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IO 301 - Prodloužení..." sheetId="2" r:id="rId2"/>
    <sheet name="02 - IO 302 - Přeložka vo..." sheetId="3" r:id="rId3"/>
    <sheet name="03 - IO 303 - Úprava odvo..." sheetId="4" r:id="rId4"/>
    <sheet name="04 - SO 313 - Splaškové k..." sheetId="5" r:id="rId5"/>
    <sheet name="05 - Oprava povrchů" sheetId="6" r:id="rId6"/>
    <sheet name="06 - VRN - Vedlejší rozpo..." sheetId="7" r:id="rId7"/>
    <sheet name="Pokyny pro vyplnění" sheetId="8" r:id="rId8"/>
  </sheets>
  <definedNames>
    <definedName name="_xlnm.Print_Area" localSheetId="0">'Rekapitulace stavby'!$D$4:$AO$36,'Rekapitulace stavby'!$C$42:$AQ$61</definedName>
    <definedName name="_xlnm.Print_Titles" localSheetId="0">'Rekapitulace stavby'!$52:$52</definedName>
    <definedName name="_xlnm._FilterDatabase" localSheetId="1" hidden="1">'01 - IO 301 - Prodloužení...'!$C$85:$K$448</definedName>
    <definedName name="_xlnm.Print_Area" localSheetId="1">'01 - IO 301 - Prodloužení...'!$C$4:$J$39,'01 - IO 301 - Prodloužení...'!$C$45:$J$67,'01 - IO 301 - Prodloužení...'!$C$73:$K$448</definedName>
    <definedName name="_xlnm.Print_Titles" localSheetId="1">'01 - IO 301 - Prodloužení...'!$85:$85</definedName>
    <definedName name="_xlnm._FilterDatabase" localSheetId="2" hidden="1">'02 - IO 302 - Přeložka vo...'!$C$85:$K$366</definedName>
    <definedName name="_xlnm.Print_Area" localSheetId="2">'02 - IO 302 - Přeložka vo...'!$C$4:$J$39,'02 - IO 302 - Přeložka vo...'!$C$45:$J$67,'02 - IO 302 - Přeložka vo...'!$C$73:$K$366</definedName>
    <definedName name="_xlnm.Print_Titles" localSheetId="2">'02 - IO 302 - Přeložka vo...'!$85:$85</definedName>
    <definedName name="_xlnm._FilterDatabase" localSheetId="3" hidden="1">'03 - IO 303 - Úprava odvo...'!$C$85:$K$241</definedName>
    <definedName name="_xlnm.Print_Area" localSheetId="3">'03 - IO 303 - Úprava odvo...'!$C$4:$J$39,'03 - IO 303 - Úprava odvo...'!$C$45:$J$67,'03 - IO 303 - Úprava odvo...'!$C$73:$K$241</definedName>
    <definedName name="_xlnm.Print_Titles" localSheetId="3">'03 - IO 303 - Úprava odvo...'!$85:$85</definedName>
    <definedName name="_xlnm._FilterDatabase" localSheetId="4" hidden="1">'04 - SO 313 - Splaškové k...'!$C$85:$K$806</definedName>
    <definedName name="_xlnm.Print_Area" localSheetId="4">'04 - SO 313 - Splaškové k...'!$C$4:$J$39,'04 - SO 313 - Splaškové k...'!$C$45:$J$67,'04 - SO 313 - Splaškové k...'!$C$73:$K$806</definedName>
    <definedName name="_xlnm.Print_Titles" localSheetId="4">'04 - SO 313 - Splaškové k...'!$85:$85</definedName>
    <definedName name="_xlnm._FilterDatabase" localSheetId="5" hidden="1">'05 - Oprava povrchů'!$C$84:$K$327</definedName>
    <definedName name="_xlnm.Print_Area" localSheetId="5">'05 - Oprava povrchů'!$C$4:$J$39,'05 - Oprava povrchů'!$C$45:$J$66,'05 - Oprava povrchů'!$C$72:$K$327</definedName>
    <definedName name="_xlnm.Print_Titles" localSheetId="5">'05 - Oprava povrchů'!$84:$84</definedName>
    <definedName name="_xlnm._FilterDatabase" localSheetId="6" hidden="1">'06 - VRN - Vedlejší rozpo...'!$C$85:$K$141</definedName>
    <definedName name="_xlnm.Print_Area" localSheetId="6">'06 - VRN - Vedlejší rozpo...'!$C$4:$J$39,'06 - VRN - Vedlejší rozpo...'!$C$45:$J$67,'06 - VRN - Vedlejší rozpo...'!$C$73:$K$141</definedName>
    <definedName name="_xlnm.Print_Titles" localSheetId="6">'06 - VRN - Vedlejší rozpo...'!$85:$85</definedName>
    <definedName name="_xlnm.Print_Area" localSheetId="7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7" l="1" r="J37"/>
  <c r="J36"/>
  <c i="1" r="AY60"/>
  <c i="7" r="J35"/>
  <c i="1" r="AX60"/>
  <c i="7" r="BI139"/>
  <c r="BH139"/>
  <c r="BG139"/>
  <c r="BF139"/>
  <c r="T139"/>
  <c r="T138"/>
  <c r="R139"/>
  <c r="R138"/>
  <c r="P139"/>
  <c r="P138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R128"/>
  <c r="P128"/>
  <c r="BI124"/>
  <c r="BH124"/>
  <c r="BG124"/>
  <c r="BF124"/>
  <c r="T124"/>
  <c r="R124"/>
  <c r="P124"/>
  <c r="BI120"/>
  <c r="BH120"/>
  <c r="BG120"/>
  <c r="BF120"/>
  <c r="T120"/>
  <c r="T119"/>
  <c r="R120"/>
  <c r="R119"/>
  <c r="P120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52"/>
  <c r="E7"/>
  <c r="E76"/>
  <c i="6" r="J37"/>
  <c r="J36"/>
  <c i="1" r="AY59"/>
  <c i="6" r="J35"/>
  <c i="1" r="AX59"/>
  <c i="6" r="BI325"/>
  <c r="BH325"/>
  <c r="BG325"/>
  <c r="BF325"/>
  <c r="T325"/>
  <c r="T324"/>
  <c r="R325"/>
  <c r="R324"/>
  <c r="P325"/>
  <c r="P324"/>
  <c r="BI320"/>
  <c r="BH320"/>
  <c r="BG320"/>
  <c r="BF320"/>
  <c r="T320"/>
  <c r="R320"/>
  <c r="P320"/>
  <c r="BI316"/>
  <c r="BH316"/>
  <c r="BG316"/>
  <c r="BF316"/>
  <c r="T316"/>
  <c r="R316"/>
  <c r="P316"/>
  <c r="BI312"/>
  <c r="BH312"/>
  <c r="BG312"/>
  <c r="BF312"/>
  <c r="T312"/>
  <c r="R312"/>
  <c r="P312"/>
  <c r="BI308"/>
  <c r="BH308"/>
  <c r="BG308"/>
  <c r="BF308"/>
  <c r="T308"/>
  <c r="R308"/>
  <c r="P308"/>
  <c r="BI303"/>
  <c r="BH303"/>
  <c r="BG303"/>
  <c r="BF303"/>
  <c r="T303"/>
  <c r="R303"/>
  <c r="P303"/>
  <c r="BI299"/>
  <c r="BH299"/>
  <c r="BG299"/>
  <c r="BF299"/>
  <c r="T299"/>
  <c r="R299"/>
  <c r="P299"/>
  <c r="BI294"/>
  <c r="BH294"/>
  <c r="BG294"/>
  <c r="BF294"/>
  <c r="T294"/>
  <c r="R294"/>
  <c r="P294"/>
  <c r="BI290"/>
  <c r="BH290"/>
  <c r="BG290"/>
  <c r="BF290"/>
  <c r="T290"/>
  <c r="R290"/>
  <c r="P290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2"/>
  <c r="BH272"/>
  <c r="BG272"/>
  <c r="BF272"/>
  <c r="T272"/>
  <c r="R272"/>
  <c r="P272"/>
  <c r="BI268"/>
  <c r="BH268"/>
  <c r="BG268"/>
  <c r="BF268"/>
  <c r="T268"/>
  <c r="R268"/>
  <c r="P268"/>
  <c r="BI264"/>
  <c r="BH264"/>
  <c r="BG264"/>
  <c r="BF264"/>
  <c r="T264"/>
  <c r="R264"/>
  <c r="P264"/>
  <c r="BI260"/>
  <c r="BH260"/>
  <c r="BG260"/>
  <c r="BF260"/>
  <c r="T260"/>
  <c r="R260"/>
  <c r="P260"/>
  <c r="BI256"/>
  <c r="BH256"/>
  <c r="BG256"/>
  <c r="BF256"/>
  <c r="T256"/>
  <c r="R256"/>
  <c r="P256"/>
  <c r="BI252"/>
  <c r="BH252"/>
  <c r="BG252"/>
  <c r="BF252"/>
  <c r="T252"/>
  <c r="R252"/>
  <c r="P252"/>
  <c r="BI248"/>
  <c r="BH248"/>
  <c r="BG248"/>
  <c r="BF248"/>
  <c r="T248"/>
  <c r="R248"/>
  <c r="P248"/>
  <c r="BI244"/>
  <c r="BH244"/>
  <c r="BG244"/>
  <c r="BF244"/>
  <c r="T244"/>
  <c r="R244"/>
  <c r="P244"/>
  <c r="BI241"/>
  <c r="BH241"/>
  <c r="BG241"/>
  <c r="BF241"/>
  <c r="T241"/>
  <c r="R241"/>
  <c r="P241"/>
  <c r="BI237"/>
  <c r="BH237"/>
  <c r="BG237"/>
  <c r="BF237"/>
  <c r="T237"/>
  <c r="R237"/>
  <c r="P237"/>
  <c r="BI234"/>
  <c r="BH234"/>
  <c r="BG234"/>
  <c r="BF234"/>
  <c r="T234"/>
  <c r="R234"/>
  <c r="P234"/>
  <c r="BI230"/>
  <c r="BH230"/>
  <c r="BG230"/>
  <c r="BF230"/>
  <c r="T230"/>
  <c r="R230"/>
  <c r="P230"/>
  <c r="BI227"/>
  <c r="BH227"/>
  <c r="BG227"/>
  <c r="BF227"/>
  <c r="T227"/>
  <c r="R227"/>
  <c r="P227"/>
  <c r="BI223"/>
  <c r="BH223"/>
  <c r="BG223"/>
  <c r="BF223"/>
  <c r="T223"/>
  <c r="R223"/>
  <c r="P223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6"/>
  <c r="BH206"/>
  <c r="BG206"/>
  <c r="BF206"/>
  <c r="T206"/>
  <c r="R206"/>
  <c r="P206"/>
  <c r="BI202"/>
  <c r="BH202"/>
  <c r="BG202"/>
  <c r="BF202"/>
  <c r="T202"/>
  <c r="R202"/>
  <c r="P202"/>
  <c r="BI198"/>
  <c r="BH198"/>
  <c r="BG198"/>
  <c r="BF198"/>
  <c r="T198"/>
  <c r="R198"/>
  <c r="P198"/>
  <c r="BI189"/>
  <c r="BH189"/>
  <c r="BG189"/>
  <c r="BF189"/>
  <c r="T189"/>
  <c r="R189"/>
  <c r="P189"/>
  <c r="BI181"/>
  <c r="BH181"/>
  <c r="BG181"/>
  <c r="BF181"/>
  <c r="T181"/>
  <c r="R181"/>
  <c r="P181"/>
  <c r="BI170"/>
  <c r="BH170"/>
  <c r="BG170"/>
  <c r="BF170"/>
  <c r="T170"/>
  <c r="R170"/>
  <c r="P170"/>
  <c r="BI164"/>
  <c r="BH164"/>
  <c r="BG164"/>
  <c r="BF164"/>
  <c r="T164"/>
  <c r="R164"/>
  <c r="P164"/>
  <c r="BI158"/>
  <c r="BH158"/>
  <c r="BG158"/>
  <c r="BF158"/>
  <c r="T158"/>
  <c r="R158"/>
  <c r="P158"/>
  <c r="BI155"/>
  <c r="BH155"/>
  <c r="BG155"/>
  <c r="BF155"/>
  <c r="T155"/>
  <c r="R155"/>
  <c r="P155"/>
  <c r="BI151"/>
  <c r="BH151"/>
  <c r="BG151"/>
  <c r="BF151"/>
  <c r="T151"/>
  <c r="R151"/>
  <c r="P151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26"/>
  <c r="BH126"/>
  <c r="BG126"/>
  <c r="BF126"/>
  <c r="T126"/>
  <c r="R126"/>
  <c r="P126"/>
  <c r="BI122"/>
  <c r="BH122"/>
  <c r="BG122"/>
  <c r="BF122"/>
  <c r="T122"/>
  <c r="R122"/>
  <c r="P122"/>
  <c r="BI113"/>
  <c r="BH113"/>
  <c r="BG113"/>
  <c r="BF113"/>
  <c r="T113"/>
  <c r="R113"/>
  <c r="P113"/>
  <c r="BI102"/>
  <c r="BH102"/>
  <c r="BG102"/>
  <c r="BF102"/>
  <c r="T102"/>
  <c r="R102"/>
  <c r="P102"/>
  <c r="BI96"/>
  <c r="BH96"/>
  <c r="BG96"/>
  <c r="BF96"/>
  <c r="T96"/>
  <c r="R96"/>
  <c r="P96"/>
  <c r="BI92"/>
  <c r="BH92"/>
  <c r="BG92"/>
  <c r="BF92"/>
  <c r="T92"/>
  <c r="R92"/>
  <c r="P92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79"/>
  <c r="E7"/>
  <c r="E75"/>
  <c i="5" r="J37"/>
  <c r="J36"/>
  <c i="1" r="AY58"/>
  <c i="5" r="J35"/>
  <c i="1" r="AX58"/>
  <c i="5" r="BI804"/>
  <c r="BH804"/>
  <c r="BG804"/>
  <c r="BF804"/>
  <c r="T804"/>
  <c r="T803"/>
  <c r="R804"/>
  <c r="R803"/>
  <c r="P804"/>
  <c r="P803"/>
  <c r="BI801"/>
  <c r="BH801"/>
  <c r="BG801"/>
  <c r="BF801"/>
  <c r="T801"/>
  <c r="R801"/>
  <c r="P801"/>
  <c r="BI798"/>
  <c r="BH798"/>
  <c r="BG798"/>
  <c r="BF798"/>
  <c r="T798"/>
  <c r="R798"/>
  <c r="P798"/>
  <c r="BI795"/>
  <c r="BH795"/>
  <c r="BG795"/>
  <c r="BF795"/>
  <c r="T795"/>
  <c r="R795"/>
  <c r="P795"/>
  <c r="BI792"/>
  <c r="BH792"/>
  <c r="BG792"/>
  <c r="BF792"/>
  <c r="T792"/>
  <c r="R792"/>
  <c r="P792"/>
  <c r="BI789"/>
  <c r="BH789"/>
  <c r="BG789"/>
  <c r="BF789"/>
  <c r="T789"/>
  <c r="R789"/>
  <c r="P789"/>
  <c r="BI786"/>
  <c r="BH786"/>
  <c r="BG786"/>
  <c r="BF786"/>
  <c r="T786"/>
  <c r="R786"/>
  <c r="P786"/>
  <c r="BI783"/>
  <c r="BH783"/>
  <c r="BG783"/>
  <c r="BF783"/>
  <c r="T783"/>
  <c r="R783"/>
  <c r="P783"/>
  <c r="BI781"/>
  <c r="BH781"/>
  <c r="BG781"/>
  <c r="BF781"/>
  <c r="T781"/>
  <c r="R781"/>
  <c r="P781"/>
  <c r="BI778"/>
  <c r="BH778"/>
  <c r="BG778"/>
  <c r="BF778"/>
  <c r="T778"/>
  <c r="R778"/>
  <c r="P778"/>
  <c r="BI776"/>
  <c r="BH776"/>
  <c r="BG776"/>
  <c r="BF776"/>
  <c r="T776"/>
  <c r="R776"/>
  <c r="P776"/>
  <c r="BI770"/>
  <c r="BH770"/>
  <c r="BG770"/>
  <c r="BF770"/>
  <c r="T770"/>
  <c r="R770"/>
  <c r="P770"/>
  <c r="BI767"/>
  <c r="BH767"/>
  <c r="BG767"/>
  <c r="BF767"/>
  <c r="T767"/>
  <c r="R767"/>
  <c r="P767"/>
  <c r="BI763"/>
  <c r="BH763"/>
  <c r="BG763"/>
  <c r="BF763"/>
  <c r="T763"/>
  <c r="R763"/>
  <c r="P763"/>
  <c r="BI758"/>
  <c r="BH758"/>
  <c r="BG758"/>
  <c r="BF758"/>
  <c r="T758"/>
  <c r="R758"/>
  <c r="P758"/>
  <c r="BI728"/>
  <c r="BH728"/>
  <c r="BG728"/>
  <c r="BF728"/>
  <c r="T728"/>
  <c r="R728"/>
  <c r="P728"/>
  <c r="BI705"/>
  <c r="BH705"/>
  <c r="BG705"/>
  <c r="BF705"/>
  <c r="T705"/>
  <c r="R705"/>
  <c r="P705"/>
  <c r="BI700"/>
  <c r="BH700"/>
  <c r="BG700"/>
  <c r="BF700"/>
  <c r="T700"/>
  <c r="R700"/>
  <c r="P700"/>
  <c r="BI671"/>
  <c r="BH671"/>
  <c r="BG671"/>
  <c r="BF671"/>
  <c r="T671"/>
  <c r="T670"/>
  <c r="R671"/>
  <c r="R670"/>
  <c r="P671"/>
  <c r="P670"/>
  <c r="BI642"/>
  <c r="BH642"/>
  <c r="BG642"/>
  <c r="BF642"/>
  <c r="T642"/>
  <c r="T641"/>
  <c r="R642"/>
  <c r="R641"/>
  <c r="P642"/>
  <c r="P641"/>
  <c r="BI638"/>
  <c r="BH638"/>
  <c r="BG638"/>
  <c r="BF638"/>
  <c r="T638"/>
  <c r="R638"/>
  <c r="P638"/>
  <c r="BI608"/>
  <c r="BH608"/>
  <c r="BG608"/>
  <c r="BF608"/>
  <c r="T608"/>
  <c r="R608"/>
  <c r="P608"/>
  <c r="BI605"/>
  <c r="BH605"/>
  <c r="BG605"/>
  <c r="BF605"/>
  <c r="T605"/>
  <c r="R605"/>
  <c r="P605"/>
  <c r="BI568"/>
  <c r="BH568"/>
  <c r="BG568"/>
  <c r="BF568"/>
  <c r="T568"/>
  <c r="R568"/>
  <c r="P568"/>
  <c r="BI564"/>
  <c r="BH564"/>
  <c r="BG564"/>
  <c r="BF564"/>
  <c r="T564"/>
  <c r="R564"/>
  <c r="P564"/>
  <c r="BI560"/>
  <c r="BH560"/>
  <c r="BG560"/>
  <c r="BF560"/>
  <c r="T560"/>
  <c r="R560"/>
  <c r="P560"/>
  <c r="BI526"/>
  <c r="BH526"/>
  <c r="BG526"/>
  <c r="BF526"/>
  <c r="T526"/>
  <c r="R526"/>
  <c r="P526"/>
  <c r="BI492"/>
  <c r="BH492"/>
  <c r="BG492"/>
  <c r="BF492"/>
  <c r="T492"/>
  <c r="R492"/>
  <c r="P492"/>
  <c r="BI489"/>
  <c r="BH489"/>
  <c r="BG489"/>
  <c r="BF489"/>
  <c r="T489"/>
  <c r="R489"/>
  <c r="P489"/>
  <c r="BI486"/>
  <c r="BH486"/>
  <c r="BG486"/>
  <c r="BF486"/>
  <c r="T486"/>
  <c r="R486"/>
  <c r="P486"/>
  <c r="BI473"/>
  <c r="BH473"/>
  <c r="BG473"/>
  <c r="BF473"/>
  <c r="T473"/>
  <c r="R473"/>
  <c r="P473"/>
  <c r="BI454"/>
  <c r="BH454"/>
  <c r="BG454"/>
  <c r="BF454"/>
  <c r="T454"/>
  <c r="R454"/>
  <c r="P454"/>
  <c r="BI396"/>
  <c r="BH396"/>
  <c r="BG396"/>
  <c r="BF396"/>
  <c r="T396"/>
  <c r="R396"/>
  <c r="P396"/>
  <c r="BI338"/>
  <c r="BH338"/>
  <c r="BG338"/>
  <c r="BF338"/>
  <c r="T338"/>
  <c r="R338"/>
  <c r="P338"/>
  <c r="BI280"/>
  <c r="BH280"/>
  <c r="BG280"/>
  <c r="BF280"/>
  <c r="T280"/>
  <c r="R280"/>
  <c r="P280"/>
  <c r="BI222"/>
  <c r="BH222"/>
  <c r="BG222"/>
  <c r="BF222"/>
  <c r="T222"/>
  <c r="R222"/>
  <c r="P222"/>
  <c r="BI164"/>
  <c r="BH164"/>
  <c r="BG164"/>
  <c r="BF164"/>
  <c r="T164"/>
  <c r="R164"/>
  <c r="P164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3"/>
  <c r="BH93"/>
  <c r="BG93"/>
  <c r="BF93"/>
  <c r="T93"/>
  <c r="R93"/>
  <c r="P93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55"/>
  <c r="J17"/>
  <c r="J12"/>
  <c r="J80"/>
  <c r="E7"/>
  <c r="E48"/>
  <c i="4" r="J37"/>
  <c r="J36"/>
  <c i="1" r="AY57"/>
  <c i="4" r="J35"/>
  <c i="1" r="AX57"/>
  <c i="4" r="BI239"/>
  <c r="BH239"/>
  <c r="BG239"/>
  <c r="BF239"/>
  <c r="T239"/>
  <c r="T238"/>
  <c r="R239"/>
  <c r="R238"/>
  <c r="P239"/>
  <c r="P238"/>
  <c r="BI235"/>
  <c r="BH235"/>
  <c r="BG235"/>
  <c r="BF235"/>
  <c r="T235"/>
  <c r="R235"/>
  <c r="P235"/>
  <c r="BI231"/>
  <c r="BH231"/>
  <c r="BG231"/>
  <c r="BF231"/>
  <c r="T231"/>
  <c r="R231"/>
  <c r="P231"/>
  <c r="BI225"/>
  <c r="BH225"/>
  <c r="BG225"/>
  <c r="BF225"/>
  <c r="T225"/>
  <c r="R225"/>
  <c r="P225"/>
  <c r="BI219"/>
  <c r="BH219"/>
  <c r="BG219"/>
  <c r="BF219"/>
  <c r="T219"/>
  <c r="R219"/>
  <c r="P219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4"/>
  <c r="BH184"/>
  <c r="BG184"/>
  <c r="BF184"/>
  <c r="T184"/>
  <c r="R184"/>
  <c r="P184"/>
  <c r="BI179"/>
  <c r="BH179"/>
  <c r="BG179"/>
  <c r="BF179"/>
  <c r="T179"/>
  <c r="R179"/>
  <c r="P179"/>
  <c r="BI174"/>
  <c r="BH174"/>
  <c r="BG174"/>
  <c r="BF174"/>
  <c r="T174"/>
  <c r="R174"/>
  <c r="P174"/>
  <c r="BI169"/>
  <c r="BH169"/>
  <c r="BG169"/>
  <c r="BF169"/>
  <c r="T169"/>
  <c r="R169"/>
  <c r="P169"/>
  <c r="BI166"/>
  <c r="BH166"/>
  <c r="BG166"/>
  <c r="BF166"/>
  <c r="T166"/>
  <c r="R166"/>
  <c r="P166"/>
  <c r="BI162"/>
  <c r="BH162"/>
  <c r="BG162"/>
  <c r="BF162"/>
  <c r="T162"/>
  <c r="R162"/>
  <c r="P162"/>
  <c r="BI157"/>
  <c r="BH157"/>
  <c r="BG157"/>
  <c r="BF157"/>
  <c r="T157"/>
  <c r="R157"/>
  <c r="P157"/>
  <c r="BI154"/>
  <c r="BH154"/>
  <c r="BG154"/>
  <c r="BF154"/>
  <c r="T154"/>
  <c r="R154"/>
  <c r="P154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3"/>
  <c r="BH123"/>
  <c r="BG123"/>
  <c r="BF123"/>
  <c r="T123"/>
  <c r="R123"/>
  <c r="P123"/>
  <c r="BI114"/>
  <c r="BH114"/>
  <c r="BG114"/>
  <c r="BF114"/>
  <c r="T114"/>
  <c r="R114"/>
  <c r="P114"/>
  <c r="BI111"/>
  <c r="BH111"/>
  <c r="BG111"/>
  <c r="BF111"/>
  <c r="T111"/>
  <c r="R111"/>
  <c r="P111"/>
  <c r="BI107"/>
  <c r="BH107"/>
  <c r="BG107"/>
  <c r="BF107"/>
  <c r="T107"/>
  <c r="R107"/>
  <c r="P107"/>
  <c r="BI98"/>
  <c r="BH98"/>
  <c r="BG98"/>
  <c r="BF98"/>
  <c r="T98"/>
  <c r="R98"/>
  <c r="P98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55"/>
  <c r="J17"/>
  <c r="J12"/>
  <c r="J52"/>
  <c r="E7"/>
  <c r="E48"/>
  <c i="3" r="J37"/>
  <c r="J36"/>
  <c i="1" r="AY56"/>
  <c i="3" r="J35"/>
  <c i="1" r="AX56"/>
  <c i="3" r="BI364"/>
  <c r="BH364"/>
  <c r="BG364"/>
  <c r="BF364"/>
  <c r="T364"/>
  <c r="T363"/>
  <c r="R364"/>
  <c r="R363"/>
  <c r="P364"/>
  <c r="P363"/>
  <c r="BI360"/>
  <c r="BH360"/>
  <c r="BG360"/>
  <c r="BF360"/>
  <c r="T360"/>
  <c r="R360"/>
  <c r="P360"/>
  <c r="BI355"/>
  <c r="BH355"/>
  <c r="BG355"/>
  <c r="BF355"/>
  <c r="T355"/>
  <c r="R355"/>
  <c r="P355"/>
  <c r="BI350"/>
  <c r="BH350"/>
  <c r="BG350"/>
  <c r="BF350"/>
  <c r="T350"/>
  <c r="R350"/>
  <c r="P350"/>
  <c r="BI345"/>
  <c r="BH345"/>
  <c r="BG345"/>
  <c r="BF345"/>
  <c r="T345"/>
  <c r="R345"/>
  <c r="P345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4"/>
  <c r="BH334"/>
  <c r="BG334"/>
  <c r="BF334"/>
  <c r="T334"/>
  <c r="R334"/>
  <c r="P334"/>
  <c r="BI331"/>
  <c r="BH331"/>
  <c r="BG331"/>
  <c r="BF331"/>
  <c r="T331"/>
  <c r="R331"/>
  <c r="P331"/>
  <c r="BI327"/>
  <c r="BH327"/>
  <c r="BG327"/>
  <c r="BF327"/>
  <c r="T327"/>
  <c r="R327"/>
  <c r="P327"/>
  <c r="BI325"/>
  <c r="BH325"/>
  <c r="BG325"/>
  <c r="BF325"/>
  <c r="T325"/>
  <c r="R325"/>
  <c r="P325"/>
  <c r="BI322"/>
  <c r="BH322"/>
  <c r="BG322"/>
  <c r="BF322"/>
  <c r="T322"/>
  <c r="R322"/>
  <c r="P322"/>
  <c r="BI320"/>
  <c r="BH320"/>
  <c r="BG320"/>
  <c r="BF320"/>
  <c r="T320"/>
  <c r="R320"/>
  <c r="P320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9"/>
  <c r="BH249"/>
  <c r="BG249"/>
  <c r="BF249"/>
  <c r="T249"/>
  <c r="R249"/>
  <c r="P249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6"/>
  <c r="BH216"/>
  <c r="BG216"/>
  <c r="BF216"/>
  <c r="T216"/>
  <c r="R216"/>
  <c r="P216"/>
  <c r="BI210"/>
  <c r="BH210"/>
  <c r="BG210"/>
  <c r="BF210"/>
  <c r="T210"/>
  <c r="R210"/>
  <c r="P210"/>
  <c r="BI204"/>
  <c r="BH204"/>
  <c r="BG204"/>
  <c r="BF204"/>
  <c r="T204"/>
  <c r="R204"/>
  <c r="P204"/>
  <c r="BI200"/>
  <c r="BH200"/>
  <c r="BG200"/>
  <c r="BF200"/>
  <c r="T200"/>
  <c r="R200"/>
  <c r="P200"/>
  <c r="BI195"/>
  <c r="BH195"/>
  <c r="BG195"/>
  <c r="BF195"/>
  <c r="T195"/>
  <c r="T194"/>
  <c r="R195"/>
  <c r="R194"/>
  <c r="P195"/>
  <c r="P194"/>
  <c r="BI191"/>
  <c r="BH191"/>
  <c r="BG191"/>
  <c r="BF191"/>
  <c r="T191"/>
  <c r="R191"/>
  <c r="P191"/>
  <c r="BI187"/>
  <c r="BH187"/>
  <c r="BG187"/>
  <c r="BF187"/>
  <c r="T187"/>
  <c r="R187"/>
  <c r="P187"/>
  <c r="BI184"/>
  <c r="BH184"/>
  <c r="BG184"/>
  <c r="BF184"/>
  <c r="T184"/>
  <c r="R184"/>
  <c r="P184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1"/>
  <c r="BH151"/>
  <c r="BG151"/>
  <c r="BF151"/>
  <c r="T151"/>
  <c r="R151"/>
  <c r="P151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BI123"/>
  <c r="BH123"/>
  <c r="BG123"/>
  <c r="BF123"/>
  <c r="T123"/>
  <c r="R123"/>
  <c r="P123"/>
  <c r="BI113"/>
  <c r="BH113"/>
  <c r="BG113"/>
  <c r="BF113"/>
  <c r="T113"/>
  <c r="R113"/>
  <c r="P113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3"/>
  <c r="BH93"/>
  <c r="BG93"/>
  <c r="BF93"/>
  <c r="T93"/>
  <c r="R93"/>
  <c r="P93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80"/>
  <c r="E7"/>
  <c r="E48"/>
  <c i="2" r="J37"/>
  <c r="J36"/>
  <c i="1" r="AY55"/>
  <c i="2" r="J35"/>
  <c i="1" r="AX55"/>
  <c i="2" r="BI446"/>
  <c r="BH446"/>
  <c r="BG446"/>
  <c r="BF446"/>
  <c r="T446"/>
  <c r="T445"/>
  <c r="R446"/>
  <c r="R445"/>
  <c r="P446"/>
  <c r="P445"/>
  <c r="BI442"/>
  <c r="BH442"/>
  <c r="BG442"/>
  <c r="BF442"/>
  <c r="T442"/>
  <c r="R442"/>
  <c r="P442"/>
  <c r="BI440"/>
  <c r="BH440"/>
  <c r="BG440"/>
  <c r="BF440"/>
  <c r="T440"/>
  <c r="R440"/>
  <c r="P440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0"/>
  <c r="BH430"/>
  <c r="BG430"/>
  <c r="BF430"/>
  <c r="T430"/>
  <c r="R430"/>
  <c r="P430"/>
  <c r="BI428"/>
  <c r="BH428"/>
  <c r="BG428"/>
  <c r="BF428"/>
  <c r="T428"/>
  <c r="R428"/>
  <c r="P428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4"/>
  <c r="BH414"/>
  <c r="BG414"/>
  <c r="BF414"/>
  <c r="T414"/>
  <c r="R414"/>
  <c r="P414"/>
  <c r="BI407"/>
  <c r="BH407"/>
  <c r="BG407"/>
  <c r="BF407"/>
  <c r="T407"/>
  <c r="R407"/>
  <c r="P407"/>
  <c r="BI404"/>
  <c r="BH404"/>
  <c r="BG404"/>
  <c r="BF404"/>
  <c r="T404"/>
  <c r="R404"/>
  <c r="P404"/>
  <c r="BI401"/>
  <c r="BH401"/>
  <c r="BG401"/>
  <c r="BF401"/>
  <c r="T401"/>
  <c r="R401"/>
  <c r="P401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87"/>
  <c r="BH387"/>
  <c r="BG387"/>
  <c r="BF387"/>
  <c r="T387"/>
  <c r="R387"/>
  <c r="P387"/>
  <c r="BI384"/>
  <c r="BH384"/>
  <c r="BG384"/>
  <c r="BF384"/>
  <c r="T384"/>
  <c r="R384"/>
  <c r="P384"/>
  <c r="BI379"/>
  <c r="BH379"/>
  <c r="BG379"/>
  <c r="BF379"/>
  <c r="T379"/>
  <c r="R379"/>
  <c r="P379"/>
  <c r="BI376"/>
  <c r="BH376"/>
  <c r="BG376"/>
  <c r="BF376"/>
  <c r="T376"/>
  <c r="R376"/>
  <c r="P376"/>
  <c r="BI370"/>
  <c r="BH370"/>
  <c r="BG370"/>
  <c r="BF370"/>
  <c r="T370"/>
  <c r="R370"/>
  <c r="P370"/>
  <c r="BI365"/>
  <c r="BH365"/>
  <c r="BG365"/>
  <c r="BF365"/>
  <c r="T365"/>
  <c r="R365"/>
  <c r="P365"/>
  <c r="BI358"/>
  <c r="BH358"/>
  <c r="BG358"/>
  <c r="BF358"/>
  <c r="T358"/>
  <c r="R358"/>
  <c r="P358"/>
  <c r="BI356"/>
  <c r="BH356"/>
  <c r="BG356"/>
  <c r="BF356"/>
  <c r="T356"/>
  <c r="R356"/>
  <c r="P356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2"/>
  <c r="BH342"/>
  <c r="BG342"/>
  <c r="BF342"/>
  <c r="T342"/>
  <c r="R342"/>
  <c r="P342"/>
  <c r="BI337"/>
  <c r="BH337"/>
  <c r="BG337"/>
  <c r="BF337"/>
  <c r="T337"/>
  <c r="R337"/>
  <c r="P337"/>
  <c r="BI330"/>
  <c r="BH330"/>
  <c r="BG330"/>
  <c r="BF330"/>
  <c r="T330"/>
  <c r="R330"/>
  <c r="P330"/>
  <c r="BI324"/>
  <c r="BH324"/>
  <c r="BG324"/>
  <c r="BF324"/>
  <c r="T324"/>
  <c r="R324"/>
  <c r="P324"/>
  <c r="BI317"/>
  <c r="BH317"/>
  <c r="BG317"/>
  <c r="BF317"/>
  <c r="T317"/>
  <c r="T316"/>
  <c r="R317"/>
  <c r="R316"/>
  <c r="P317"/>
  <c r="P316"/>
  <c r="BI313"/>
  <c r="BH313"/>
  <c r="BG313"/>
  <c r="BF313"/>
  <c r="T313"/>
  <c r="R313"/>
  <c r="P313"/>
  <c r="BI305"/>
  <c r="BH305"/>
  <c r="BG305"/>
  <c r="BF305"/>
  <c r="T305"/>
  <c r="R305"/>
  <c r="P305"/>
  <c r="BI302"/>
  <c r="BH302"/>
  <c r="BG302"/>
  <c r="BF302"/>
  <c r="T302"/>
  <c r="R302"/>
  <c r="P302"/>
  <c r="BI285"/>
  <c r="BH285"/>
  <c r="BG285"/>
  <c r="BF285"/>
  <c r="T285"/>
  <c r="R285"/>
  <c r="P285"/>
  <c r="BI282"/>
  <c r="BH282"/>
  <c r="BG282"/>
  <c r="BF282"/>
  <c r="T282"/>
  <c r="R282"/>
  <c r="P282"/>
  <c r="BI278"/>
  <c r="BH278"/>
  <c r="BG278"/>
  <c r="BF278"/>
  <c r="T278"/>
  <c r="R278"/>
  <c r="P278"/>
  <c r="BI275"/>
  <c r="BH275"/>
  <c r="BG275"/>
  <c r="BF275"/>
  <c r="T275"/>
  <c r="R275"/>
  <c r="P275"/>
  <c r="BI271"/>
  <c r="BH271"/>
  <c r="BG271"/>
  <c r="BF271"/>
  <c r="T271"/>
  <c r="R271"/>
  <c r="P271"/>
  <c r="BI253"/>
  <c r="BH253"/>
  <c r="BG253"/>
  <c r="BF253"/>
  <c r="T253"/>
  <c r="R253"/>
  <c r="P253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0"/>
  <c r="BH190"/>
  <c r="BG190"/>
  <c r="BF190"/>
  <c r="T190"/>
  <c r="R190"/>
  <c r="P190"/>
  <c r="BI187"/>
  <c r="BH187"/>
  <c r="BG187"/>
  <c r="BF187"/>
  <c r="T187"/>
  <c r="R187"/>
  <c r="P187"/>
  <c r="BI183"/>
  <c r="BH183"/>
  <c r="BG183"/>
  <c r="BF183"/>
  <c r="T183"/>
  <c r="R183"/>
  <c r="P183"/>
  <c r="BI170"/>
  <c r="BH170"/>
  <c r="BG170"/>
  <c r="BF170"/>
  <c r="T170"/>
  <c r="R170"/>
  <c r="P170"/>
  <c r="BI161"/>
  <c r="BH161"/>
  <c r="BG161"/>
  <c r="BF161"/>
  <c r="T161"/>
  <c r="R161"/>
  <c r="P161"/>
  <c r="BI148"/>
  <c r="BH148"/>
  <c r="BG148"/>
  <c r="BF148"/>
  <c r="T148"/>
  <c r="R148"/>
  <c r="P148"/>
  <c r="BI139"/>
  <c r="BH139"/>
  <c r="BG139"/>
  <c r="BF139"/>
  <c r="T139"/>
  <c r="R139"/>
  <c r="P139"/>
  <c r="BI126"/>
  <c r="BH126"/>
  <c r="BG126"/>
  <c r="BF126"/>
  <c r="T126"/>
  <c r="R126"/>
  <c r="P126"/>
  <c r="BI117"/>
  <c r="BH117"/>
  <c r="BG117"/>
  <c r="BF117"/>
  <c r="T117"/>
  <c r="R117"/>
  <c r="P117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80"/>
  <c r="E7"/>
  <c r="E76"/>
  <c i="1" r="L50"/>
  <c r="AM50"/>
  <c r="AM49"/>
  <c r="L49"/>
  <c r="AM47"/>
  <c r="L47"/>
  <c r="L45"/>
  <c r="L44"/>
  <c i="2" r="BK345"/>
  <c r="J211"/>
  <c i="3" r="BK237"/>
  <c r="BK317"/>
  <c r="J262"/>
  <c i="4" r="J132"/>
  <c i="5" r="J776"/>
  <c i="2" r="BK442"/>
  <c r="J435"/>
  <c r="BK423"/>
  <c r="BK417"/>
  <c r="BK394"/>
  <c r="BK356"/>
  <c r="J92"/>
  <c i="3" r="BK297"/>
  <c r="J223"/>
  <c r="J210"/>
  <c r="BK161"/>
  <c i="4" r="BK111"/>
  <c i="5" r="BK728"/>
  <c i="6" r="BK164"/>
  <c r="BK279"/>
  <c r="J113"/>
  <c i="7" r="J110"/>
  <c i="2" r="J302"/>
  <c r="BK95"/>
  <c i="3" r="BK322"/>
  <c r="BK249"/>
  <c r="BK233"/>
  <c i="4" r="J235"/>
  <c i="5" r="BK786"/>
  <c r="J97"/>
  <c r="J164"/>
  <c i="2" r="J337"/>
  <c r="BK226"/>
  <c r="J126"/>
  <c i="3" r="BK313"/>
  <c r="BK210"/>
  <c i="4" r="BK193"/>
  <c r="BK140"/>
  <c r="BK188"/>
  <c r="J162"/>
  <c r="J140"/>
  <c i="5" r="J792"/>
  <c i="6" r="J234"/>
  <c i="7" r="BK104"/>
  <c i="2" r="J351"/>
  <c r="J285"/>
  <c r="J223"/>
  <c r="BK126"/>
  <c i="3" r="BK266"/>
  <c r="BK337"/>
  <c r="BK360"/>
  <c r="BK140"/>
  <c i="4" r="J154"/>
  <c i="5" r="J789"/>
  <c i="6" r="BK268"/>
  <c r="J294"/>
  <c r="BK283"/>
  <c r="J241"/>
  <c i="7" r="J104"/>
  <c i="2" r="BK353"/>
  <c r="BK232"/>
  <c i="3" r="J294"/>
  <c r="BK273"/>
  <c r="BK169"/>
  <c i="4" r="BK225"/>
  <c i="5" r="BK795"/>
  <c r="BK770"/>
  <c i="6" r="J96"/>
  <c i="2" r="J313"/>
  <c r="J208"/>
  <c i="3" r="BK216"/>
  <c r="J289"/>
  <c r="J231"/>
  <c r="J103"/>
  <c i="5" r="BK700"/>
  <c r="BK789"/>
  <c i="6" r="J206"/>
  <c r="BK227"/>
  <c r="J142"/>
  <c r="BK241"/>
  <c i="2" r="J437"/>
  <c r="J423"/>
  <c r="J387"/>
  <c r="BK358"/>
  <c r="BK271"/>
  <c r="BK101"/>
  <c i="3" r="J251"/>
  <c r="J303"/>
  <c i="4" r="BK132"/>
  <c i="6" r="J237"/>
  <c r="J244"/>
  <c r="BK218"/>
  <c i="7" r="BK135"/>
  <c i="2" r="BK313"/>
  <c r="BK98"/>
  <c i="3" r="BK279"/>
  <c r="BK364"/>
  <c i="4" r="J211"/>
  <c r="J166"/>
  <c i="5" r="BK781"/>
  <c r="BK489"/>
  <c i="2" r="J442"/>
  <c r="BK435"/>
  <c r="BK421"/>
  <c r="BK414"/>
  <c r="BK387"/>
  <c r="BK370"/>
  <c r="J345"/>
  <c i="3" r="J184"/>
  <c r="BK355"/>
  <c r="J275"/>
  <c r="J97"/>
  <c i="4" r="BK211"/>
  <c i="5" r="BK758"/>
  <c i="6" r="BK202"/>
  <c r="J210"/>
  <c i="7" r="J89"/>
  <c r="BK101"/>
  <c i="2" r="BK275"/>
  <c r="J205"/>
  <c i="3" r="BK254"/>
  <c r="BK257"/>
  <c i="4" r="BK107"/>
  <c r="J193"/>
  <c i="5" r="BK100"/>
  <c r="J705"/>
  <c i="2" r="J214"/>
  <c r="J95"/>
  <c i="3" r="BK246"/>
  <c r="J285"/>
  <c r="J200"/>
  <c i="4" r="J208"/>
  <c i="5" r="BK89"/>
  <c i="6" r="J272"/>
  <c r="J268"/>
  <c i="7" r="BK89"/>
  <c i="2" r="J101"/>
  <c i="3" r="J327"/>
  <c r="BK277"/>
  <c r="J165"/>
  <c r="J271"/>
  <c r="J268"/>
  <c i="4" r="BK203"/>
  <c i="5" r="BK164"/>
  <c r="J642"/>
  <c r="J560"/>
  <c i="6" r="BK264"/>
  <c r="BK206"/>
  <c r="J198"/>
  <c i="2" r="BK349"/>
  <c r="BK148"/>
  <c i="3" r="BK303"/>
  <c r="J161"/>
  <c r="BK325"/>
  <c r="BK306"/>
  <c i="5" r="J671"/>
  <c r="J700"/>
  <c i="6" r="BK260"/>
  <c r="J230"/>
  <c i="7" r="BK98"/>
  <c i="2" r="J229"/>
  <c r="J115"/>
  <c i="3" r="BK291"/>
  <c i="4" r="J174"/>
  <c r="J114"/>
  <c i="5" r="BK778"/>
  <c r="J486"/>
  <c i="6" r="J122"/>
  <c r="BK308"/>
  <c r="BK151"/>
  <c i="7" r="J132"/>
  <c i="2" r="BK433"/>
  <c r="J417"/>
  <c r="BK398"/>
  <c r="BK285"/>
  <c r="J148"/>
  <c i="3" r="J93"/>
  <c r="J306"/>
  <c r="BK220"/>
  <c r="BK308"/>
  <c i="4" r="BK206"/>
  <c i="5" r="BK798"/>
  <c r="J100"/>
  <c i="2" r="J253"/>
  <c r="BK199"/>
  <c i="3" r="J345"/>
  <c r="BK165"/>
  <c r="J113"/>
  <c r="BK260"/>
  <c i="5" r="BK783"/>
  <c i="6" r="BK252"/>
  <c i="7" r="BK128"/>
  <c i="2" r="BK446"/>
  <c r="J440"/>
  <c r="J433"/>
  <c r="BK347"/>
  <c r="BK229"/>
  <c r="BK170"/>
  <c i="3" r="J299"/>
  <c r="BK287"/>
  <c r="BK283"/>
  <c i="4" r="J225"/>
  <c i="5" r="BK486"/>
  <c i="6" r="BK312"/>
  <c r="BK134"/>
  <c r="J325"/>
  <c i="7" r="J101"/>
  <c i="2" r="J183"/>
  <c i="3" r="J279"/>
  <c r="BK289"/>
  <c r="BK97"/>
  <c i="4" r="BK123"/>
  <c r="BK157"/>
  <c i="2" r="BK302"/>
  <c r="J190"/>
  <c i="3" r="J249"/>
  <c r="BK100"/>
  <c r="J187"/>
  <c r="J266"/>
  <c i="5" r="J795"/>
  <c i="6" r="J260"/>
  <c r="BK316"/>
  <c i="7" r="J92"/>
  <c i="2" r="J347"/>
  <c i="3" r="J317"/>
  <c r="J151"/>
  <c r="J337"/>
  <c r="BK151"/>
  <c r="J320"/>
  <c r="J257"/>
  <c i="5" r="J473"/>
  <c r="J758"/>
  <c r="J454"/>
  <c i="6" r="BK237"/>
  <c r="BK189"/>
  <c r="J227"/>
  <c i="2" r="J358"/>
  <c r="J220"/>
  <c r="J105"/>
  <c i="3" r="J355"/>
  <c r="BK294"/>
  <c r="BK123"/>
  <c r="BK103"/>
  <c i="6" r="J264"/>
  <c r="BK325"/>
  <c i="7" r="J128"/>
  <c i="2" r="BK253"/>
  <c r="BK89"/>
  <c i="3" r="J291"/>
  <c i="4" r="BK208"/>
  <c i="5" r="J798"/>
  <c r="BK222"/>
  <c i="6" r="BK256"/>
  <c r="J308"/>
  <c r="BK158"/>
  <c i="7" r="BK113"/>
  <c i="2" r="BK430"/>
  <c r="J421"/>
  <c r="BK401"/>
  <c r="BK376"/>
  <c r="J317"/>
  <c i="3" r="BK244"/>
  <c r="BK262"/>
  <c r="J204"/>
  <c r="BK299"/>
  <c i="4" r="BK235"/>
  <c i="5" r="J638"/>
  <c i="6" r="BK126"/>
  <c r="J290"/>
  <c r="BK299"/>
  <c r="J102"/>
  <c i="7" r="J135"/>
  <c i="2" r="BK223"/>
  <c i="3" r="J308"/>
  <c r="J283"/>
  <c r="BK228"/>
  <c i="4" r="BK191"/>
  <c r="BK154"/>
  <c i="5" r="J489"/>
  <c i="6" r="BK210"/>
  <c r="BK96"/>
  <c i="7" r="J139"/>
  <c i="2" r="BK425"/>
  <c r="BK407"/>
  <c r="BK384"/>
  <c r="J330"/>
  <c r="J139"/>
  <c i="3" r="J220"/>
  <c r="J325"/>
  <c r="J264"/>
  <c i="4" r="J184"/>
  <c i="5" r="BK280"/>
  <c r="J786"/>
  <c i="6" r="J202"/>
  <c i="7" r="BK124"/>
  <c i="2" r="F36"/>
  <c i="4" r="J169"/>
  <c r="BK196"/>
  <c i="5" r="J801"/>
  <c r="BK608"/>
  <c i="6" r="BK281"/>
  <c r="J155"/>
  <c i="7" r="BK120"/>
  <c i="2" r="J376"/>
  <c r="J305"/>
  <c r="BK211"/>
  <c i="3" r="J195"/>
  <c r="J233"/>
  <c i="4" r="BK169"/>
  <c i="5" r="J728"/>
  <c i="6" r="J218"/>
  <c r="BK303"/>
  <c i="2" r="J161"/>
  <c i="3" r="J277"/>
  <c r="BK264"/>
  <c r="J313"/>
  <c r="J240"/>
  <c i="4" r="BK201"/>
  <c i="5" r="BK605"/>
  <c i="6" r="J248"/>
  <c r="BK277"/>
  <c r="J223"/>
  <c r="J158"/>
  <c r="BK248"/>
  <c i="7" r="J107"/>
  <c i="2" r="J404"/>
  <c r="BK379"/>
  <c r="J356"/>
  <c r="J232"/>
  <c r="BK112"/>
  <c i="3" r="J322"/>
  <c r="BK231"/>
  <c i="4" r="J123"/>
  <c i="5" r="BK526"/>
  <c r="J763"/>
  <c i="6" r="BK198"/>
  <c r="J126"/>
  <c i="7" r="BK107"/>
  <c i="2" r="BK278"/>
  <c r="BK187"/>
  <c i="3" r="BK187"/>
  <c r="J339"/>
  <c i="4" r="BK219"/>
  <c r="BK98"/>
  <c i="5" r="BK106"/>
  <c r="J89"/>
  <c i="6" r="BK102"/>
  <c r="BK294"/>
  <c i="2" r="J430"/>
  <c r="BK404"/>
  <c r="J379"/>
  <c r="BK305"/>
  <c r="BK205"/>
  <c i="3" r="BK191"/>
  <c r="J228"/>
  <c i="4" r="J157"/>
  <c r="J107"/>
  <c i="5" r="J222"/>
  <c i="6" r="BK88"/>
  <c i="7" r="BK132"/>
  <c i="2" r="J235"/>
  <c r="J196"/>
  <c i="1" r="AS54"/>
  <c i="4" r="BK174"/>
  <c i="2" r="BK235"/>
  <c r="BK161"/>
  <c i="3" r="J137"/>
  <c r="J260"/>
  <c r="J287"/>
  <c r="BK242"/>
  <c i="5" r="BK642"/>
  <c r="J568"/>
  <c i="6" r="J312"/>
  <c r="BK170"/>
  <c i="2" r="F34"/>
  <c i="3" r="BK137"/>
  <c i="4" r="J198"/>
  <c i="5" r="J783"/>
  <c r="J338"/>
  <c i="6" r="J256"/>
  <c r="J151"/>
  <c r="J283"/>
  <c r="J92"/>
  <c i="2" r="J384"/>
  <c r="J324"/>
  <c i="3" r="BK195"/>
  <c r="J244"/>
  <c r="J360"/>
  <c i="4" r="BK239"/>
  <c r="J201"/>
  <c i="5" r="BK454"/>
  <c i="6" r="BK122"/>
  <c i="7" r="J113"/>
  <c i="2" r="J217"/>
  <c i="3" r="J169"/>
  <c r="J281"/>
  <c r="BK320"/>
  <c i="4" r="J196"/>
  <c i="5" r="BK473"/>
  <c r="J767"/>
  <c i="6" r="BK113"/>
  <c r="J181"/>
  <c r="BK234"/>
  <c i="2" r="BK440"/>
  <c r="J425"/>
  <c r="J407"/>
  <c r="J370"/>
  <c r="BK337"/>
  <c r="BK202"/>
  <c i="3" r="BK225"/>
  <c r="J89"/>
  <c i="4" r="J203"/>
  <c r="BK136"/>
  <c i="5" r="BK97"/>
  <c i="2" r="BK330"/>
  <c r="BK115"/>
  <c i="3" r="J140"/>
  <c r="J315"/>
  <c r="J246"/>
  <c i="5" r="BK804"/>
  <c i="6" r="J281"/>
  <c r="BK92"/>
  <c r="J138"/>
  <c i="7" r="J98"/>
  <c i="2" r="BK437"/>
  <c r="J401"/>
  <c r="J365"/>
  <c r="J282"/>
  <c r="BK196"/>
  <c i="3" r="J350"/>
  <c r="J237"/>
  <c r="J235"/>
  <c i="4" r="J179"/>
  <c i="5" r="BK705"/>
  <c r="J778"/>
  <c i="6" r="J279"/>
  <c r="J316"/>
  <c i="2" r="J226"/>
  <c r="BK109"/>
  <c i="3" r="J254"/>
  <c r="BK89"/>
  <c r="BK341"/>
  <c i="4" r="BK114"/>
  <c i="5" r="BK763"/>
  <c i="2" r="J278"/>
  <c r="BK105"/>
  <c i="3" r="BK93"/>
  <c r="J133"/>
  <c r="BK184"/>
  <c i="4" r="BK184"/>
  <c i="5" r="J396"/>
  <c r="BK492"/>
  <c i="6" r="BK155"/>
  <c r="BK244"/>
  <c i="2" r="BK324"/>
  <c r="J271"/>
  <c r="J199"/>
  <c r="J170"/>
  <c i="3" r="BK133"/>
  <c r="BK339"/>
  <c r="BK281"/>
  <c i="4" r="BK198"/>
  <c i="5" r="BK564"/>
  <c r="BK568"/>
  <c r="J605"/>
  <c r="J93"/>
  <c i="6" r="BK272"/>
  <c r="J320"/>
  <c i="7" r="J95"/>
  <c i="2" r="J396"/>
  <c r="J275"/>
  <c r="J117"/>
  <c i="3" r="J242"/>
  <c i="4" r="J98"/>
  <c r="J111"/>
  <c i="5" r="BK801"/>
  <c i="6" r="J88"/>
  <c r="J164"/>
  <c i="2" r="BK282"/>
  <c r="J98"/>
  <c i="3" r="BK350"/>
  <c r="J191"/>
  <c r="BK200"/>
  <c r="BK113"/>
  <c i="4" r="J216"/>
  <c i="5" r="BK93"/>
  <c i="6" r="J146"/>
  <c r="J189"/>
  <c r="J303"/>
  <c r="BK146"/>
  <c r="J134"/>
  <c i="2" r="J428"/>
  <c r="J414"/>
  <c r="J394"/>
  <c r="J349"/>
  <c r="BK183"/>
  <c i="3" r="BK271"/>
  <c r="J334"/>
  <c i="4" r="J239"/>
  <c r="BK216"/>
  <c i="5" r="BK767"/>
  <c r="BK396"/>
  <c r="J770"/>
  <c i="6" r="BK230"/>
  <c i="7" r="BK139"/>
  <c i="2" r="J34"/>
  <c i="3" r="BK310"/>
  <c r="J331"/>
  <c i="4" r="BK166"/>
  <c r="BK89"/>
  <c i="5" r="BK671"/>
  <c i="2" r="J202"/>
  <c i="3" r="J341"/>
  <c r="BK285"/>
  <c r="J301"/>
  <c r="J364"/>
  <c i="4" r="J231"/>
  <c r="BK214"/>
  <c r="J89"/>
  <c i="5" r="J492"/>
  <c r="BK776"/>
  <c i="6" r="BK138"/>
  <c i="7" r="BK116"/>
  <c i="2" r="BK208"/>
  <c r="J112"/>
  <c i="3" r="J273"/>
  <c r="J225"/>
  <c r="BK251"/>
  <c i="4" r="J188"/>
  <c i="5" r="J804"/>
  <c r="J106"/>
  <c r="J564"/>
  <c i="6" r="BK290"/>
  <c r="BK223"/>
  <c i="7" r="BK110"/>
  <c i="2" r="BK342"/>
  <c r="J187"/>
  <c r="J89"/>
  <c i="3" r="BK268"/>
  <c r="BK223"/>
  <c i="5" r="BK338"/>
  <c r="J781"/>
  <c i="6" r="J252"/>
  <c i="7" r="BK92"/>
  <c i="2" r="F37"/>
  <c r="J353"/>
  <c r="BK139"/>
  <c i="3" r="BK235"/>
  <c r="J297"/>
  <c i="4" r="J136"/>
  <c i="5" r="J280"/>
  <c i="6" r="J299"/>
  <c r="J214"/>
  <c i="7" r="BK95"/>
  <c i="2" r="J446"/>
  <c r="BK419"/>
  <c r="J398"/>
  <c r="BK351"/>
  <c r="BK217"/>
  <c r="J109"/>
  <c i="3" r="BK327"/>
  <c r="BK345"/>
  <c i="4" r="BK179"/>
  <c r="J214"/>
  <c i="5" r="J526"/>
  <c i="6" r="J277"/>
  <c r="J170"/>
  <c i="2" r="BK317"/>
  <c r="BK214"/>
  <c r="BK117"/>
  <c i="3" r="BK204"/>
  <c r="J123"/>
  <c i="4" r="J219"/>
  <c i="5" r="BK103"/>
  <c r="J608"/>
  <c r="J103"/>
  <c i="2" r="F35"/>
  <c r="BK365"/>
  <c i="3" r="BK301"/>
  <c r="BK315"/>
  <c i="4" r="BK231"/>
  <c r="BK162"/>
  <c i="5" r="BK638"/>
  <c i="6" r="BK142"/>
  <c i="7" r="J120"/>
  <c i="2" r="J342"/>
  <c r="BK190"/>
  <c i="3" r="BK334"/>
  <c r="BK275"/>
  <c r="BK240"/>
  <c i="4" r="J191"/>
  <c r="J206"/>
  <c i="5" r="BK792"/>
  <c i="6" r="BK181"/>
  <c r="BK214"/>
  <c r="BK320"/>
  <c i="7" r="J124"/>
  <c r="J116"/>
  <c i="2" r="BK428"/>
  <c r="J419"/>
  <c r="BK396"/>
  <c r="BK220"/>
  <c r="BK92"/>
  <c i="3" r="J100"/>
  <c r="BK331"/>
  <c r="J310"/>
  <c r="J216"/>
  <c i="5" r="BK560"/>
  <c i="2" l="1" r="P383"/>
  <c i="4" r="T88"/>
  <c r="R173"/>
  <c r="P218"/>
  <c i="5" r="P88"/>
  <c r="BK766"/>
  <c r="J766"/>
  <c r="J65"/>
  <c i="6" r="BK87"/>
  <c r="BK222"/>
  <c r="J222"/>
  <c r="J63"/>
  <c i="2" r="R88"/>
  <c r="T323"/>
  <c r="R336"/>
  <c i="3" r="P88"/>
  <c r="R219"/>
  <c i="4" r="BK88"/>
  <c r="J88"/>
  <c r="J61"/>
  <c r="P173"/>
  <c r="T187"/>
  <c i="5" r="BK699"/>
  <c r="J699"/>
  <c r="J64"/>
  <c i="6" r="P87"/>
  <c r="R222"/>
  <c i="2" r="R383"/>
  <c i="3" r="R88"/>
  <c r="P219"/>
  <c i="5" r="R88"/>
  <c r="P766"/>
  <c i="6" r="T150"/>
  <c r="P276"/>
  <c i="7" r="R88"/>
  <c i="2" r="P88"/>
  <c r="P323"/>
  <c r="BK336"/>
  <c r="J336"/>
  <c r="J64"/>
  <c i="3" r="R199"/>
  <c r="P349"/>
  <c i="4" r="R88"/>
  <c r="BK187"/>
  <c r="J187"/>
  <c r="J64"/>
  <c r="BK218"/>
  <c r="J218"/>
  <c r="J65"/>
  <c i="5" r="BK88"/>
  <c r="J88"/>
  <c r="J61"/>
  <c r="R766"/>
  <c i="6" r="P150"/>
  <c r="BK276"/>
  <c r="J276"/>
  <c r="J64"/>
  <c i="7" r="T88"/>
  <c i="2" r="T88"/>
  <c r="R323"/>
  <c r="T336"/>
  <c i="3" r="BK88"/>
  <c r="J88"/>
  <c r="J61"/>
  <c r="P199"/>
  <c r="BK349"/>
  <c r="J349"/>
  <c r="J65"/>
  <c i="4" r="P165"/>
  <c r="T173"/>
  <c r="T218"/>
  <c i="5" r="T88"/>
  <c r="T87"/>
  <c r="T86"/>
  <c r="T766"/>
  <c i="6" r="BK150"/>
  <c r="J150"/>
  <c r="J62"/>
  <c r="P222"/>
  <c i="7" r="P88"/>
  <c r="P94"/>
  <c r="T123"/>
  <c i="2" r="BK323"/>
  <c r="J323"/>
  <c r="J63"/>
  <c r="P336"/>
  <c i="3" r="BK199"/>
  <c r="J199"/>
  <c r="J63"/>
  <c r="T199"/>
  <c r="R349"/>
  <c i="4" r="BK165"/>
  <c r="J165"/>
  <c r="J62"/>
  <c r="R218"/>
  <c i="5" r="T699"/>
  <c i="6" r="T87"/>
  <c r="T222"/>
  <c i="7" r="BK94"/>
  <c r="J94"/>
  <c r="J62"/>
  <c r="R131"/>
  <c i="2" r="T383"/>
  <c i="3" r="T88"/>
  <c r="T219"/>
  <c i="4" r="R165"/>
  <c r="T165"/>
  <c r="R187"/>
  <c i="5" r="P699"/>
  <c i="6" r="R150"/>
  <c r="T276"/>
  <c i="7" r="BK88"/>
  <c r="J88"/>
  <c r="J61"/>
  <c r="T94"/>
  <c r="R123"/>
  <c r="P131"/>
  <c i="2" r="BK88"/>
  <c r="BK87"/>
  <c r="J87"/>
  <c r="J60"/>
  <c r="BK383"/>
  <c r="J383"/>
  <c r="J65"/>
  <c i="3" r="BK219"/>
  <c r="J219"/>
  <c r="J64"/>
  <c r="T349"/>
  <c i="4" r="P88"/>
  <c r="P87"/>
  <c r="P86"/>
  <c i="1" r="AU57"/>
  <c i="4" r="BK173"/>
  <c r="J173"/>
  <c r="J63"/>
  <c r="P187"/>
  <c i="5" r="R699"/>
  <c i="6" r="R87"/>
  <c r="R86"/>
  <c r="R85"/>
  <c r="R276"/>
  <c i="7" r="R94"/>
  <c r="BK123"/>
  <c r="J123"/>
  <c r="J64"/>
  <c r="P123"/>
  <c r="BK131"/>
  <c r="J131"/>
  <c r="J65"/>
  <c r="T131"/>
  <c i="2" r="BK316"/>
  <c r="J316"/>
  <c r="J62"/>
  <c i="5" r="BK670"/>
  <c r="J670"/>
  <c r="J63"/>
  <c r="BK803"/>
  <c r="J803"/>
  <c r="J66"/>
  <c i="3" r="BK363"/>
  <c r="J363"/>
  <c r="J66"/>
  <c i="2" r="BK445"/>
  <c r="J445"/>
  <c r="J66"/>
  <c i="3" r="BK194"/>
  <c r="J194"/>
  <c r="J62"/>
  <c i="7" r="BK119"/>
  <c r="J119"/>
  <c r="J63"/>
  <c i="6" r="BK324"/>
  <c r="J324"/>
  <c r="J65"/>
  <c i="5" r="BK641"/>
  <c r="J641"/>
  <c r="J62"/>
  <c i="4" r="BK238"/>
  <c r="J238"/>
  <c r="J66"/>
  <c i="7" r="BK138"/>
  <c r="J138"/>
  <c r="J66"/>
  <c r="E48"/>
  <c r="BE89"/>
  <c r="J80"/>
  <c r="BE98"/>
  <c r="BE124"/>
  <c r="BE128"/>
  <c r="BE135"/>
  <c r="F55"/>
  <c r="BE95"/>
  <c r="BE107"/>
  <c r="BE92"/>
  <c r="BE113"/>
  <c r="BE120"/>
  <c r="BE116"/>
  <c i="6" r="J87"/>
  <c r="J61"/>
  <c i="7" r="BE104"/>
  <c r="BE110"/>
  <c r="BE139"/>
  <c r="BE101"/>
  <c r="BE132"/>
  <c i="6" r="BE142"/>
  <c r="BE256"/>
  <c r="BE260"/>
  <c r="BE308"/>
  <c r="BE316"/>
  <c r="BE320"/>
  <c r="BE325"/>
  <c r="BE134"/>
  <c r="BE202"/>
  <c r="BE206"/>
  <c r="BE281"/>
  <c r="BE299"/>
  <c i="5" r="BK87"/>
  <c r="J87"/>
  <c r="J60"/>
  <c i="6" r="J52"/>
  <c r="BE146"/>
  <c r="BE151"/>
  <c r="BE155"/>
  <c r="BE272"/>
  <c r="BE277"/>
  <c r="BE303"/>
  <c r="E48"/>
  <c r="F55"/>
  <c r="BE164"/>
  <c r="BE181"/>
  <c r="BE227"/>
  <c r="BE230"/>
  <c r="BE264"/>
  <c r="BE294"/>
  <c r="BE312"/>
  <c r="BE102"/>
  <c r="BE214"/>
  <c r="BE237"/>
  <c r="BE268"/>
  <c r="BE279"/>
  <c r="BE283"/>
  <c r="BE113"/>
  <c r="BE122"/>
  <c r="BE198"/>
  <c r="BE244"/>
  <c r="BE248"/>
  <c r="BE252"/>
  <c r="BE88"/>
  <c r="BE92"/>
  <c r="BE96"/>
  <c r="BE138"/>
  <c r="BE189"/>
  <c r="BE218"/>
  <c r="BE223"/>
  <c r="BE234"/>
  <c r="BE241"/>
  <c r="BE290"/>
  <c r="BE126"/>
  <c r="BE158"/>
  <c r="BE170"/>
  <c r="BE210"/>
  <c i="5" r="J52"/>
  <c r="BE280"/>
  <c r="BE568"/>
  <c r="BE767"/>
  <c r="BE778"/>
  <c r="BE789"/>
  <c r="F83"/>
  <c r="BE338"/>
  <c r="BE608"/>
  <c r="BE638"/>
  <c r="BE671"/>
  <c r="BE728"/>
  <c r="BE93"/>
  <c r="BE100"/>
  <c r="BE164"/>
  <c r="BE396"/>
  <c r="BE560"/>
  <c r="BE564"/>
  <c r="BE642"/>
  <c r="BE705"/>
  <c r="BE786"/>
  <c r="BE795"/>
  <c r="E76"/>
  <c r="BE97"/>
  <c r="BE526"/>
  <c r="BE781"/>
  <c r="BE792"/>
  <c r="BE801"/>
  <c i="4" r="BK87"/>
  <c r="J87"/>
  <c r="J60"/>
  <c i="5" r="BE89"/>
  <c r="BE103"/>
  <c r="BE106"/>
  <c r="BE454"/>
  <c r="BE473"/>
  <c r="BE486"/>
  <c r="BE489"/>
  <c r="BE492"/>
  <c r="BE700"/>
  <c r="BE758"/>
  <c r="BE776"/>
  <c r="BE783"/>
  <c r="BE804"/>
  <c r="BE222"/>
  <c r="BE605"/>
  <c r="BE763"/>
  <c r="BE770"/>
  <c r="BE798"/>
  <c i="4" r="E76"/>
  <c r="BE123"/>
  <c r="BE132"/>
  <c r="BE225"/>
  <c r="J80"/>
  <c r="BE111"/>
  <c r="BE136"/>
  <c r="BE219"/>
  <c r="BE231"/>
  <c r="BE239"/>
  <c i="3" r="BK87"/>
  <c r="J87"/>
  <c r="J60"/>
  <c i="4" r="BE169"/>
  <c r="BE179"/>
  <c r="BE198"/>
  <c r="BE201"/>
  <c r="F83"/>
  <c r="BE206"/>
  <c r="BE208"/>
  <c r="BE211"/>
  <c r="BE214"/>
  <c r="BE89"/>
  <c r="BE98"/>
  <c r="BE107"/>
  <c r="BE114"/>
  <c r="BE166"/>
  <c r="BE174"/>
  <c r="BE191"/>
  <c r="BE193"/>
  <c r="BE196"/>
  <c r="BE216"/>
  <c r="BE140"/>
  <c r="BE154"/>
  <c r="BE157"/>
  <c r="BE162"/>
  <c r="BE184"/>
  <c r="BE203"/>
  <c r="BE235"/>
  <c r="BE188"/>
  <c i="3" r="J52"/>
  <c r="BE133"/>
  <c r="BE231"/>
  <c r="BE251"/>
  <c r="BE271"/>
  <c r="BE285"/>
  <c r="BE287"/>
  <c r="BE294"/>
  <c r="BE301"/>
  <c r="BE313"/>
  <c r="BE317"/>
  <c r="BE320"/>
  <c r="BE355"/>
  <c r="BE360"/>
  <c r="BE364"/>
  <c r="E76"/>
  <c r="BE191"/>
  <c r="BE223"/>
  <c r="BE225"/>
  <c r="BE233"/>
  <c r="BE246"/>
  <c r="BE249"/>
  <c r="BE327"/>
  <c r="BE350"/>
  <c r="BE220"/>
  <c r="BE235"/>
  <c r="BE264"/>
  <c r="BE277"/>
  <c r="BE283"/>
  <c r="BE334"/>
  <c i="2" r="J88"/>
  <c r="J61"/>
  <c i="3" r="F55"/>
  <c r="BE140"/>
  <c r="BE195"/>
  <c r="BE216"/>
  <c r="BE279"/>
  <c r="BE325"/>
  <c r="BE331"/>
  <c r="BE151"/>
  <c r="BE184"/>
  <c r="BE237"/>
  <c r="BE268"/>
  <c r="BE273"/>
  <c r="BE297"/>
  <c r="BE303"/>
  <c r="BE310"/>
  <c r="BE341"/>
  <c r="BE345"/>
  <c r="BE89"/>
  <c r="BE93"/>
  <c r="BE97"/>
  <c r="BE113"/>
  <c r="BE123"/>
  <c r="BE200"/>
  <c r="BE240"/>
  <c r="BE244"/>
  <c r="BE281"/>
  <c r="BE308"/>
  <c r="BE103"/>
  <c r="BE137"/>
  <c r="BE161"/>
  <c r="BE165"/>
  <c r="BE187"/>
  <c r="BE210"/>
  <c r="BE257"/>
  <c r="BE260"/>
  <c r="BE262"/>
  <c r="BE266"/>
  <c r="BE289"/>
  <c r="BE291"/>
  <c r="BE306"/>
  <c r="BE315"/>
  <c r="BE339"/>
  <c i="2" r="BK86"/>
  <c r="J86"/>
  <c r="J59"/>
  <c i="3" r="BE100"/>
  <c r="BE169"/>
  <c r="BE204"/>
  <c r="BE228"/>
  <c r="BE242"/>
  <c r="BE254"/>
  <c r="BE275"/>
  <c r="BE299"/>
  <c r="BE322"/>
  <c r="BE337"/>
  <c i="2" r="E48"/>
  <c r="J52"/>
  <c r="F55"/>
  <c r="BE89"/>
  <c r="BE92"/>
  <c r="BE95"/>
  <c r="BE98"/>
  <c r="BE101"/>
  <c r="BE105"/>
  <c r="BE109"/>
  <c r="BE112"/>
  <c r="BE115"/>
  <c r="BE117"/>
  <c r="BE126"/>
  <c r="BE139"/>
  <c r="BE148"/>
  <c r="BE161"/>
  <c r="BE170"/>
  <c r="BE183"/>
  <c r="BE187"/>
  <c r="BE190"/>
  <c r="BE196"/>
  <c r="BE199"/>
  <c r="BE202"/>
  <c r="BE205"/>
  <c r="BE208"/>
  <c r="BE211"/>
  <c r="BE214"/>
  <c r="BE217"/>
  <c r="BE220"/>
  <c r="BE223"/>
  <c r="BE226"/>
  <c r="BE229"/>
  <c r="BE232"/>
  <c r="BE235"/>
  <c r="BE253"/>
  <c r="BE271"/>
  <c r="BE275"/>
  <c r="BE278"/>
  <c r="BE282"/>
  <c r="BE285"/>
  <c r="BE302"/>
  <c r="BE305"/>
  <c r="BE313"/>
  <c r="BE317"/>
  <c r="BE324"/>
  <c r="BE330"/>
  <c r="BE337"/>
  <c r="BE342"/>
  <c r="BE345"/>
  <c r="BE347"/>
  <c r="BE349"/>
  <c r="BE351"/>
  <c r="BE353"/>
  <c r="BE356"/>
  <c r="BE358"/>
  <c r="BE365"/>
  <c r="BE370"/>
  <c r="BE376"/>
  <c r="BE379"/>
  <c r="BE384"/>
  <c r="BE387"/>
  <c r="BE394"/>
  <c r="BE396"/>
  <c r="BE398"/>
  <c r="BE401"/>
  <c r="BE404"/>
  <c r="BE407"/>
  <c r="BE414"/>
  <c r="BE417"/>
  <c r="BE419"/>
  <c r="BE421"/>
  <c r="BE423"/>
  <c r="BE425"/>
  <c r="BE428"/>
  <c r="BE430"/>
  <c r="BE433"/>
  <c r="BE435"/>
  <c r="BE437"/>
  <c r="BE440"/>
  <c r="BE442"/>
  <c r="BE446"/>
  <c i="1" r="BA55"/>
  <c r="BB55"/>
  <c r="AW55"/>
  <c r="BC55"/>
  <c r="BD55"/>
  <c i="5" r="F34"/>
  <c i="1" r="BA58"/>
  <c i="5" r="F35"/>
  <c i="1" r="BB58"/>
  <c i="4" r="F37"/>
  <c i="1" r="BD57"/>
  <c i="7" r="F34"/>
  <c i="1" r="BA60"/>
  <c i="5" r="F36"/>
  <c i="1" r="BC58"/>
  <c i="7" r="J34"/>
  <c i="1" r="AW60"/>
  <c i="6" r="F37"/>
  <c i="1" r="BD59"/>
  <c i="3" r="F37"/>
  <c i="1" r="BD56"/>
  <c i="3" r="F35"/>
  <c i="1" r="BB56"/>
  <c i="3" r="F36"/>
  <c i="1" r="BC56"/>
  <c i="3" r="J34"/>
  <c i="1" r="AW56"/>
  <c i="6" r="F35"/>
  <c i="1" r="BB59"/>
  <c i="4" r="F35"/>
  <c i="1" r="BB57"/>
  <c i="3" r="F34"/>
  <c i="1" r="BA56"/>
  <c i="6" r="F34"/>
  <c i="1" r="BA59"/>
  <c i="7" r="F36"/>
  <c i="1" r="BC60"/>
  <c i="5" r="J34"/>
  <c i="1" r="AW58"/>
  <c i="4" r="F36"/>
  <c i="1" r="BC57"/>
  <c i="6" r="J34"/>
  <c i="1" r="AW59"/>
  <c i="6" r="F36"/>
  <c i="1" r="BC59"/>
  <c i="4" r="J34"/>
  <c i="1" r="AW57"/>
  <c i="4" r="F34"/>
  <c i="1" r="BA57"/>
  <c i="7" r="F37"/>
  <c i="1" r="BD60"/>
  <c i="7" r="F35"/>
  <c i="1" r="BB60"/>
  <c i="5" r="F37"/>
  <c i="1" r="BD58"/>
  <c i="7" l="1" r="T87"/>
  <c r="T86"/>
  <c i="3" r="R87"/>
  <c r="R86"/>
  <c i="7" r="P87"/>
  <c r="P86"/>
  <c i="1" r="AU60"/>
  <c i="6" r="BK86"/>
  <c r="BK85"/>
  <c r="J85"/>
  <c i="2" r="T87"/>
  <c r="T86"/>
  <c i="4" r="R87"/>
  <c r="R86"/>
  <c i="6" r="P86"/>
  <c r="P85"/>
  <c i="1" r="AU59"/>
  <c i="3" r="T87"/>
  <c r="T86"/>
  <c i="5" r="P87"/>
  <c r="P86"/>
  <c i="1" r="AU58"/>
  <c i="5" r="R87"/>
  <c r="R86"/>
  <c i="3" r="P87"/>
  <c r="P86"/>
  <c i="1" r="AU56"/>
  <c i="4" r="T87"/>
  <c r="T86"/>
  <c i="6" r="T86"/>
  <c r="T85"/>
  <c i="2" r="P87"/>
  <c r="P86"/>
  <c i="1" r="AU55"/>
  <c i="7" r="R87"/>
  <c r="R86"/>
  <c i="2" r="R87"/>
  <c r="R86"/>
  <c i="7" r="BK87"/>
  <c r="J87"/>
  <c r="J60"/>
  <c i="5" r="BK86"/>
  <c r="J86"/>
  <c r="J59"/>
  <c i="4" r="BK86"/>
  <c r="J86"/>
  <c i="3" r="BK86"/>
  <c r="J86"/>
  <c r="J59"/>
  <c i="2" r="F33"/>
  <c i="1" r="AZ55"/>
  <c r="BA54"/>
  <c r="W30"/>
  <c i="7" r="J33"/>
  <c i="1" r="AV60"/>
  <c r="AT60"/>
  <c i="4" r="J30"/>
  <c i="1" r="AG57"/>
  <c i="5" r="J33"/>
  <c i="1" r="AV58"/>
  <c r="AT58"/>
  <c r="BC54"/>
  <c r="W32"/>
  <c i="6" r="J33"/>
  <c i="1" r="AV59"/>
  <c r="AT59"/>
  <c i="6" r="F33"/>
  <c i="1" r="AZ59"/>
  <c i="2" r="J33"/>
  <c i="1" r="AV55"/>
  <c r="AT55"/>
  <c r="BB54"/>
  <c r="W31"/>
  <c r="BD54"/>
  <c r="W33"/>
  <c i="3" r="F33"/>
  <c i="1" r="AZ56"/>
  <c i="6" r="J30"/>
  <c i="1" r="AG59"/>
  <c i="3" r="J33"/>
  <c i="1" r="AV56"/>
  <c r="AT56"/>
  <c i="4" r="J33"/>
  <c i="1" r="AV57"/>
  <c r="AT57"/>
  <c i="2" r="J30"/>
  <c i="1" r="AG55"/>
  <c i="4" r="F33"/>
  <c i="1" r="AZ57"/>
  <c i="5" r="F33"/>
  <c i="1" r="AZ58"/>
  <c i="7" r="F33"/>
  <c i="1" r="AZ60"/>
  <c i="6" l="1" r="J86"/>
  <c r="J60"/>
  <c i="7" r="BK86"/>
  <c r="J86"/>
  <c i="6" r="J59"/>
  <c r="J39"/>
  <c i="1" r="AN57"/>
  <c i="4" r="J59"/>
  <c r="J39"/>
  <c i="1" r="AN55"/>
  <c i="2" r="J39"/>
  <c i="1" r="AN59"/>
  <c i="3" r="J30"/>
  <c i="1" r="AG56"/>
  <c i="5" r="J30"/>
  <c i="1" r="AG58"/>
  <c r="AN58"/>
  <c r="AW54"/>
  <c r="AK30"/>
  <c r="AU54"/>
  <c r="AZ54"/>
  <c r="W29"/>
  <c i="7" r="J30"/>
  <c i="1" r="AG60"/>
  <c r="AX54"/>
  <c r="AY54"/>
  <c i="7" l="1" r="J39"/>
  <c r="J59"/>
  <c i="5" r="J39"/>
  <c i="3" r="J39"/>
  <c i="1" r="AN56"/>
  <c r="AN60"/>
  <c r="AV54"/>
  <c r="AK29"/>
  <c r="AG54"/>
  <c r="AK26"/>
  <c l="1"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<sst xmlns="http://schemas.openxmlformats.org/spreadsheetml/2006/main">
  <si>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</si>
  <si>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</si>
  <si>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</si>
  <si>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</si>
  <si>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</si>
  <si>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{87d54d69-87a9-4a0a-8073-833ea9873c61}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</si>
  <si>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</si>
  <si>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</si>
  <si>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</si>
  <si>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</si>
  <si>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</si>
  <si>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</si>
  <si>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</si>
  <si>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</si>
  <si>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2020047-HANY-3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</si>
  <si>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</si>
  <si>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</si>
  <si>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Liberec-Horní Hanychov, ul. Pod Ještědem, V Lukách odkanalizování lokality I.etapa</t>
  </si>
  <si>
    <t>KSO:</t>
  </si>
  <si>
    <t>827</t>
  </si>
  <si>
    <t>CC-CZ:</t>
  </si>
  <si>
    <t>222</t>
  </si>
  <si>
    <t>Místo:</t>
  </si>
  <si>
    <t>Liberec</t>
  </si>
  <si>
    <t>Datum:</t>
  </si>
  <si>
    <t>12. 7. 2024</t>
  </si>
  <si>
    <t>Zadavatel:</t>
  </si>
  <si>
    <t>IČ:</t>
  </si>
  <si>
    <t>00262978</t>
  </si>
  <si>
    <t>Statutární město Liberec</t>
  </si>
  <si>
    <t>DIČ:</t>
  </si>
  <si>
    <t>CZ00262978</t>
  </si>
  <si>
    <t>Účastník:</t>
  </si>
  <si>
    <t>Vyplň údaj</t>
  </si>
  <si>
    <t>Projektant:</t>
  </si>
  <si>
    <t>27497763</t>
  </si>
  <si>
    <t>SNOWPLAN, spol. s r.o.</t>
  </si>
  <si>
    <t>CZ27497763</t>
  </si>
  <si>
    <t>True</t>
  </si>
  <si>
    <t>Zpracovatel:</t>
  </si>
  <si>
    <t>SNOWPLAN, spol. s r.o. - Pavel Nezbeda Javůrek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</si>
  <si>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</si>
  <si>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</si>
  <si>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</si>
  <si>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</si>
  <si>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</si>
  <si>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</si>
  <si>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</si>
  <si>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</si>
  <si>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</si>
  <si>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</si>
  <si>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</si>
  <si>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</si>
  <si>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</si>
  <si>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</si>
  <si>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</si>
  <si>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</si>
  <si>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</si>
  <si>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</si>
  <si>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</si>
  <si>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</si>
  <si>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</si>
  <si>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</si>
  <si>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</si>
  <si>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</si>
  <si>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</si>
  <si>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</si>
  <si>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</si>
  <si>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</si>
  <si>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</si>
  <si>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</si>
  <si>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</si>
  <si>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</si>
  <si>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</si>
  <si>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</si>
  <si>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</si>
  <si>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/>
  </si>
  <si>
    <t>D</t>
  </si>
  <si>
    <t>0</t>
  </si>
  <si>
    <t>###NOIMPORT###</t>
  </si>
  <si>
    <t>IMPORT</t>
  </si>
  <si>
    <t>{00000000-0000-0000-0000-000000000000}</t>
  </si>
  <si>
    <t>/</t>
  </si>
  <si>
    <t>01</t>
  </si>
  <si>
    <t>IO 301 - Prodloužení splaškové kanalizace</t>
  </si>
  <si>
    <t>ING</t>
  </si>
  <si>
    <t>1</t>
  </si>
  <si>
    <t>{4d6328f1-6cd8-4204-93cb-b33927dafadc}</t>
  </si>
  <si>
    <t>2</t>
  </si>
  <si>
    <t>02</t>
  </si>
  <si>
    <t>IO 302 - Přeložka vodovodu</t>
  </si>
  <si>
    <t>{fd266cb8-2928-4bfb-af26-80dc9bf205c9}</t>
  </si>
  <si>
    <t>03</t>
  </si>
  <si>
    <t>IO 303 - Úprava odvodnění</t>
  </si>
  <si>
    <t>{1ae28753-055c-41a9-aa31-7e6a0e47c24f}</t>
  </si>
  <si>
    <t>04</t>
  </si>
  <si>
    <t>SO 313 - Splaškové kanalizační přípojky-veřejná část</t>
  </si>
  <si>
    <t>STA</t>
  </si>
  <si>
    <t>{060deb76-097c-46fe-8f6e-47ddb6dc4df9}</t>
  </si>
  <si>
    <t>05</t>
  </si>
  <si>
    <t>Oprava povrchů</t>
  </si>
  <si>
    <t>{cde95e94-ee0c-46ea-bb31-ca13881177f4}</t>
  </si>
  <si>
    <t>06</t>
  </si>
  <si>
    <t>VRN - Vedlejší rozpočtové náklady</t>
  </si>
  <si>
    <t>VON</t>
  </si>
  <si>
    <t>{e48f7749-df1c-439e-b5b9-ba627be2387c}</t>
  </si>
  <si>
    <t>KRYCÍ LIST SOUPISU PRACÍ</t>
  </si>
  <si>
    <t>Objekt:</t>
  </si>
  <si>
    <t>01 - IO 301 - Prodloužení splaškové kanalizace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</si>
  <si>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</si>
  <si>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</si>
  <si>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</si>
  <si>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</si>
  <si>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</si>
  <si>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</si>
  <si>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</si>
  <si>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</si>
  <si>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</si>
  <si>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8 - Trubní vedení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</si>
  <si>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</si>
  <si>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</si>
  <si>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</si>
  <si>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</si>
  <si>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</si>
  <si>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</si>
  <si>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</si>
  <si>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</si>
  <si>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</si>
  <si>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</si>
  <si>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</si>
  <si>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</si>
  <si>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</si>
  <si>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</si>
  <si>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</si>
  <si>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</si>
  <si>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</si>
  <si>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</si>
  <si>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</si>
  <si>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112101101</t>
  </si>
  <si>
    <t>Odstranění stromů listnatých průměru kmene přes 100 do 300 mm</t>
  </si>
  <si>
    <t>kus</t>
  </si>
  <si>
    <t>CS ÚRS 2024 02</t>
  </si>
  <si>
    <t>4</t>
  </si>
  <si>
    <t>-992695797</t>
  </si>
  <si>
    <t>PP</t>
  </si>
  <si>
    <t>Odstranění stromů s odřezáním kmene a s odvětvením listnatých, průměru kmene přes 100 do 300 mm</t>
  </si>
  <si>
    <t>Online PSC</t>
  </si>
  <si>
    <t>https://podminky.urs.cz/item/CS_URS_2024_02/112101101</t>
  </si>
  <si>
    <t>112101102</t>
  </si>
  <si>
    <t>Odstranění stromů listnatých průměru kmene přes 300 do 500 mm</t>
  </si>
  <si>
    <t>-1291380443</t>
  </si>
  <si>
    <t>Odstranění stromů s odřezáním kmene a s odvětvením listnatých, průměru kmene přes 300 do 500 mm</t>
  </si>
  <si>
    <t>https://podminky.urs.cz/item/CS_URS_2024_02/112101102</t>
  </si>
  <si>
    <t>3</t>
  </si>
  <si>
    <t>112251101</t>
  </si>
  <si>
    <t>Odstranění pařezů průměru přes 100 do 300 mm</t>
  </si>
  <si>
    <t>679738206</t>
  </si>
  <si>
    <t>Odstranění pařezů strojně s jejich vykopáním nebo vytrháním průměru přes 100 do 300 mm</t>
  </si>
  <si>
    <t>https://podminky.urs.cz/item/CS_URS_2024_02/112251101</t>
  </si>
  <si>
    <t>112251102</t>
  </si>
  <si>
    <t>Odstranění pařezů průměru přes 300 do 500 mm</t>
  </si>
  <si>
    <t>-103906403</t>
  </si>
  <si>
    <t>Odstranění pařezů strojně s jejich vykopáním nebo vytrháním průměru přes 300 do 500 mm</t>
  </si>
  <si>
    <t>https://podminky.urs.cz/item/CS_URS_2024_02/112251102</t>
  </si>
  <si>
    <t>5</t>
  </si>
  <si>
    <t>115101202</t>
  </si>
  <si>
    <t>Čerpání vody na dopravní výšku do 10 m průměrný přítok přes 500 do 1 000 l/min</t>
  </si>
  <si>
    <t>hod</t>
  </si>
  <si>
    <t>-100984466</t>
  </si>
  <si>
    <t>Čerpání vody na dopravní výšku do 10 m s uvažovaným průměrným přítokem přes 500 do 1 000 l/min</t>
  </si>
  <si>
    <t>https://podminky.urs.cz/item/CS_URS_2024_02/115101202</t>
  </si>
  <si>
    <t>VV</t>
  </si>
  <si>
    <t>"předpoklad" 45,0*12,0</t>
  </si>
  <si>
    <t>6</t>
  </si>
  <si>
    <t>115101302</t>
  </si>
  <si>
    <t>Pohotovost čerpací soupravy pro dopravní výšku do 10 m přítok přes 500 do 1 000 l/min</t>
  </si>
  <si>
    <t>den</t>
  </si>
  <si>
    <t>-658503568</t>
  </si>
  <si>
    <t>Pohotovost záložní čerpací soupravy pro dopravní výšku do 10 m s uvažovaným průměrným přítokem přes 500 do 1 000 l/min</t>
  </si>
  <si>
    <t>https://podminky.urs.cz/item/CS_URS_2024_02/115101302</t>
  </si>
  <si>
    <t>"předpoklad" 45,0</t>
  </si>
  <si>
    <t>7</t>
  </si>
  <si>
    <t>119001405</t>
  </si>
  <si>
    <t>Dočasné zajištění potrubí z PE DN do 200 mm</t>
  </si>
  <si>
    <t>m</t>
  </si>
  <si>
    <t>-1812287539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</si>
  <si>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</si>
  <si>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https://podminky.urs.cz/item/CS_URS_2024_02/119001405</t>
  </si>
  <si>
    <t>8</t>
  </si>
  <si>
    <t>119001421</t>
  </si>
  <si>
    <t>Dočasné zajištění kabelů a kabelových tratí ze 3 volně ložených kabelů</t>
  </si>
  <si>
    <t>-1790028197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</si>
  <si>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</si>
  <si>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https://podminky.urs.cz/item/CS_URS_2024_02/119001421</t>
  </si>
  <si>
    <t>9</t>
  </si>
  <si>
    <t>1190014-R1</t>
  </si>
  <si>
    <t>Dočasné zajištění potrubí betonového, ŽB nebo kameninového DN přes 500 do 700 mm</t>
  </si>
  <si>
    <t>1553505955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</si>
  <si>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betonového, kameninového nebo železobetonového, světlosti DN přes 200 do 500 mm</t>
  </si>
  <si>
    <t>10</t>
  </si>
  <si>
    <t>132212221</t>
  </si>
  <si>
    <t>Hloubení zapažených rýh šířky do 2000 mm v soudržných horninách třídy těžitelnosti I skupiny 3 ručně</t>
  </si>
  <si>
    <t>m3</t>
  </si>
  <si>
    <t>1835852761</t>
  </si>
  <si>
    <t>Hloubení zapažených rýh šířky přes 800 do 2 000 mm ručně s urovnáním dna do předepsaného profilu a spádu v hornině třídy těžitelnosti I skupiny 3 soudržných</t>
  </si>
  <si>
    <t>https://podminky.urs.cz/item/CS_URS_2024_02/132212221</t>
  </si>
  <si>
    <t>"pr.hl.S1" 2,282</t>
  </si>
  <si>
    <t>Mezisoučet</t>
  </si>
  <si>
    <t>"S1" 2,5*1,12*2,282</t>
  </si>
  <si>
    <t>"kom" -(2,5*1,12*0,44)</t>
  </si>
  <si>
    <t>"hloubení rýh do 2000 mm 47,5%" 5,158*0,475</t>
  </si>
  <si>
    <t>11</t>
  </si>
  <si>
    <t>132254205</t>
  </si>
  <si>
    <t>Hloubení zapažených rýh š do 2000 mm v hornině třídy těžitelnosti I skupiny 3 objem do 1000 m3</t>
  </si>
  <si>
    <t>-5382070</t>
  </si>
  <si>
    <t>Hloubení zapažených rýh šířky přes 800 do 2 000 mm strojně s urovnáním dna do předepsaného profilu a spádu v hornině třídy těžitelnosti I skupiny 3 přes 500 do 1 000 m3</t>
  </si>
  <si>
    <t>https://podminky.urs.cz/item/CS_URS_2024_02/132254205</t>
  </si>
  <si>
    <t>"pr.hl.S1/1" 2,219</t>
  </si>
  <si>
    <t>"S1" 355,5*1,12*2,282</t>
  </si>
  <si>
    <t>"S1/1" 215*1,12*2,219</t>
  </si>
  <si>
    <t>"rozšíření pro šachty DN1000" (((2,2*2,2*0,57)*20,0)+((1,1*2,2*2,282)*14,0)+((1,1*2,2*2,219)*6,0))</t>
  </si>
  <si>
    <t>"kom" -(299,1*1,12*0,44+215,0*1,12*0,44)</t>
  </si>
  <si>
    <t>"štěrk" -(56,4*1,12*0,3)</t>
  </si>
  <si>
    <t>"hloubení rýh do 2000 mm 47,5%" 1335,348*0,475</t>
  </si>
  <si>
    <t>132312221</t>
  </si>
  <si>
    <t>Hloubení zapažených rýh šířky do 2000 mm v soudržných horninách třídy těžitelnosti II skupiny 4 ručně</t>
  </si>
  <si>
    <t>1213468172</t>
  </si>
  <si>
    <t>Hloubení zapažených rýh šířky přes 800 do 2 000 mm ručně s urovnáním dna do předepsaného profilu a spádu v hornině třídy těžitelnosti II skupiny 4 soudržných</t>
  </si>
  <si>
    <t>https://podminky.urs.cz/item/CS_URS_2024_02/132312221</t>
  </si>
  <si>
    <t>13</t>
  </si>
  <si>
    <t>132354205</t>
  </si>
  <si>
    <t>Hloubení zapažených rýh š do 2000 mm v hornině třídy těžitelnosti II skupiny 4 objem do 1000 m3</t>
  </si>
  <si>
    <t>-1939676400</t>
  </si>
  <si>
    <t>Hloubení zapažených rýh šířky přes 800 do 2 000 mm strojně s urovnáním dna do předepsaného profilu a spádu v hornině třídy těžitelnosti II skupiny 4 přes 500 do 1 000 m3</t>
  </si>
  <si>
    <t>https://podminky.urs.cz/item/CS_URS_2024_02/132354205</t>
  </si>
  <si>
    <t>14</t>
  </si>
  <si>
    <t>132412221</t>
  </si>
  <si>
    <t>Hloubení zapažených rýh šířky do 2000 mm v soudržných horninách třídy těžitelnosti II skupiny 5 ručně</t>
  </si>
  <si>
    <t>273591573</t>
  </si>
  <si>
    <t>Hloubení zapažených rýh šířky přes 800 do 2 000 mm ručně s urovnáním dna do předepsaného profilu a spádu v hornině třídy těžitelnosti II skupiny 5 soudržných</t>
  </si>
  <si>
    <t>https://podminky.urs.cz/item/CS_URS_2024_02/132412221</t>
  </si>
  <si>
    <t>"hloubení rýh do 2000 mm 5,0%" 5,158*0,05</t>
  </si>
  <si>
    <t>15</t>
  </si>
  <si>
    <t>132454203</t>
  </si>
  <si>
    <t>Hloubení zapažených rýh š do 2000 mm v hornině třídy těžitelnosti II skupiny 5 objem do 100 m3</t>
  </si>
  <si>
    <t>-464425525</t>
  </si>
  <si>
    <t>Hloubení zapažených rýh šířky přes 800 do 2 000 mm strojně s urovnáním dna do předepsaného profilu a spádu v hornině třídy těžitelnosti II skupiny 5 přes 50 do 100 m3</t>
  </si>
  <si>
    <t>https://podminky.urs.cz/item/CS_URS_2024_02/132454203</t>
  </si>
  <si>
    <t>"hloubení rýh do 2000 mm 5,0%" 1335,348*0,05</t>
  </si>
  <si>
    <t>16</t>
  </si>
  <si>
    <t>151101101</t>
  </si>
  <si>
    <t>Zřízení příložného pažení a rozepření stěn rýh hl do 2 m</t>
  </si>
  <si>
    <t>m2</t>
  </si>
  <si>
    <t>-937379584</t>
  </si>
  <si>
    <t>Zřízení pažení a rozepření stěn rýh pro podzemní vedení příložné pro jakoukoliv mezerovitost, hloubky do 2 m</t>
  </si>
  <si>
    <t>https://podminky.urs.cz/item/CS_URS_2024_02/151101101</t>
  </si>
  <si>
    <t>"S1" 2,5*2,0*2,282</t>
  </si>
  <si>
    <t>17</t>
  </si>
  <si>
    <t>151101111</t>
  </si>
  <si>
    <t>Odstranění příložného pažení a rozepření stěn rýh hl do 2 m</t>
  </si>
  <si>
    <t>-360868956</t>
  </si>
  <si>
    <t>Odstranění pažení a rozepření stěn rýh pro podzemní vedení s uložením materiálu na vzdálenost do 3 m od kraje výkopu příložné, hloubky do 2 m</t>
  </si>
  <si>
    <t>https://podminky.urs.cz/item/CS_URS_2024_02/151101111</t>
  </si>
  <si>
    <t>18</t>
  </si>
  <si>
    <t>151811132</t>
  </si>
  <si>
    <t>Osazení pažicího boxu hl výkopu do 4 m š přes 1,2 do 2,5 m</t>
  </si>
  <si>
    <t>990875909</t>
  </si>
  <si>
    <t>Zřízení pažicích boxů pro pažení a rozepření stěn rýh podzemního vedení hloubka výkopu do 4 m, šířka přes 1,2 do 2,5 m</t>
  </si>
  <si>
    <t>https://podminky.urs.cz/item/CS_URS_2024_02/151811132</t>
  </si>
  <si>
    <t>"S1" 355,5*2,0*2,282</t>
  </si>
  <si>
    <t>"S1/1" 215*2,0*2,219</t>
  </si>
  <si>
    <t>19</t>
  </si>
  <si>
    <t>151811232</t>
  </si>
  <si>
    <t>Odstranění pažicího boxu hl výkopu do 4 m š přes 1,2 do 2,5 m</t>
  </si>
  <si>
    <t>-1703789697</t>
  </si>
  <si>
    <t>Odstranění pažicích boxů pro pažení a rozepření stěn rýh podzemního vedení hloubka výkopu do 4 m, šířka přes 1,2 do 2,5 m</t>
  </si>
  <si>
    <t>https://podminky.urs.cz/item/CS_URS_2024_02/151811232</t>
  </si>
  <si>
    <t>20</t>
  </si>
  <si>
    <t>162201401</t>
  </si>
  <si>
    <t>Vodorovné přemístění větví stromů listnatých do 1 km D kmene přes 100 do 300 mm</t>
  </si>
  <si>
    <t>716347892</t>
  </si>
  <si>
    <t>Vodorovné přemístění větví, kmenů nebo pařezů s naložením, složením a dopravou do 1000 m větví stromů listnatých, průměru kmene přes 100 do 300 mm</t>
  </si>
  <si>
    <t>https://podminky.urs.cz/item/CS_URS_2024_02/162201401</t>
  </si>
  <si>
    <t>162201402</t>
  </si>
  <si>
    <t>Vodorovné přemístění větví stromů listnatých do 1 km D kmene přes 300 do 500 mm</t>
  </si>
  <si>
    <t>1692367390</t>
  </si>
  <si>
    <t>Vodorovné přemístění větví, kmenů nebo pařezů s naložením, složením a dopravou do 1000 m větví stromů listnatých, průměru kmene přes 300 do 500 mm</t>
  </si>
  <si>
    <t>https://podminky.urs.cz/item/CS_URS_2024_02/162201402</t>
  </si>
  <si>
    <t>22</t>
  </si>
  <si>
    <t>162201411</t>
  </si>
  <si>
    <t>Vodorovné přemístění kmenů stromů listnatých do 1 km D kmene přes 100 do 300 mm</t>
  </si>
  <si>
    <t>-722293272</t>
  </si>
  <si>
    <t>Vodorovné přemístění větví, kmenů nebo pařezů s naložením, složením a dopravou do 1000 m kmenů stromů listnatých, průměru přes 100 do 300 mm</t>
  </si>
  <si>
    <t>https://podminky.urs.cz/item/CS_URS_2024_02/162201411</t>
  </si>
  <si>
    <t>23</t>
  </si>
  <si>
    <t>162201412</t>
  </si>
  <si>
    <t>Vodorovné přemístění kmenů stromů listnatých do 1 km D kmene přes 300 do 500 mm</t>
  </si>
  <si>
    <t>-377579908</t>
  </si>
  <si>
    <t>Vodorovné přemístění větví, kmenů nebo pařezů s naložením, složením a dopravou do 1000 m kmenů stromů listnatých, průměru přes 300 do 500 mm</t>
  </si>
  <si>
    <t>https://podminky.urs.cz/item/CS_URS_2024_02/162201412</t>
  </si>
  <si>
    <t>24</t>
  </si>
  <si>
    <t>162201421</t>
  </si>
  <si>
    <t>Vodorovné přemístění pařezů do 1 km D přes 100 do 300 mm</t>
  </si>
  <si>
    <t>-1455154610</t>
  </si>
  <si>
    <t>Vodorovné přemístění větví, kmenů nebo pařezů s naložením, složením a dopravou do 1000 m pařezů kmenů, průměru přes 100 do 300 mm</t>
  </si>
  <si>
    <t>https://podminky.urs.cz/item/CS_URS_2024_02/162201421</t>
  </si>
  <si>
    <t>25</t>
  </si>
  <si>
    <t>162201422</t>
  </si>
  <si>
    <t>Vodorovné přemístění pařezů do 1 km D přes 300 do 500 mm</t>
  </si>
  <si>
    <t>315844645</t>
  </si>
  <si>
    <t>Vodorovné přemístění větví, kmenů nebo pařezů s naložením, složením a dopravou do 1000 m pařezů kmenů, průměru přes 300 do 500 mm</t>
  </si>
  <si>
    <t>https://podminky.urs.cz/item/CS_URS_2024_02/162201422</t>
  </si>
  <si>
    <t>26</t>
  </si>
  <si>
    <t>162301931</t>
  </si>
  <si>
    <t>Příplatek k vodorovnému přemístění větví stromů listnatých D kmene přes 100 do 300 mm ZKD 1 km</t>
  </si>
  <si>
    <t>102100122</t>
  </si>
  <si>
    <t>Vodorovné přemístění větví, kmenů nebo pařezů s naložením, složením a dopravou Příplatek k cenám za každých dalších i započatých 1000 m přes 1000 m větví stromů listnatých, průměru kmene přes 100 do 300 mm</t>
  </si>
  <si>
    <t>https://podminky.urs.cz/item/CS_URS_2024_02/162301931</t>
  </si>
  <si>
    <t>27</t>
  </si>
  <si>
    <t>162301932</t>
  </si>
  <si>
    <t>Příplatek k vodorovnému přemístění větví stromů listnatých D kmene přes 300 do 500 mm ZKD 1 km</t>
  </si>
  <si>
    <t>1096369228</t>
  </si>
  <si>
    <t>Vodorovné přemístění větví, kmenů nebo pařezů s naložením, složením a dopravou Příplatek k cenám za každých dalších i započatých 1000 m přes 1000 m větví stromů listnatých, průměru kmene přes 300 do 500 mm</t>
  </si>
  <si>
    <t>https://podminky.urs.cz/item/CS_URS_2024_02/162301932</t>
  </si>
  <si>
    <t>28</t>
  </si>
  <si>
    <t>162301951</t>
  </si>
  <si>
    <t>Příplatek k vodorovnému přemístění kmenů stromů listnatých D kmene přes 100 do 300 mm ZKD 1 km</t>
  </si>
  <si>
    <t>775478804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</si>
  <si>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</si>
  <si>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https://podminky.urs.cz/item/CS_URS_2024_02/162301951</t>
  </si>
  <si>
    <t>29</t>
  </si>
  <si>
    <t>162301952</t>
  </si>
  <si>
    <t>Příplatek k vodorovnému přemístění kmenů stromů listnatých D kmene přes 300 do 500 mm ZKD 1 km</t>
  </si>
  <si>
    <t>550583178</t>
  </si>
  <si>
    <t>Vodorovné přemístění větví, kmenů nebo pařezů s naložením, složením a dopravou Příplatek k cenám za každých dalších i započatých 1000 m přes 1000 m kmenů stromů listnatých, o průměru přes 300 do 500 mm</t>
  </si>
  <si>
    <t>https://podminky.urs.cz/item/CS_URS_2024_02/162301952</t>
  </si>
  <si>
    <t>30</t>
  </si>
  <si>
    <t>162301971</t>
  </si>
  <si>
    <t>Příplatek k vodorovnému přemístění pařezů D přes 100 do 300 mm ZKD 1 km</t>
  </si>
  <si>
    <t>471231630</t>
  </si>
  <si>
    <t>Vodorovné přemístění větví, kmenů nebo pařezů s naložením, složením a dopravou Příplatek k cenám za každých dalších i započatých 1000 m přes 1000 m pařezů kmenů, průměru přes 100 do 300 mm</t>
  </si>
  <si>
    <t>https://podminky.urs.cz/item/CS_URS_2024_02/162301971</t>
  </si>
  <si>
    <t>31</t>
  </si>
  <si>
    <t>162301972</t>
  </si>
  <si>
    <t>Příplatek k vodorovnému přemístění pařezů D přes 300 do 500 mm ZKD 1 km</t>
  </si>
  <si>
    <t>2062360044</t>
  </si>
  <si>
    <t>Vodorovné přemístění větví, kmenů nebo pařezů s naložením, složením a dopravou Příplatek k cenám za každých dalších i započatých 1000 m přes 1000 m pařezů kmenů, průměru přes 300 do 500 mm</t>
  </si>
  <si>
    <t>https://podminky.urs.cz/item/CS_URS_2024_02/162301972</t>
  </si>
  <si>
    <t>32</t>
  </si>
  <si>
    <t>162651111</t>
  </si>
  <si>
    <t>Vodorovné přemístění přes 3 000 do 4000 m výkopku/sypaniny z horniny třídy těžitelnosti I skupiny 1 až 3</t>
  </si>
  <si>
    <t>-489015170</t>
  </si>
  <si>
    <t>Vodorovné přemístění výkopku nebo sypaniny po suchu na obvyklém dopravním prostředku, bez naložení výkopku, avšak se složením bez rozhrnutí z horniny třídy těžitelnosti I skupiny 1 až 3 na vzdálenost přes 3 000 do 4 000 m</t>
  </si>
  <si>
    <t>https://podminky.urs.cz/item/CS_URS_2024_02/162651111</t>
  </si>
  <si>
    <t>"odvoz na skládku 4 km"</t>
  </si>
  <si>
    <t>"hloubení rýh do 2000 mm-ručně"</t>
  </si>
  <si>
    <t>"hloubení rýh do 2000 mm-strojně"</t>
  </si>
  <si>
    <t>"hloubení rýh do 2000 mm-ručně 47,5%" 5,158*0,475</t>
  </si>
  <si>
    <t>"hloubení rýh do 2000 mm-strojně 47,5%" 1335,348*0,475</t>
  </si>
  <si>
    <t>33</t>
  </si>
  <si>
    <t>162651131</t>
  </si>
  <si>
    <t>Vodorovné přemístění přes 3 000 do 4000 m výkopku/sypaniny z horniny třídy těžitelnosti II skupiny 4 a 5</t>
  </si>
  <si>
    <t>1773014058</t>
  </si>
  <si>
    <t>Vodorovné přemístění výkopku nebo sypaniny po suchu na obvyklém dopravním prostředku, bez naložení výkopku, avšak se složením bez rozhrnutí z horniny třídy těžitelnosti II skupiny 4 a 5 na vzdálenost přes 3 000 do 4 000 m</t>
  </si>
  <si>
    <t>https://podminky.urs.cz/item/CS_URS_2024_02/162651131</t>
  </si>
  <si>
    <t>"hloubení rýh do 2000 mm-ručně 52,5%" 5,158*0,525</t>
  </si>
  <si>
    <t>"hloubení rýh do 2000 mm-strojně 52,5%" 1335,348*0,525</t>
  </si>
  <si>
    <t>34</t>
  </si>
  <si>
    <t>171151103</t>
  </si>
  <si>
    <t>Uložení sypaniny z hornin soudržných do násypů zhutněných strojně</t>
  </si>
  <si>
    <t>-666194216</t>
  </si>
  <si>
    <t>Uložení sypanin do násypů strojně s rozprostřením sypaniny ve vrstvách a s hrubým urovnáním zhutněných z hornin soudržných jakékoliv třídy těžitelnosti</t>
  </si>
  <si>
    <t>https://podminky.urs.cz/item/CS_URS_2024_02/171151103</t>
  </si>
  <si>
    <t>"přebytečný výkopek" 636,74+703,766</t>
  </si>
  <si>
    <t>35</t>
  </si>
  <si>
    <t>1712012-R</t>
  </si>
  <si>
    <t>Poplatek za uložení dřevní hmoty na skládce (skládkovné)</t>
  </si>
  <si>
    <t>-1847319480</t>
  </si>
  <si>
    <t>Uložení sypaniny poplatek za uložení sypaniny na skládce (skládkovné)</t>
  </si>
  <si>
    <t>"odhad" 0,8</t>
  </si>
  <si>
    <t>36</t>
  </si>
  <si>
    <t>1712012-R1</t>
  </si>
  <si>
    <t>Poplatek za uložení na skládce (skládkovné) zeminy a kamení kód odpadu 17 05 04</t>
  </si>
  <si>
    <t>t</t>
  </si>
  <si>
    <t>-1609819995</t>
  </si>
  <si>
    <t>Poplatek za uložení stavebního odpadu na skládce (skládkovné) zeminy a kamení zatříděného do Katalogu odpadů pod kódem 17 05 04</t>
  </si>
  <si>
    <t>https://podminky.urs.cz/item/CS_URS_2024_02/1712012-R1</t>
  </si>
  <si>
    <t>"měrná hmotnost 1,8 CÚ2024" 1340,506*1,8</t>
  </si>
  <si>
    <t>37</t>
  </si>
  <si>
    <t>171201-R1</t>
  </si>
  <si>
    <t>Likvidace dřevní hmoty</t>
  </si>
  <si>
    <t>-868300501</t>
  </si>
  <si>
    <t>38</t>
  </si>
  <si>
    <t>174151101</t>
  </si>
  <si>
    <t>Zásyp jam, šachet rýh nebo kolem objektů sypaninou se zhutněním</t>
  </si>
  <si>
    <t>-617163472</t>
  </si>
  <si>
    <t>Zásyp sypaninou z jakékoliv horniny strojně s uložením výkopku ve vrstvách se zhutněním jam, šachet, rýh nebo kolem objektů v těchto vykopávkách</t>
  </si>
  <si>
    <t>https://podminky.urs.cz/item/CS_URS_2024_02/174151101</t>
  </si>
  <si>
    <t>"lože šachty" -6,144</t>
  </si>
  <si>
    <t>"sedlo potrubí" -72,479</t>
  </si>
  <si>
    <t>"obsyp" -374,725</t>
  </si>
  <si>
    <t>"podkladní beton" -5,88</t>
  </si>
  <si>
    <t>Součet</t>
  </si>
  <si>
    <t>39</t>
  </si>
  <si>
    <t>M</t>
  </si>
  <si>
    <t>58344171</t>
  </si>
  <si>
    <t>štěrkodrť frakce 0/32</t>
  </si>
  <si>
    <t>-522301596</t>
  </si>
  <si>
    <t>"měrná hmotnost 2,0, zásyp 50%" 440,639*2,0</t>
  </si>
  <si>
    <t>40</t>
  </si>
  <si>
    <t>175151101.1</t>
  </si>
  <si>
    <t>Obsypání potrubí strojně sypaninou bez prohození, uloženou do 3 m</t>
  </si>
  <si>
    <t>179370779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</si>
  <si>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</si>
  <si>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https://podminky.urs.cz/item/CS_URS_2024_02/175151101.1</t>
  </si>
  <si>
    <t>"S1" 358,0*1,12*0,655</t>
  </si>
  <si>
    <t>"S1/1" 215,0*1,12*0,655</t>
  </si>
  <si>
    <t>"objem potrubí KA300" -(0,07963*573,0)</t>
  </si>
  <si>
    <t>41</t>
  </si>
  <si>
    <t>583373030.1</t>
  </si>
  <si>
    <t>štěrkopísek frakce 0/8</t>
  </si>
  <si>
    <t>1034944489</t>
  </si>
  <si>
    <t>"měr. hmotnost 2,0" 374,725*2,0</t>
  </si>
  <si>
    <t>Zakládání</t>
  </si>
  <si>
    <t>42</t>
  </si>
  <si>
    <t>212751101</t>
  </si>
  <si>
    <t>Trativod z drenážních trubek flexibilních PVC-U SN 4 perforace 360° včetně lože otevřený výkop DN 50 pro meliorace</t>
  </si>
  <si>
    <t>-1700452409</t>
  </si>
  <si>
    <t>Trativody z drenážních a melioračních trubek pro meliorace, dočasné nebo odlehčovací drenáže se zřízením štěrkového lože pod trubky a s jejich obsypem v otevřeném výkopu trubka flexibilní PVC-U SN 4 celoperforovaná 360° DN 50</t>
  </si>
  <si>
    <t>https://podminky.urs.cz/item/CS_URS_2024_02/212751101</t>
  </si>
  <si>
    <t>"S1" 358,0</t>
  </si>
  <si>
    <t>"S1/1" 215,0</t>
  </si>
  <si>
    <t>Svislé a kompletní konstrukce</t>
  </si>
  <si>
    <t>43</t>
  </si>
  <si>
    <t>359901111</t>
  </si>
  <si>
    <t>Vyčištění stok</t>
  </si>
  <si>
    <t>-1225366974</t>
  </si>
  <si>
    <t>Vyčištění stok jakékoliv výšky</t>
  </si>
  <si>
    <t>https://podminky.urs.cz/item/CS_URS_2024_02/359901111</t>
  </si>
  <si>
    <t>44</t>
  </si>
  <si>
    <t>359901211</t>
  </si>
  <si>
    <t>Monitoring stoky jakékoli výšky na nové kanalizaci</t>
  </si>
  <si>
    <t>-618014110</t>
  </si>
  <si>
    <t>Monitoring stok (kamerový systém) jakékoli výšky nová kanalizace</t>
  </si>
  <si>
    <t>https://podminky.urs.cz/item/CS_URS_2024_02/359901211</t>
  </si>
  <si>
    <t>Vodorovné konstrukce</t>
  </si>
  <si>
    <t>45</t>
  </si>
  <si>
    <t>451541111</t>
  </si>
  <si>
    <t>Lože pod potrubí otevřený výkop ze štěrkodrtě</t>
  </si>
  <si>
    <t>267760027</t>
  </si>
  <si>
    <t>Lože pod potrubí, stoky a drobné objekty v otevřeném výkopu ze štěrkodrtě 0-63 mm</t>
  </si>
  <si>
    <t>https://podminky.urs.cz/item/CS_URS_2024_02/451541111</t>
  </si>
  <si>
    <t>"podklad štěrk šachta DN1000" (1,6*1,6*0,12)*20,0</t>
  </si>
  <si>
    <t>46</t>
  </si>
  <si>
    <t>452112112</t>
  </si>
  <si>
    <t>Osazení betonových prstenců nebo rámů v do 100 mm pod poklopy a mříže</t>
  </si>
  <si>
    <t>-1855006242</t>
  </si>
  <si>
    <t>Osazení betonových dílců prstenců nebo rámů pod poklopy a mříže, výšky do 100 mm</t>
  </si>
  <si>
    <t>https://podminky.urs.cz/item/CS_URS_2024_02/452112112</t>
  </si>
  <si>
    <t>47</t>
  </si>
  <si>
    <t>59224184</t>
  </si>
  <si>
    <t>prstenec šachtový vyrovnávací betonový 625x120x40mm</t>
  </si>
  <si>
    <t>1398879294</t>
  </si>
  <si>
    <t>48</t>
  </si>
  <si>
    <t>59224185</t>
  </si>
  <si>
    <t>prstenec šachtový vyrovnávací betonový 625x120x60mm</t>
  </si>
  <si>
    <t>-672685619</t>
  </si>
  <si>
    <t>49</t>
  </si>
  <si>
    <t>59224176</t>
  </si>
  <si>
    <t>prstenec šachtový vyrovnávací betonový 625x120x80mm</t>
  </si>
  <si>
    <t>954092642</t>
  </si>
  <si>
    <t>50</t>
  </si>
  <si>
    <t>59224187</t>
  </si>
  <si>
    <t>prstenec šachtový vyrovnávací betonový 625x120x100mm</t>
  </si>
  <si>
    <t>999391462</t>
  </si>
  <si>
    <t>51</t>
  </si>
  <si>
    <t>452112122</t>
  </si>
  <si>
    <t>Osazení betonových prstenců nebo rámů v přes 100 do 200 mm pod poklopy a mříže</t>
  </si>
  <si>
    <t>1173444119</t>
  </si>
  <si>
    <t>Osazení betonových dílců prstenců nebo rámů pod poklopy a mříže, výšky přes 100 do 200 mm</t>
  </si>
  <si>
    <t>https://podminky.urs.cz/item/CS_URS_2024_02/452112122</t>
  </si>
  <si>
    <t>52</t>
  </si>
  <si>
    <t>59224188</t>
  </si>
  <si>
    <t>prstenec šachtový vyrovnávací betonový 625x120x120mm</t>
  </si>
  <si>
    <t>-2027417169</t>
  </si>
  <si>
    <t>53</t>
  </si>
  <si>
    <t>452312131</t>
  </si>
  <si>
    <t>Sedlové lože z betonu prostého bez zvýšených nároků na prostředí tř. C 12/15 otevřený výkop</t>
  </si>
  <si>
    <t>1052540494</t>
  </si>
  <si>
    <t>Podkladní a zajišťovací konstrukce z betonu prostého v otevřeném výkopu bez zvýšených nároků na prostředí sedlové lože pod potrubí z betonu tř. C 12/15</t>
  </si>
  <si>
    <t>https://podminky.urs.cz/item/CS_URS_2024_02/452312131</t>
  </si>
  <si>
    <t>"S1" 358,0*0,61*0,239</t>
  </si>
  <si>
    <t>"S1/1" 215,0*0,61*0,239</t>
  </si>
  <si>
    <t>"objem DN300" -(573*0,0193)</t>
  </si>
  <si>
    <t>54</t>
  </si>
  <si>
    <t>452321131</t>
  </si>
  <si>
    <t>Podkladní desky ze ŽB bez zvýšených nároků na prostředí tř. C 12/15 otevřený výkop</t>
  </si>
  <si>
    <t>-288212522</t>
  </si>
  <si>
    <t>Podkladní a zajišťovací konstrukce z betonu železového v otevřeném výkopu bez zvýšených nároků na prostředí desky pod potrubí, stoky a drobné objekty z betonu tř. C 12/15</t>
  </si>
  <si>
    <t>https://podminky.urs.cz/item/CS_URS_2024_02/452321131</t>
  </si>
  <si>
    <t>"podklad bet. šachty DN1000" (1,4*1,4*0,15)*20,0</t>
  </si>
  <si>
    <t>55</t>
  </si>
  <si>
    <t>452351111</t>
  </si>
  <si>
    <t>Bednění podkladních desek nebo sedlového lože pod potrubí, stoky a drobné objekty otevřený výkop zřízení</t>
  </si>
  <si>
    <t>542221824</t>
  </si>
  <si>
    <t>Bednění podkladních a zajišťovacích konstrukcí v otevřeném výkopu desek nebo sedlových loží pod potrubí, stoky a drobné objekty zřízení</t>
  </si>
  <si>
    <t>https://podminky.urs.cz/item/CS_URS_2024_02/452351111</t>
  </si>
  <si>
    <t>"sedlo" 0,239*2,0*358,0+0,239*2,0*215,0</t>
  </si>
  <si>
    <t>"šachty" ((1,4*0,15)*4)*20,0</t>
  </si>
  <si>
    <t>56</t>
  </si>
  <si>
    <t>452351112</t>
  </si>
  <si>
    <t>Bednění podkladních desek nebo sedlového lože pod potrubí, stoky a drobné objekty otevřený výkop odstranění</t>
  </si>
  <si>
    <t>892254033</t>
  </si>
  <si>
    <t>Bednění podkladních a zajišťovacích konstrukcí v otevřeném výkopu desek nebo sedlových loží pod potrubí, stoky a drobné objekty odstranění</t>
  </si>
  <si>
    <t>https://podminky.urs.cz/item/CS_URS_2024_02/452351112</t>
  </si>
  <si>
    <t>57</t>
  </si>
  <si>
    <t>452368211.1</t>
  </si>
  <si>
    <t>Výztuž podkladních desek nebo bloků nebo pražců otevřený výkop ze svařovaných sítí Kari</t>
  </si>
  <si>
    <t>-1586232831</t>
  </si>
  <si>
    <t>Výztuž podkladních desek, bloků nebo pražců v otevřeném výkopu ze svařovaných sítí typu Kari</t>
  </si>
  <si>
    <t>https://podminky.urs.cz/item/CS_URS_2024_02/452368211.1</t>
  </si>
  <si>
    <t>"měrná hmotnost 3,03 kg/m2" 78,4*0,00303</t>
  </si>
  <si>
    <t>Trubní vedení</t>
  </si>
  <si>
    <t>58</t>
  </si>
  <si>
    <t>831372121</t>
  </si>
  <si>
    <t>Montáž potrubí z trub kameninových hrdlových s integrovaným těsněním výkop sklon do 20 % DN 300</t>
  </si>
  <si>
    <t>337738387</t>
  </si>
  <si>
    <t>Montáž potrubí z trub kameninových hrdlových s integrovaným těsněním v otevřeném výkopu ve sklonu do 20 % DN 300</t>
  </si>
  <si>
    <t>https://podminky.urs.cz/item/CS_URS_2024_02/831372121</t>
  </si>
  <si>
    <t>59</t>
  </si>
  <si>
    <t>59710711</t>
  </si>
  <si>
    <t>trouba kameninová glazovaná DN 300 dl 2,50m spojovací systém C Třída 160</t>
  </si>
  <si>
    <t>-1964898619</t>
  </si>
  <si>
    <t>"trouby-stoka S1" 358,0</t>
  </si>
  <si>
    <t>"trouby-stoka S1/1" 215,0</t>
  </si>
  <si>
    <t>"GA" -(20,0*0,6)</t>
  </si>
  <si>
    <t>"GZ" -(19,0*0,6)</t>
  </si>
  <si>
    <t>60</t>
  </si>
  <si>
    <t>59710879</t>
  </si>
  <si>
    <t>trouba kameninová glazovaná zkrácená bez hrdla DN 300 dl 60(75)cm třída 160 spojovací systém C</t>
  </si>
  <si>
    <t>976475361</t>
  </si>
  <si>
    <t>61</t>
  </si>
  <si>
    <t>59710849</t>
  </si>
  <si>
    <t>trouba kameninová glazovaná zkrácená DN 300 dl 60(75)cm třída 160 spojovací systém C</t>
  </si>
  <si>
    <t>1783481776</t>
  </si>
  <si>
    <t>62</t>
  </si>
  <si>
    <t>837371221</t>
  </si>
  <si>
    <t>Montáž kameninových tvarovek odbočných s integrovaným těsněním otevřený výkop DN 300</t>
  </si>
  <si>
    <t>-439734179</t>
  </si>
  <si>
    <t>Montáž kameninových tvarovek na potrubí z trub kameninových v otevřeném výkopu s integrovaným těsněním odbočných DN 300</t>
  </si>
  <si>
    <t>https://podminky.urs.cz/item/CS_URS_2024_02/837371221</t>
  </si>
  <si>
    <t>63</t>
  </si>
  <si>
    <t>59711770</t>
  </si>
  <si>
    <t>odbočka kameninová glazovaná jednoduchá kolmá DN 300/150 dl 500mm spojovací systém C/F tř.160/-</t>
  </si>
  <si>
    <t>-1482432350</t>
  </si>
  <si>
    <t>20*1,015 'Přepočtené koeficientem množství</t>
  </si>
  <si>
    <t>64</t>
  </si>
  <si>
    <t>892372121</t>
  </si>
  <si>
    <t>Tlaková zkouška vzduchem potrubí DN 300 těsnícím vakem ucpávkovým</t>
  </si>
  <si>
    <t>úsek</t>
  </si>
  <si>
    <t>53281082</t>
  </si>
  <si>
    <t>Tlakové zkoušky vzduchem těsnícími vaky ucpávkovými DN 300</t>
  </si>
  <si>
    <t>https://podminky.urs.cz/item/CS_URS_2024_02/892372121</t>
  </si>
  <si>
    <t>65</t>
  </si>
  <si>
    <t>894138001</t>
  </si>
  <si>
    <t>Příplatek ZKD 0,60 m výšky vstupu na stokách</t>
  </si>
  <si>
    <t>359197992</t>
  </si>
  <si>
    <t>Šachty kanalizační zděné Příplatek k cenám šachet na stokách kruhových a vejčitých za každých dalších 0,60 m výšky</t>
  </si>
  <si>
    <t>https://podminky.urs.cz/item/CS_URS_2024_02/894138001</t>
  </si>
  <si>
    <t>(1,88+2,1+2,23+2,17+2,03+2,1+2,47+2,25+2,1+2,1+2,1+2,25+2,38+2,4+2,05+2,08+2,08+2,14+2,1+2,1)/20</t>
  </si>
  <si>
    <t>(2,156-1,5)/0,6</t>
  </si>
  <si>
    <t>"zaokrouhleno na 1 ks"</t>
  </si>
  <si>
    <t>1,0*20,0</t>
  </si>
  <si>
    <t>66</t>
  </si>
  <si>
    <t>894411311</t>
  </si>
  <si>
    <t>Osazení betonových nebo železobetonových dílců pro šachty skruží rovných</t>
  </si>
  <si>
    <t>-1284800586</t>
  </si>
  <si>
    <t>https://podminky.urs.cz/item/CS_URS_2024_02/894411311</t>
  </si>
  <si>
    <t>67</t>
  </si>
  <si>
    <t>59224160</t>
  </si>
  <si>
    <t>skruž betonová kanalizační se stupadly 100x25x12cm</t>
  </si>
  <si>
    <t>-584592190</t>
  </si>
  <si>
    <t>68</t>
  </si>
  <si>
    <t>59224161</t>
  </si>
  <si>
    <t>skruž betonová kanalizační se stupadly 100x50x12cm</t>
  </si>
  <si>
    <t>-868818747</t>
  </si>
  <si>
    <t>69</t>
  </si>
  <si>
    <t>59224162</t>
  </si>
  <si>
    <t>skruž betonová kanalizační se stupadly 100x100x12cm</t>
  </si>
  <si>
    <t>-1317812117</t>
  </si>
  <si>
    <t>70</t>
  </si>
  <si>
    <t>59224348</t>
  </si>
  <si>
    <t>těsnění elastomerové pro spojení šachetních dílů DN 1000</t>
  </si>
  <si>
    <t>114184016</t>
  </si>
  <si>
    <t>71</t>
  </si>
  <si>
    <t>894412411</t>
  </si>
  <si>
    <t>Osazení betonových nebo železobetonových dílců pro šachty skruží přechodových</t>
  </si>
  <si>
    <t>1083034818</t>
  </si>
  <si>
    <t>https://podminky.urs.cz/item/CS_URS_2024_02/894412411</t>
  </si>
  <si>
    <t>72</t>
  </si>
  <si>
    <t>59224312</t>
  </si>
  <si>
    <t>konus betonové šachty DN 1000 kanalizační 100x62,5x58cm tl stěny 12 stupadla poplastovaná</t>
  </si>
  <si>
    <t>-1704030011</t>
  </si>
  <si>
    <t>73</t>
  </si>
  <si>
    <t>894414111</t>
  </si>
  <si>
    <t>Osazení betonových nebo železobetonových dílců pro šachty skruží základových (dno)</t>
  </si>
  <si>
    <t>1437653237</t>
  </si>
  <si>
    <t>https://podminky.urs.cz/item/CS_URS_2024_02/894414111</t>
  </si>
  <si>
    <t>74</t>
  </si>
  <si>
    <t>59224337</t>
  </si>
  <si>
    <t>dno betonové šachty DN 1000 kanalizační výšky 60cm</t>
  </si>
  <si>
    <t>407261894</t>
  </si>
  <si>
    <t>75</t>
  </si>
  <si>
    <t>-1978686196</t>
  </si>
  <si>
    <t>76</t>
  </si>
  <si>
    <t>899104112</t>
  </si>
  <si>
    <t>Osazení poklopů litinových, ocelových nebo železobetonových včetně rámů pro třídu zatížení D400, E600</t>
  </si>
  <si>
    <t>1152705725</t>
  </si>
  <si>
    <t>Osazení poklopů šachtových litinových, ocelových nebo železobetonových včetně rámů pro třídu zatížení D400, E600</t>
  </si>
  <si>
    <t>https://podminky.urs.cz/item/CS_URS_2024_02/899104112</t>
  </si>
  <si>
    <t>77</t>
  </si>
  <si>
    <t>59224660</t>
  </si>
  <si>
    <t>poklop šachtový betonový, litinový rám 785(610)x160mm D400 bez odvětrání</t>
  </si>
  <si>
    <t>-808907058</t>
  </si>
  <si>
    <t>78</t>
  </si>
  <si>
    <t>899-R1</t>
  </si>
  <si>
    <t>napojení na stávající kanalizaci</t>
  </si>
  <si>
    <t>1591683893</t>
  </si>
  <si>
    <t>P</t>
  </si>
  <si>
    <t>Poznámka k položce:_x000d_
jádrový vrt_x000d_
šachtová vložka_x000d_
dobetonování_x000d_
úprava kynety</t>
  </si>
  <si>
    <t>998</t>
  </si>
  <si>
    <t>Přesun hmot</t>
  </si>
  <si>
    <t>79</t>
  </si>
  <si>
    <t>998275101</t>
  </si>
  <si>
    <t>Přesun hmot pro trubní vedení z trub kameninových otevřený výkop</t>
  </si>
  <si>
    <t>-539668262</t>
  </si>
  <si>
    <t>Přesun hmot pro trubní vedení hloubené z trub kameninových pro kanalizace v otevřeném výkopu dopravní vzdálenost do 15 m</t>
  </si>
  <si>
    <t>https://podminky.urs.cz/item/CS_URS_2024_02/998275101</t>
  </si>
  <si>
    <t>02 - IO 302 - Přeložka vodovodu</t>
  </si>
  <si>
    <t xml:space="preserve">    997 - Přesun sutě</t>
  </si>
  <si>
    <t>115101201</t>
  </si>
  <si>
    <t>Čerpání vody na dopravní výšku do 10 m průměrný přítok do 500 l/min</t>
  </si>
  <si>
    <t>138061875</t>
  </si>
  <si>
    <t>Čerpání vody na dopravní výšku do 10 m s uvažovaným průměrným přítokem do 500 l/min</t>
  </si>
  <si>
    <t>https://podminky.urs.cz/item/CS_URS_2024_02/115101201</t>
  </si>
  <si>
    <t>"předpoklad" 30,0*12,0</t>
  </si>
  <si>
    <t>115101301</t>
  </si>
  <si>
    <t>Pohotovost čerpací soupravy pro dopravní výšku do 10 m přítok do 500 l/min</t>
  </si>
  <si>
    <t>1081244154</t>
  </si>
  <si>
    <t>Pohotovost záložní čerpací soupravy pro dopravní výšku do 10 m s uvažovaným průměrným přítokem do 500 l/min</t>
  </si>
  <si>
    <t>https://podminky.urs.cz/item/CS_URS_2024_02/115101301</t>
  </si>
  <si>
    <t>"předpoklad" 30,0</t>
  </si>
  <si>
    <t>716676265</t>
  </si>
  <si>
    <t>222946602</t>
  </si>
  <si>
    <t>132254204</t>
  </si>
  <si>
    <t>Hloubení zapažených rýh š do 2000 mm v hornině třídy těžitelnosti I skupiny 3 objem do 500 m3</t>
  </si>
  <si>
    <t>48690810</t>
  </si>
  <si>
    <t>Hloubení zapažených rýh šířky přes 800 do 2 000 mm strojně s urovnáním dna do předepsaného profilu a spádu v hornině třídy těžitelnosti I skupiny 3 přes 100 do 500 m3</t>
  </si>
  <si>
    <t>https://podminky.urs.cz/item/CS_URS_2024_02/132254204</t>
  </si>
  <si>
    <t>"pr.hl. d90" 1,793</t>
  </si>
  <si>
    <t>"d90" 165,0*1,0*1,793</t>
  </si>
  <si>
    <t>"kom" -(164,0*1,0*0,44)</t>
  </si>
  <si>
    <t>"kam. dl." -(1,0*1,0*0,44)</t>
  </si>
  <si>
    <t>"hloubení rýh 47,5 %" 223,245*0,475</t>
  </si>
  <si>
    <t>132354204</t>
  </si>
  <si>
    <t>Hloubení zapažených rýh š do 2000 mm v hornině třídy těžitelnosti II skupiny 4 objem do 500 m3</t>
  </si>
  <si>
    <t>-1511007401</t>
  </si>
  <si>
    <t>Hloubení zapažených rýh šířky přes 800 do 2 000 mm strojně s urovnáním dna do předepsaného profilu a spádu v hornině třídy těžitelnosti II skupiny 4 přes 100 do 500 m3</t>
  </si>
  <si>
    <t>https://podminky.urs.cz/item/CS_URS_2024_02/132354204</t>
  </si>
  <si>
    <t>132454201</t>
  </si>
  <si>
    <t>Hloubení zapažených rýh š do 2000 mm v hornině třídy těžitelnosti II skupiny 5 objem do 20 m3</t>
  </si>
  <si>
    <t>248435717</t>
  </si>
  <si>
    <t>Hloubení zapažených rýh šířky přes 800 do 2 000 mm strojně s urovnáním dna do předepsaného profilu a spádu v hornině třídy těžitelnosti II skupiny 5 do 20 m3</t>
  </si>
  <si>
    <t>https://podminky.urs.cz/item/CS_URS_2024_02/132454201</t>
  </si>
  <si>
    <t>"hloubení rýh 5,0 %" 223,245*0,05</t>
  </si>
  <si>
    <t>-2089690231</t>
  </si>
  <si>
    <t>"d90" 165,0*2,0*1,793</t>
  </si>
  <si>
    <t>-1078819346</t>
  </si>
  <si>
    <t>-1620235478</t>
  </si>
  <si>
    <t>"hloubení rýh do 2000 mm"</t>
  </si>
  <si>
    <t>2053300833</t>
  </si>
  <si>
    <t>"hloubení rýh 52,5 %" 223,245*0,525</t>
  </si>
  <si>
    <t>566872852</t>
  </si>
  <si>
    <t>"přebytečný výkopek" 106,041+117,204</t>
  </si>
  <si>
    <t>-1643533273</t>
  </si>
  <si>
    <t>"měrná hmotnost 1,8 CÚ2024" 223,245*1,8</t>
  </si>
  <si>
    <t>-2100796222</t>
  </si>
  <si>
    <t>"lože potrubí" -24,75</t>
  </si>
  <si>
    <t>"obsyp" -64,35</t>
  </si>
  <si>
    <t>"bet. bloky" -1,408</t>
  </si>
  <si>
    <t>"podkladní beton šachty" -0,294</t>
  </si>
  <si>
    <t>"zpětný zásyp" -66,222</t>
  </si>
  <si>
    <t>"zpětný zásyp" 66,222</t>
  </si>
  <si>
    <t>-888738943</t>
  </si>
  <si>
    <t>"měrná hmotnost 2,0, zásyp 50%" 66,221*2,0</t>
  </si>
  <si>
    <t>175151101</t>
  </si>
  <si>
    <t>1933989456</t>
  </si>
  <si>
    <t>https://podminky.urs.cz/item/CS_URS_2024_02/175151101</t>
  </si>
  <si>
    <t>"d90" 165,0*1,0*0,39</t>
  </si>
  <si>
    <t>583373030</t>
  </si>
  <si>
    <t>1793920626</t>
  </si>
  <si>
    <t>"měr. hmotnost 2,0" 64,35*2,0</t>
  </si>
  <si>
    <t>1738566231</t>
  </si>
  <si>
    <t>"d90" 165,0</t>
  </si>
  <si>
    <t>451573111</t>
  </si>
  <si>
    <t>Lože pod potrubí otevřený výkop ze štěrkopísku</t>
  </si>
  <si>
    <t>2052968702</t>
  </si>
  <si>
    <t>Lože pod potrubí, stoky a drobné objekty v otevřeném výkopu z písku a štěrkopísku do 63 mm</t>
  </si>
  <si>
    <t>https://podminky.urs.cz/item/CS_URS_2024_02/451573111</t>
  </si>
  <si>
    <t>"d90" 165,0*1,0*0,15</t>
  </si>
  <si>
    <t>452313131</t>
  </si>
  <si>
    <t>Podkladní bloky z betonu prostého bez zvýšených nároků na prostředí tř. C 12/15 otevřený výkop</t>
  </si>
  <si>
    <t>102473373</t>
  </si>
  <si>
    <t>Podkladní a zajišťovací konstrukce z betonu prostého v otevřeném výkopu bez zvýšených nároků na prostředí bloky pro potrubí z betonu tř. C 12/15</t>
  </si>
  <si>
    <t>https://podminky.urs.cz/item/CS_URS_2024_02/452313131</t>
  </si>
  <si>
    <t>"K 90° DN80" 1,0*(0,59*0,28*0,667)</t>
  </si>
  <si>
    <t>"T-kus DN80" 2,0*(0,43*0,28*0,583)</t>
  </si>
  <si>
    <t>452353111</t>
  </si>
  <si>
    <t>Bednění podkladních bloků pod potrubí, stoky a drobné objekty otevřený výkop zřízení</t>
  </si>
  <si>
    <t>-1755378897</t>
  </si>
  <si>
    <t>Bednění podkladních a zajišťovacích konstrukcí v otevřeném výkopu bloků pro potrubí zřízení</t>
  </si>
  <si>
    <t>https://podminky.urs.cz/item/CS_URS_2024_02/452353111</t>
  </si>
  <si>
    <t>"K 90° DN80" 1,0*(0,59*0,667+0,28*0,667)</t>
  </si>
  <si>
    <t>"T-kus DN80" 2,0*(0,43*0,583+0,28*0,583)</t>
  </si>
  <si>
    <t>452353112</t>
  </si>
  <si>
    <t>Bednění podkladních bloků pod potrubí, stoky a drobné objekty otevřený výkop odstranění</t>
  </si>
  <si>
    <t>1369396537</t>
  </si>
  <si>
    <t>Bednění podkladních a zajišťovacích konstrukcí v otevřeném výkopu bloků pro potrubí odstranění</t>
  </si>
  <si>
    <t>https://podminky.urs.cz/item/CS_URS_2024_02/452353112</t>
  </si>
  <si>
    <t>850245121</t>
  </si>
  <si>
    <t>Výřez nebo výsek na potrubí z trub litinových tlakových nebo plastických hmot DN 80</t>
  </si>
  <si>
    <t>337115294</t>
  </si>
  <si>
    <t>https://podminky.urs.cz/item/CS_URS_2024_02/850245121</t>
  </si>
  <si>
    <t>8502451-R1</t>
  </si>
  <si>
    <t>Výřez nebo výsek na potrubí z trub ocelových tlakových DN 80</t>
  </si>
  <si>
    <t>1073915398</t>
  </si>
  <si>
    <t>850311-R1</t>
  </si>
  <si>
    <t>Bourání stávajícího potrubí z trub ocelových DN 150</t>
  </si>
  <si>
    <t>-1465506955</t>
  </si>
  <si>
    <t>Bourání stávajícího potrubí z trub ocelových hrdlových nebo přírubových v otevřeném výkopu DN do 150</t>
  </si>
  <si>
    <t>"předpoklad" 270,0</t>
  </si>
  <si>
    <t>857241131</t>
  </si>
  <si>
    <t>Montáž litinových tvarovek jednoosých hrdlových otevřený výkop s integrovaným těsněním DN 80</t>
  </si>
  <si>
    <t>-1730707153</t>
  </si>
  <si>
    <t>Montáž litinových tvarovek na potrubí litinovém tlakovém jednoosých na potrubí z trub hrdlových v otevřeném výkopu, kanálu nebo v šachtě s integrovaným těsněním DN 80</t>
  </si>
  <si>
    <t>https://podminky.urs.cz/item/CS_URS_2024_02/857241131</t>
  </si>
  <si>
    <t>9.4.4.80</t>
  </si>
  <si>
    <t>Univerzální jištěná spojka, DN 80, rozsah 82-106 mm</t>
  </si>
  <si>
    <t>-121891237</t>
  </si>
  <si>
    <t>8572411-R1</t>
  </si>
  <si>
    <t>Montáž litinových tvarovek jednoosých hrdlových otevřený výkop s integrovaným těsněním DN 65</t>
  </si>
  <si>
    <t>-1808343296</t>
  </si>
  <si>
    <t>Montáž litinových tvarovek na potrubí litinovém tlakovém jednoosých na potrubí z trub hrdlových v otevřeném výkopu, kanálu nebo v šachtě s integrovaným těsněním DN 80</t>
  </si>
  <si>
    <t>9.4.4.65</t>
  </si>
  <si>
    <t>Univerzální jištěná spojka, DN 65, rozsah 69-91 mm</t>
  </si>
  <si>
    <t>-1451046477</t>
  </si>
  <si>
    <t>857242122</t>
  </si>
  <si>
    <t>Montáž litinových tvarovek jednoosých přírubových otevřený výkop DN 80</t>
  </si>
  <si>
    <t>-574814518</t>
  </si>
  <si>
    <t>Montáž litinových tvarovek na potrubí litinovém tlakovém jednoosých na potrubí z trub přírubových v otevřeném výkopu, kanálu nebo v šachtě DN 80</t>
  </si>
  <si>
    <t>https://podminky.urs.cz/item/CS_URS_2024_02/857242122</t>
  </si>
  <si>
    <t>55253239</t>
  </si>
  <si>
    <t>tvarovka přírubová litinová vodovodní FF-kus PN10/16 DN 80 dl 400mm</t>
  </si>
  <si>
    <t>108426404</t>
  </si>
  <si>
    <t>50.13.80</t>
  </si>
  <si>
    <t>tvarovka litinová, N, přírubové patkové koleno, DN 80</t>
  </si>
  <si>
    <t>-636573162</t>
  </si>
  <si>
    <t>55259812</t>
  </si>
  <si>
    <t>přechod přírubový (FFR) tvárná litina DN 80/65 dl 200mm</t>
  </si>
  <si>
    <t>-2145074047</t>
  </si>
  <si>
    <t>857244122</t>
  </si>
  <si>
    <t>Montáž litinových tvarovek odbočných přírubových otevřený výkop DN 80</t>
  </si>
  <si>
    <t>956919218</t>
  </si>
  <si>
    <t>Montáž litinových tvarovek na potrubí litinovém tlakovém odbočných na potrubí z trub přírubových v otevřeném výkopu, kanálu nebo v šachtě DN 80</t>
  </si>
  <si>
    <t>https://podminky.urs.cz/item/CS_URS_2024_02/857244122</t>
  </si>
  <si>
    <t>50.15.8080</t>
  </si>
  <si>
    <t>tvarovka litinová, T, odbočka přírubová, DN 80/80</t>
  </si>
  <si>
    <t>394059253</t>
  </si>
  <si>
    <t>871241211</t>
  </si>
  <si>
    <t>Montáž potrubí z PE100 RC SDR 11 otevřený výkop svařovaných elektrotvarovkou d 90 x 8,2 mm</t>
  </si>
  <si>
    <t>-380035986</t>
  </si>
  <si>
    <t>Montáž vodovodního potrubí z polyetylenu PE100 RC v otevřeném výkopu svařovaných elektrotvarovkou SDR 11/PN16 d 90 x 8,2 mm</t>
  </si>
  <si>
    <t>https://podminky.urs.cz/item/CS_URS_2024_02/871241211</t>
  </si>
  <si>
    <t>28613556</t>
  </si>
  <si>
    <t>potrubí vodovodní dvouvrstvé PE100 RC SDR11 90x8,2mm</t>
  </si>
  <si>
    <t>1500716462</t>
  </si>
  <si>
    <t>165*1,015 'Přepočtené koeficientem množství</t>
  </si>
  <si>
    <t>877231101</t>
  </si>
  <si>
    <t>Montáž elektrospojek na vodovodním potrubí z PE trub d 75</t>
  </si>
  <si>
    <t>1640969769</t>
  </si>
  <si>
    <t>Montáž tvarovek na vodovodním plastovém potrubí z polyetylenu PE 100 elektrotvarovek SDR 11/PN16 spojek, oblouků nebo redukcí d 75</t>
  </si>
  <si>
    <t>https://podminky.urs.cz/item/CS_URS_2024_02/877231101</t>
  </si>
  <si>
    <t>28615973</t>
  </si>
  <si>
    <t>elektrospojka SDR11 PE 100 PN16 D 75mm</t>
  </si>
  <si>
    <t>402218869</t>
  </si>
  <si>
    <t>470704511</t>
  </si>
  <si>
    <t>BE Lemový nákr. SDR 11 d 75</t>
  </si>
  <si>
    <t>-1732952242</t>
  </si>
  <si>
    <t>470709010</t>
  </si>
  <si>
    <t>BFL Příruby vrtání PN 10 d 75/DN 65</t>
  </si>
  <si>
    <t>-1231525426</t>
  </si>
  <si>
    <t>470713910</t>
  </si>
  <si>
    <t>Těsnění EPDM d 75/DN 65</t>
  </si>
  <si>
    <t>977171278</t>
  </si>
  <si>
    <t>877241101</t>
  </si>
  <si>
    <t>Montáž elektrospojek na vodovodním potrubí z PE trub d 90</t>
  </si>
  <si>
    <t>-1346359760</t>
  </si>
  <si>
    <t>Montáž tvarovek na vodovodním plastovém potrubí z polyetylenu PE 100 elektrotvarovek SDR 11/PN16 spojek, oblouků nebo redukcí d 90</t>
  </si>
  <si>
    <t>https://podminky.urs.cz/item/CS_URS_2024_02/877241101</t>
  </si>
  <si>
    <t>28615974</t>
  </si>
  <si>
    <t>elektrospojka SDR11 PE 100 PN16 D 90mm</t>
  </si>
  <si>
    <t>1982418825</t>
  </si>
  <si>
    <t>470904511</t>
  </si>
  <si>
    <t>BE Lemový nákr. SDR 11 d 90</t>
  </si>
  <si>
    <t>2084925132</t>
  </si>
  <si>
    <t>470909010</t>
  </si>
  <si>
    <t>BFL Příruby vrtání PN 10 d 90/DN 80</t>
  </si>
  <si>
    <t>748487037</t>
  </si>
  <si>
    <t>470913910</t>
  </si>
  <si>
    <t>Těsnění EPDM d 90/DN 80</t>
  </si>
  <si>
    <t>-1398288235</t>
  </si>
  <si>
    <t>190914511</t>
  </si>
  <si>
    <t>BB Oblouk 11° SDR 11 d 90</t>
  </si>
  <si>
    <t>2045161601</t>
  </si>
  <si>
    <t>190925511</t>
  </si>
  <si>
    <t>BB Oblouk 22° SDR 11 d 90</t>
  </si>
  <si>
    <t>1360521840</t>
  </si>
  <si>
    <t>883001608000</t>
  </si>
  <si>
    <t>ŠROUB S MATICÍ NEREZ A2 M16/80</t>
  </si>
  <si>
    <t>1686971978</t>
  </si>
  <si>
    <t>887201600000</t>
  </si>
  <si>
    <t xml:space="preserve">PODLOŽKA  NEREZ M16</t>
  </si>
  <si>
    <t>KS</t>
  </si>
  <si>
    <t>-1658613696</t>
  </si>
  <si>
    <t xml:space="preserve">VODA Ovládání a ostatní příslušenství PODLOŽKA  NEREZ M16</t>
  </si>
  <si>
    <t>8772411-R2</t>
  </si>
  <si>
    <t>Montáž elektrokolen 30° na vodovodním potrubí z PE trub d 90</t>
  </si>
  <si>
    <t>-217231077</t>
  </si>
  <si>
    <t>Montáž tvarovek na vodovodním plastovém potrubí z polyetylenu PE 100 elektrotvarovek SDR 11/PN16 kolen 30° d 90</t>
  </si>
  <si>
    <t>615272</t>
  </si>
  <si>
    <t xml:space="preserve">W 30° koleno 30° d   90</t>
  </si>
  <si>
    <t>619791702</t>
  </si>
  <si>
    <t>879161111</t>
  </si>
  <si>
    <t>Montáž vodovodní přípojky na potrubí DN 25</t>
  </si>
  <si>
    <t>2045224295</t>
  </si>
  <si>
    <t>Montáž napojení vodovodní přípojky v otevřeném výkopu DN 25</t>
  </si>
  <si>
    <t>https://podminky.urs.cz/item/CS_URS_2024_02/879161111</t>
  </si>
  <si>
    <t>891161324</t>
  </si>
  <si>
    <t>Montáž vodovodních šoupátek domovní přípojky s nástrčnými konci PN16 otevřený výkop DN 25</t>
  </si>
  <si>
    <t>-1709755287</t>
  </si>
  <si>
    <t>Montáž vodovodních armatur na potrubí šoupátek pro domovní přípojky s nástrčnými ISO konci PN16 DN 25</t>
  </si>
  <si>
    <t>https://podminky.urs.cz/item/CS_URS_2024_02/891161324</t>
  </si>
  <si>
    <t>5.30.32</t>
  </si>
  <si>
    <t>bezzávitové šoupátko přímé 5.30</t>
  </si>
  <si>
    <t>-861420073</t>
  </si>
  <si>
    <t>5.30.7.32</t>
  </si>
  <si>
    <t>přechodka na PE 32</t>
  </si>
  <si>
    <t>-1440498517</t>
  </si>
  <si>
    <t>7.7.3.1050</t>
  </si>
  <si>
    <t>zemní teleskopická souprava 7.7 , přípojková, rozsah 1,05-1,75 m</t>
  </si>
  <si>
    <t>2102024824</t>
  </si>
  <si>
    <t>891231112</t>
  </si>
  <si>
    <t>Montáž vodovodních šoupátek otevřený výkop DN 65</t>
  </si>
  <si>
    <t>-918000203</t>
  </si>
  <si>
    <t>Montáž vodovodních armatur na potrubí šoupátek nebo klapek uzavíracích v otevřeném výkopu nebo v šachtách s osazením zemní soupravy (bez poklopů) DN 65</t>
  </si>
  <si>
    <t>https://podminky.urs.cz/item/CS_URS_2024_02/891231112</t>
  </si>
  <si>
    <t>3.1.65</t>
  </si>
  <si>
    <t>šoupátko 3.1, DN 65, stavební délka F4, PN 10/16</t>
  </si>
  <si>
    <t>861675902</t>
  </si>
  <si>
    <t>7.5.5.1050</t>
  </si>
  <si>
    <t>zemní teleskopická souprava 7.5, pro šoupě DN 65-80, rozsah 1,1-1,85 m</t>
  </si>
  <si>
    <t>418454832</t>
  </si>
  <si>
    <t>891241112</t>
  </si>
  <si>
    <t>Montáž vodovodních šoupátek otevřený výkop DN 80</t>
  </si>
  <si>
    <t>1870350194</t>
  </si>
  <si>
    <t>Montáž vodovodních armatur na potrubí šoupátek nebo klapek uzavíracích v otevřeném výkopu nebo v šachtách s osazením zemní soupravy (bez poklopů) DN 80</t>
  </si>
  <si>
    <t>https://podminky.urs.cz/item/CS_URS_2024_02/891241112</t>
  </si>
  <si>
    <t>3.1.80</t>
  </si>
  <si>
    <t>šoupátko 3.1, DN 80, stavební délka F4, PN 10/16</t>
  </si>
  <si>
    <t>-1524153398</t>
  </si>
  <si>
    <t>-463317847</t>
  </si>
  <si>
    <t>891247212</t>
  </si>
  <si>
    <t>Montáž hydrantů nadzemních DN 80</t>
  </si>
  <si>
    <t>987920641</t>
  </si>
  <si>
    <t>Montáž vodovodních armatur na potrubí hydrantů nadzemních DN 80</t>
  </si>
  <si>
    <t>https://podminky.urs.cz/item/CS_URS_2024_02/891247212</t>
  </si>
  <si>
    <t>42273682</t>
  </si>
  <si>
    <t>hydrant nadzemní DN 80 tvárná litina dvojitý uzávěr s koulí krycí v 1500mm</t>
  </si>
  <si>
    <t>-1302160049</t>
  </si>
  <si>
    <t>891249111</t>
  </si>
  <si>
    <t>Montáž navrtávacích pasů na potrubí z jakýchkoli trub DN 80</t>
  </si>
  <si>
    <t>-1263337550</t>
  </si>
  <si>
    <t>Montáž vodovodních armatur na potrubí navrtávacích pasů s ventilem Jt 1 MPa, na potrubí z trub litinových, ocelových nebo plastických hmot DN 80</t>
  </si>
  <si>
    <t>https://podminky.urs.cz/item/CS_URS_2024_02/891249111</t>
  </si>
  <si>
    <t>8.4.30.90</t>
  </si>
  <si>
    <t>navrtávací pas 8.4.30, DE 90</t>
  </si>
  <si>
    <t>606980662</t>
  </si>
  <si>
    <t>892241111</t>
  </si>
  <si>
    <t>Tlaková zkouška vodou potrubí DN do 80</t>
  </si>
  <si>
    <t>-439772714</t>
  </si>
  <si>
    <t>Tlakové zkoušky vodou na potrubí DN do 80</t>
  </si>
  <si>
    <t>https://podminky.urs.cz/item/CS_URS_2024_02/892241111</t>
  </si>
  <si>
    <t>892372111</t>
  </si>
  <si>
    <t>Zabezpečení konců potrubí DN do 300 při tlakových zkouškách vodou</t>
  </si>
  <si>
    <t>858839429</t>
  </si>
  <si>
    <t>Tlakové zkoušky vodou zabezpečení konců potrubí při tlakových zkouškách DN do 300</t>
  </si>
  <si>
    <t>https://podminky.urs.cz/item/CS_URS_2024_02/892372111</t>
  </si>
  <si>
    <t>899401112</t>
  </si>
  <si>
    <t>Osazení poklopů uličních litinových šoupátkových</t>
  </si>
  <si>
    <t>-722684131</t>
  </si>
  <si>
    <t>Osazení poklopů uličních s pevným rámem litinových šoupátkových</t>
  </si>
  <si>
    <t>https://podminky.urs.cz/item/CS_URS_2024_02/899401112</t>
  </si>
  <si>
    <t>42291352</t>
  </si>
  <si>
    <t>poklop litinový šoupátkový pro zemní soupravy osazení do terénu a do vozovky</t>
  </si>
  <si>
    <t>1963084087</t>
  </si>
  <si>
    <t>7.2.10</t>
  </si>
  <si>
    <t>podkladová deska ventilková, šoupatová 7.2.10</t>
  </si>
  <si>
    <t>-747391069</t>
  </si>
  <si>
    <t>899721111</t>
  </si>
  <si>
    <t>Signalizační vodič DN do 150 mm na potrubí</t>
  </si>
  <si>
    <t>165134192</t>
  </si>
  <si>
    <t>Signalizační vodič na potrubí DN do 150 mm</t>
  </si>
  <si>
    <t>https://podminky.urs.cz/item/CS_URS_2024_02/899721111</t>
  </si>
  <si>
    <t>899722112</t>
  </si>
  <si>
    <t>Krytí potrubí z plastů výstražnou fólií z PVC přes 20 do 25 cm</t>
  </si>
  <si>
    <t>-1931396095</t>
  </si>
  <si>
    <t>Krytí potrubí z plastů výstražnou fólií z PVC šířky přes 20 do 25 cm</t>
  </si>
  <si>
    <t>https://podminky.urs.cz/item/CS_URS_2024_02/899722112</t>
  </si>
  <si>
    <t>997</t>
  </si>
  <si>
    <t>Přesun sutě</t>
  </si>
  <si>
    <t>997221561</t>
  </si>
  <si>
    <t>Vodorovná doprava suti z kusových materiálů do 1 km</t>
  </si>
  <si>
    <t>568625138</t>
  </si>
  <si>
    <t>Vodorovná doprava suti bez naložení, ale se složením a s hrubým urovnáním z kusových materiálů, na vzdálenost do 1 km</t>
  </si>
  <si>
    <t>https://podminky.urs.cz/item/CS_URS_2024_02/997221561</t>
  </si>
  <si>
    <t>"odvoz do sběrny 5 km" 1,62</t>
  </si>
  <si>
    <t>997221569</t>
  </si>
  <si>
    <t>Příplatek ZKD 1 km u vodorovné dopravy suti z kusových materiálů</t>
  </si>
  <si>
    <t>-853160714</t>
  </si>
  <si>
    <t>Vodorovná doprava suti bez naložení, ale se složením a s hrubým urovnáním Příplatek k ceně za každý další započatý 1 km přes 1 km</t>
  </si>
  <si>
    <t>https://podminky.urs.cz/item/CS_URS_2024_02/997221569</t>
  </si>
  <si>
    <t>"odvoz do sběrny 5 km" 1,62*4,0</t>
  </si>
  <si>
    <t>šrot</t>
  </si>
  <si>
    <t>Odpočet za výnos za šrotovné (naložení a odvoz v rámci vnitrostavenišní dopravy a odvozů)</t>
  </si>
  <si>
    <t>-1437773315</t>
  </si>
  <si>
    <t>Šrotovné</t>
  </si>
  <si>
    <t>"ocel" -1,62</t>
  </si>
  <si>
    <t>998276101</t>
  </si>
  <si>
    <t>Přesun hmot pro trubní vedení z trub z plastických hmot otevřený výkop</t>
  </si>
  <si>
    <t>-1921317604</t>
  </si>
  <si>
    <t>Přesun hmot pro trubní vedení hloubené z trub z plastických hmot nebo sklolaminátových pro vodovody, kanalizace, teplovody, produktovody v otevřeném výkopu dopravní vzdálenost do 15 m</t>
  </si>
  <si>
    <t>https://podminky.urs.cz/item/CS_URS_2024_02/998276101</t>
  </si>
  <si>
    <t>03 - IO 303 - Úprava odvodnění</t>
  </si>
  <si>
    <t>132254201</t>
  </si>
  <si>
    <t>Hloubení zapažených rýh š do 2000 mm v hornině třídy těžitelnosti I skupiny 3 objem do 20 m3</t>
  </si>
  <si>
    <t>-165171884</t>
  </si>
  <si>
    <t>Hloubení zapažených rýh šířky přes 800 do 2 000 mm strojně s urovnáním dna do předepsaného profilu a spádu v hornině třídy těžitelnosti I skupiny 3 do 20 m3</t>
  </si>
  <si>
    <t>https://podminky.urs.cz/item/CS_URS_2024_02/132254201</t>
  </si>
  <si>
    <t>"DN150" 1,25</t>
  </si>
  <si>
    <t>"DN150" 5,0*1,0*1,25</t>
  </si>
  <si>
    <t>"kom" -(5,0*1,0*0,44)</t>
  </si>
  <si>
    <t>"hloubení rýh do 2000 mm 50,0%" 4,05*0,5</t>
  </si>
  <si>
    <t>132354201</t>
  </si>
  <si>
    <t>Hloubení zapažených rýh š do 2000 mm v hornině třídy těžitelnosti II skupiny 4 objem do 20 m3</t>
  </si>
  <si>
    <t>605760305</t>
  </si>
  <si>
    <t>Hloubení zapažených rýh šířky přes 800 do 2 000 mm strojně s urovnáním dna do předepsaného profilu a spádu v hornině třídy těžitelnosti II skupiny 4 do 20 m3</t>
  </si>
  <si>
    <t>https://podminky.urs.cz/item/CS_URS_2024_02/132354201</t>
  </si>
  <si>
    <t>591889564</t>
  </si>
  <si>
    <t>"DN150" 5,0*2,0*1,25</t>
  </si>
  <si>
    <t>1547713335</t>
  </si>
  <si>
    <t>657265695</t>
  </si>
  <si>
    <t>1622973830</t>
  </si>
  <si>
    <t>-254452263</t>
  </si>
  <si>
    <t>"přebytečný výkopek" 2,025+2,025</t>
  </si>
  <si>
    <t>-912360721</t>
  </si>
  <si>
    <t>"měrná hmotnost 1,8 CÚ2024" 4,05*1,8</t>
  </si>
  <si>
    <t>-1657235645</t>
  </si>
  <si>
    <t>"lože potrubí" -0,75</t>
  </si>
  <si>
    <t>"lože UV" -0,173</t>
  </si>
  <si>
    <t>"obsyp" -2,25</t>
  </si>
  <si>
    <t>"zpětný zásyp" -0,439</t>
  </si>
  <si>
    <t>"zpětný zásyp" 0,439</t>
  </si>
  <si>
    <t>-1948004096</t>
  </si>
  <si>
    <t>"měrná hmotnost 2,0, zásyp 50%" 0,439*2,0</t>
  </si>
  <si>
    <t>-2016817402</t>
  </si>
  <si>
    <t>"DN150" 5,0*1,0*0,45</t>
  </si>
  <si>
    <t>-1341109852</t>
  </si>
  <si>
    <t>"měr. hmotnost 2,0" 2,25*2,0</t>
  </si>
  <si>
    <t>358325114</t>
  </si>
  <si>
    <t>Bourání stoky kompletní nebo vybourání otvorů z železobetonu plochy do 4 m2</t>
  </si>
  <si>
    <t>-1710590680</t>
  </si>
  <si>
    <t>Bourání stoky kompletní nebo vybourání otvorů průřezové plochy do 4 m2 ve stokách ze zdiva z železobetonu</t>
  </si>
  <si>
    <t>https://podminky.urs.cz/item/CS_URS_2024_02/358325114</t>
  </si>
  <si>
    <t>-1894546796</t>
  </si>
  <si>
    <t>"DN150" 5,0</t>
  </si>
  <si>
    <t>-1938894535</t>
  </si>
  <si>
    <t>"poklad štěrk UV" (0,6*0,6*0,12)*4,0</t>
  </si>
  <si>
    <t>-1716637561</t>
  </si>
  <si>
    <t>"DN150" 5,0*1,0*0,15</t>
  </si>
  <si>
    <t>452386111</t>
  </si>
  <si>
    <t>Vyrovnávací prstence z betonu prostého tř. C 25/30 v do 100 mm</t>
  </si>
  <si>
    <t>-125823891</t>
  </si>
  <si>
    <t>Podkladní a vyrovnávací konstrukce z betonu vyrovnávací prstence z prostého betonu tř. C 25/30 pod poklopy a mříže, výšky do 100 mm</t>
  </si>
  <si>
    <t>https://podminky.urs.cz/item/CS_URS_2024_02/452386111</t>
  </si>
  <si>
    <t>871313121</t>
  </si>
  <si>
    <t>Montáž kanalizačního potrubí hladkého plnostěnného SN 8 z PVC-U DN 160</t>
  </si>
  <si>
    <t>-903268281</t>
  </si>
  <si>
    <t>Montáž kanalizačního potrubí z tvrdého PVC-U hladkého plnostěnného tuhost SN 8 DN 160</t>
  </si>
  <si>
    <t>https://podminky.urs.cz/item/CS_URS_2024_02/871313121</t>
  </si>
  <si>
    <t>PPL.SN81506KOM</t>
  </si>
  <si>
    <t>KG trubka SN8 DN160x6m plnostěnná odpadní potrubí z PVC</t>
  </si>
  <si>
    <t>1416726243</t>
  </si>
  <si>
    <t>895941301</t>
  </si>
  <si>
    <t>Osazení vpusti uliční DN 450 z betonových dílců dno s výtokem</t>
  </si>
  <si>
    <t>-1971194282</t>
  </si>
  <si>
    <t>Osazení vpusti uliční z betonových dílců DN 450 dno s výtokem</t>
  </si>
  <si>
    <t>https://podminky.urs.cz/item/CS_URS_2024_02/895941301</t>
  </si>
  <si>
    <t>59224498</t>
  </si>
  <si>
    <t>vpusť uliční DN 450 kaliště s odtokem 200mm 450/250x50mm</t>
  </si>
  <si>
    <t>-1624947179</t>
  </si>
  <si>
    <t>895941314</t>
  </si>
  <si>
    <t>Osazení vpusti uliční DN 450 z betonových dílců skruž horní 570 mm</t>
  </si>
  <si>
    <t>516058281</t>
  </si>
  <si>
    <t>Osazení vpusti uliční z betonových dílců DN 450 skruž horní 570 mm</t>
  </si>
  <si>
    <t>https://podminky.urs.cz/item/CS_URS_2024_02/895941314</t>
  </si>
  <si>
    <t>59224486</t>
  </si>
  <si>
    <t>vpusť uliční DN 450 skruž horní betonová 450/570x50mm</t>
  </si>
  <si>
    <t>-1256709253</t>
  </si>
  <si>
    <t>895941341</t>
  </si>
  <si>
    <t>Osazení vpusti uliční DN 500 z betonových dílců dno s výtokem</t>
  </si>
  <si>
    <t>238771430</t>
  </si>
  <si>
    <t>Osazení vpusti uliční z betonových dílců DN 500 dno s výtokem</t>
  </si>
  <si>
    <t>https://podminky.urs.cz/item/CS_URS_2024_02/895941341</t>
  </si>
  <si>
    <t>59224472</t>
  </si>
  <si>
    <t>vpusť uliční DN 500 kaliště s odtokem 150mm 500/245x65mm</t>
  </si>
  <si>
    <t>-1787444380</t>
  </si>
  <si>
    <t>899202211</t>
  </si>
  <si>
    <t>Demontáž mříží litinových včetně rámů hmotnosti přes 50 do 100 kg</t>
  </si>
  <si>
    <t>1366695125</t>
  </si>
  <si>
    <t>Demontáž mříží litinových včetně rámů, hmotnosti jednotlivě přes 50 do 100 Kg</t>
  </si>
  <si>
    <t>https://podminky.urs.cz/item/CS_URS_2024_02/899202211</t>
  </si>
  <si>
    <t>899203112</t>
  </si>
  <si>
    <t>Osazení mříží litinových včetně rámů a košů na bahno pro třídu zatížení B125, C250</t>
  </si>
  <si>
    <t>1691801443</t>
  </si>
  <si>
    <t>https://podminky.urs.cz/item/CS_URS_2024_02/899203112</t>
  </si>
  <si>
    <t>CSB.0059685.URS</t>
  </si>
  <si>
    <t>Uliční vpust obrubníková vtoková mříž B125 radbuza se zámkem</t>
  </si>
  <si>
    <t>-396358515</t>
  </si>
  <si>
    <t>napojení na stávající kanalizační potrubí</t>
  </si>
  <si>
    <t>789633349</t>
  </si>
  <si>
    <t>1971571518</t>
  </si>
  <si>
    <t>"odvoz do sběrny 4 km" 0,4</t>
  </si>
  <si>
    <t>"odvoz na skládku 4 km" 2,808</t>
  </si>
  <si>
    <t>500967420</t>
  </si>
  <si>
    <t>"odvoz do sběrny 4 km" 0,4*3,0</t>
  </si>
  <si>
    <t>"odvoz na skládku 4 km" 2,808*3,0</t>
  </si>
  <si>
    <t>997221625</t>
  </si>
  <si>
    <t>Poplatek za uložení na skládce (skládkovné) stavebního odpadu železobetonového kód odpadu 17 01 01</t>
  </si>
  <si>
    <t>206903175</t>
  </si>
  <si>
    <t>Poplatek za uložení stavebního odpadu na skládce (skládkovné) z armovaného betonu zatříděného do Katalogu odpadů pod kódem 17 01 01</t>
  </si>
  <si>
    <t>https://podminky.urs.cz/item/CS_URS_2024_02/997221625</t>
  </si>
  <si>
    <t>"ŽB" 2,808</t>
  </si>
  <si>
    <t>1016739145</t>
  </si>
  <si>
    <t>"litina" -0,4</t>
  </si>
  <si>
    <t>1163718528</t>
  </si>
  <si>
    <t>04 - SO 313 - Splaškové kanalizační přípojky-veřejná část</t>
  </si>
  <si>
    <t>-573076707</t>
  </si>
  <si>
    <t>"předpoklad" 25,0*12,0</t>
  </si>
  <si>
    <t>-904909241</t>
  </si>
  <si>
    <t>"předpoklad" 25,0</t>
  </si>
  <si>
    <t>1967983220</t>
  </si>
  <si>
    <t>119001406</t>
  </si>
  <si>
    <t>Dočasné zajištění potrubí z PE DN přes 200 do 500 mm</t>
  </si>
  <si>
    <t>-264811663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</si>
  <si>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přes 200 do 500 mm</t>
  </si>
  <si>
    <t>https://podminky.urs.cz/item/CS_URS_2024_02/119001406</t>
  </si>
  <si>
    <t>1969296990</t>
  </si>
  <si>
    <t>1862151958</t>
  </si>
  <si>
    <t>"pr.hl.D.1" 1,997</t>
  </si>
  <si>
    <t>"pr.hl.D.2" 1,967</t>
  </si>
  <si>
    <t>"pr.hl.D.3" 1,913</t>
  </si>
  <si>
    <t>"pr.hl.D.4" 1,93</t>
  </si>
  <si>
    <t>"pr.hl.D.5" 1,97</t>
  </si>
  <si>
    <t>"pr.hl.D.6" 2,007</t>
  </si>
  <si>
    <t>"pr.hl.D.7" 1,92</t>
  </si>
  <si>
    <t>"pr.hl.D.8" 1,637</t>
  </si>
  <si>
    <t>"pr.hl.D.9" 2,147</t>
  </si>
  <si>
    <t>"pr.hl.D.10" 1,91</t>
  </si>
  <si>
    <t>"pr.hl.D.11" 2,147</t>
  </si>
  <si>
    <t>"pr.hl.D.12" 1,875</t>
  </si>
  <si>
    <t>"pr.hl.D.13" 2,133</t>
  </si>
  <si>
    <t>"pr.hl.D.14" 1,837</t>
  </si>
  <si>
    <t>"pr.hl.D.15" 2,06</t>
  </si>
  <si>
    <t>"pr.hl.D.16" 2,073</t>
  </si>
  <si>
    <t>"pr.hl.D.17" 1,97</t>
  </si>
  <si>
    <t>"pr.hl.D.18" 2,298</t>
  </si>
  <si>
    <t>"pr.hl.D.19" 1,618</t>
  </si>
  <si>
    <t>"pr.hl.D.20" 1,94</t>
  </si>
  <si>
    <t>"pr.hl.D.21" 1,885</t>
  </si>
  <si>
    <t>"pr.hl.D.22" 1,9</t>
  </si>
  <si>
    <t>"pr.hl.D.23" 2,34</t>
  </si>
  <si>
    <t>"pr.hl.D.24" 2,1</t>
  </si>
  <si>
    <t>"D.1" 5,0*1,0*1,997</t>
  </si>
  <si>
    <t>"D.2" 2,0*1,0*1,67</t>
  </si>
  <si>
    <t>"D.3" 6,0*1,0*1,913</t>
  </si>
  <si>
    <t>"D.4" 3,0*1,0*1,93</t>
  </si>
  <si>
    <t>"D.5" 6,1*1,0*1,97</t>
  </si>
  <si>
    <t>"D.6" 2,5*1,0*2,007</t>
  </si>
  <si>
    <t>"D.7" 5,6*1,0*1,92</t>
  </si>
  <si>
    <t>"D.8" 3,0*1,0*1,637</t>
  </si>
  <si>
    <t>"D.9" 6,5*1,0*2,147</t>
  </si>
  <si>
    <t>"D.10" 2,5*1,0*1,91</t>
  </si>
  <si>
    <t>"D.11" 7,0*1,0*2,147</t>
  </si>
  <si>
    <t>"D.12" 1,0*1,0*1,875</t>
  </si>
  <si>
    <t>"D.13" 3,5*1,0*2,133</t>
  </si>
  <si>
    <t>"D.14" 3,5*1,0*1,837</t>
  </si>
  <si>
    <t>"D.15" 6,0*1,0*2,06</t>
  </si>
  <si>
    <t>"D.16" 2,0*1,0*2,073</t>
  </si>
  <si>
    <t>"D.17" 4,0*1,0*1,97</t>
  </si>
  <si>
    <t>"D.18" 19,5*1,0*2,298</t>
  </si>
  <si>
    <t>"D.19" 5,5*1,0*1,618</t>
  </si>
  <si>
    <t>"D.20" 5,0*1,0*1,94</t>
  </si>
  <si>
    <t>"D.21" 2,8*1,0*1,885</t>
  </si>
  <si>
    <t>"D.22" 3,0*1,0*1,9</t>
  </si>
  <si>
    <t>"D.23" 1,0*1,0*2,34</t>
  </si>
  <si>
    <t>"D.24" 8,0*1,0*2,1</t>
  </si>
  <si>
    <t>"kom" -(65,2*1,0*0,44)</t>
  </si>
  <si>
    <t>"dlažba bet." -(25,4*1,0*0,32)</t>
  </si>
  <si>
    <t>"zeleň" -(23,4*1,0*0,15)</t>
  </si>
  <si>
    <t>"hloubení rýh do 2000 mm 47,5%" 190,41*0,475</t>
  </si>
  <si>
    <t>"poměr ruční výkop 10%" 90,445*0,10</t>
  </si>
  <si>
    <t>13817629</t>
  </si>
  <si>
    <t>"poměr strojní výkop 90%" 90,445*0,90</t>
  </si>
  <si>
    <t>-937827099</t>
  </si>
  <si>
    <t>-272349662</t>
  </si>
  <si>
    <t>-291077235</t>
  </si>
  <si>
    <t>"hloubení rýh do 2000 mm 5,0%" 190,41*0,05</t>
  </si>
  <si>
    <t>"poměr ruční výkop 10%" 9,521*0,10</t>
  </si>
  <si>
    <t>132454202</t>
  </si>
  <si>
    <t>Hloubení zapažených rýh š do 2000 mm v hornině třídy těžitelnosti II skupiny 5 objem do 50 m3</t>
  </si>
  <si>
    <t>-449419134</t>
  </si>
  <si>
    <t>Hloubení zapažených rýh šířky přes 800 do 2 000 mm strojně s urovnáním dna do předepsaného profilu a spádu v hornině třídy těžitelnosti II skupiny 5 přes 20 do 50 m3</t>
  </si>
  <si>
    <t>https://podminky.urs.cz/item/CS_URS_2024_02/132454202</t>
  </si>
  <si>
    <t>"poměr strojní výkop 90%" 9,521*0,90</t>
  </si>
  <si>
    <t>1801529048</t>
  </si>
  <si>
    <t>"D.1" 5,0*2,0*1,997</t>
  </si>
  <si>
    <t>"D.2" 2,0*2,0*1,67</t>
  </si>
  <si>
    <t>"D.3" 6,0*2,0*1,913</t>
  </si>
  <si>
    <t>"D.4" 3,0*2,0*1,93</t>
  </si>
  <si>
    <t>"D.5" 6,1*2,0*1,97</t>
  </si>
  <si>
    <t>"D.7" 5,6*2,0*1,92</t>
  </si>
  <si>
    <t>"D.8" 3,0*2,0*1,637</t>
  </si>
  <si>
    <t>"D.10" 2,5*2,0*1,91</t>
  </si>
  <si>
    <t>"D.12" 1,0*2,0*1,875</t>
  </si>
  <si>
    <t>"D.14" 3,5*2,0*1,837</t>
  </si>
  <si>
    <t>"D.17" 4,0*2,0*1,97</t>
  </si>
  <si>
    <t>"D.19" 5,5*2,0*1,618</t>
  </si>
  <si>
    <t>"D.20" 5,0*2,0*1,94</t>
  </si>
  <si>
    <t>"D.21" 2,8*2,0*1,885</t>
  </si>
  <si>
    <t>"D.22" 3,0*2,0*1,9</t>
  </si>
  <si>
    <t>151101102</t>
  </si>
  <si>
    <t>Zřízení příložného pažení a rozepření stěn rýh hl přes 2 do 4 m</t>
  </si>
  <si>
    <t>-1409071559</t>
  </si>
  <si>
    <t>Zřízení pažení a rozepření stěn rýh pro podzemní vedení příložné pro jakoukoliv mezerovitost, hloubky přes 2 do 4 m</t>
  </si>
  <si>
    <t>https://podminky.urs.cz/item/CS_URS_2024_02/151101102</t>
  </si>
  <si>
    <t>"D.6" 2,5*2,0*2,007</t>
  </si>
  <si>
    <t>"D.9" 6,5*2,0*2,147</t>
  </si>
  <si>
    <t>"D.11" 7,0*2,0*2,147</t>
  </si>
  <si>
    <t>"D.13" 3,5*2,0*2,133</t>
  </si>
  <si>
    <t>"D.15" 6,0*2,0*2,06</t>
  </si>
  <si>
    <t>"D.16" 2,0*2,0*2,073</t>
  </si>
  <si>
    <t>"D.18" 19,5*2,0*2,298</t>
  </si>
  <si>
    <t>"D.23" 1,0*2,0*2,34</t>
  </si>
  <si>
    <t>"D.24" 8,0*2,0*2,1</t>
  </si>
  <si>
    <t>2068324782</t>
  </si>
  <si>
    <t>151101112</t>
  </si>
  <si>
    <t>Odstranění příložného pažení a rozepření stěn rýh hl přes 2 do 4 m</t>
  </si>
  <si>
    <t>713443954</t>
  </si>
  <si>
    <t>Odstranění pažení a rozepření stěn rýh pro podzemní vedení s uložením materiálu na vzdálenost do 3 m od kraje výkopu příložné, hloubky přes 2 do 4 m</t>
  </si>
  <si>
    <t>https://podminky.urs.cz/item/CS_URS_2024_02/151101112</t>
  </si>
  <si>
    <t>-401907758</t>
  </si>
  <si>
    <t>"hloubení rýh do 2000 mm-47,5%" 190,41*0,475</t>
  </si>
  <si>
    <t>399449696</t>
  </si>
  <si>
    <t>"hloubení rýh do 2000 mm-52,5%" 190,41*0,525</t>
  </si>
  <si>
    <t>-234855130</t>
  </si>
  <si>
    <t>"přebytečný výkopek" 90,445+99,965</t>
  </si>
  <si>
    <t>1755531535</t>
  </si>
  <si>
    <t>"měrná hmotnost 1,8 CÚ2024" 190,41*1,8</t>
  </si>
  <si>
    <t>283749883</t>
  </si>
  <si>
    <t>"lože šachty" -0,95</t>
  </si>
  <si>
    <t>"sedlo potrubí" -21,857</t>
  </si>
  <si>
    <t>"obsyp" -52,908</t>
  </si>
  <si>
    <t>1581967500</t>
  </si>
  <si>
    <t>"měrná hmotnost 2,0, zásyp 100%" 114,695*2,0</t>
  </si>
  <si>
    <t>-1433747026</t>
  </si>
  <si>
    <t>"D.1" 5,0*1,0*0,486</t>
  </si>
  <si>
    <t>"D.2" 2,0*1,0*0,486</t>
  </si>
  <si>
    <t>"D.3" 6,0*1,0*0,486</t>
  </si>
  <si>
    <t>"D.4" 3,0*1,0*0,486</t>
  </si>
  <si>
    <t>"D.5" 6,1*1,0*0,486</t>
  </si>
  <si>
    <t>"D.6" 2,5*1,0*0,486</t>
  </si>
  <si>
    <t>"D.7" 5,6*1,0*0,486</t>
  </si>
  <si>
    <t>"D.8" 3,0*1,0*0,486</t>
  </si>
  <si>
    <t>"D.9" 6,5*1,0*0,486</t>
  </si>
  <si>
    <t>"D.10" 2,5*1,0*0,486</t>
  </si>
  <si>
    <t>"D.11" 7,0*1,0*0,486</t>
  </si>
  <si>
    <t>"D.12" 1,0*1,0*0,486</t>
  </si>
  <si>
    <t>"D.13" 3,5*1,0*0,486</t>
  </si>
  <si>
    <t>"D.14" 3,5*1,0*0,486</t>
  </si>
  <si>
    <t>"D.15" 6,0*1,0*0,486</t>
  </si>
  <si>
    <t>"D.16" 2,0*1,0*0,486</t>
  </si>
  <si>
    <t>"D.17" 4,0*1,0*0,486</t>
  </si>
  <si>
    <t>"D.18" 19,5*1,0*0,486</t>
  </si>
  <si>
    <t>"D.19" 5,5*1,0*0,486</t>
  </si>
  <si>
    <t>"D.20" 5,0*1,0*0,486</t>
  </si>
  <si>
    <t>"D.21" 2,8*1,0*0,486</t>
  </si>
  <si>
    <t>"D.22" 3,0*1,0*0,486</t>
  </si>
  <si>
    <t>"D.23" 1,0*1,0*0,486</t>
  </si>
  <si>
    <t>"D.24" 8,0*1,0*0,486</t>
  </si>
  <si>
    <t>"objem potrubí KA150" -(0,0219*114,0)</t>
  </si>
  <si>
    <t>-880401948</t>
  </si>
  <si>
    <t>"měr. hmotnost 2,0" 52,908*2,0</t>
  </si>
  <si>
    <t>212751104</t>
  </si>
  <si>
    <t>Trativod z drenážních trubek flexibilních PVC-U SN 4 perforace 360° včetně lože otevřený výkop DN 100 pro meliorace</t>
  </si>
  <si>
    <t>-1469437009</t>
  </si>
  <si>
    <t>Trativody z drenážních a melioračních trubek pro meliorace, dočasné nebo odlehčovací drenáže se zřízením štěrkového lože pod trubky a s jejich obsypem v otevřeném výkopu trubka flexibilní PVC-U SN 4 celoperforovaná 360° DN 100</t>
  </si>
  <si>
    <t>https://podminky.urs.cz/item/CS_URS_2024_02/212751104</t>
  </si>
  <si>
    <t>"D.1" 5,0</t>
  </si>
  <si>
    <t>"D.2" 2,0</t>
  </si>
  <si>
    <t>"D.3" 6,0</t>
  </si>
  <si>
    <t>"D.4" 3,0</t>
  </si>
  <si>
    <t>"D.5" 6,1</t>
  </si>
  <si>
    <t>"D.6" 2,5</t>
  </si>
  <si>
    <t>"D.7" 5,6</t>
  </si>
  <si>
    <t>"D.8" 3,0</t>
  </si>
  <si>
    <t>"D.9" 6,5</t>
  </si>
  <si>
    <t>"D.10" 2,5</t>
  </si>
  <si>
    <t>"D.11" 7,0</t>
  </si>
  <si>
    <t>"D.12" 1,0</t>
  </si>
  <si>
    <t>"D.13" 3,5</t>
  </si>
  <si>
    <t>"D.14" 3,5</t>
  </si>
  <si>
    <t>"D.15" 6,0</t>
  </si>
  <si>
    <t>"D.16" 2,0</t>
  </si>
  <si>
    <t>"D.17" 4,0</t>
  </si>
  <si>
    <t>"D.18" 19,5</t>
  </si>
  <si>
    <t>"D.19" 5,5</t>
  </si>
  <si>
    <t>"D.20" 5,0</t>
  </si>
  <si>
    <t>"D.21" 2,8</t>
  </si>
  <si>
    <t>"D.22" 3,0</t>
  </si>
  <si>
    <t>"D.23" 1,0</t>
  </si>
  <si>
    <t>"D.24" 8,0</t>
  </si>
  <si>
    <t>1971737623</t>
  </si>
  <si>
    <t>1418274398</t>
  </si>
  <si>
    <t>"podklad štěrk šachta DN400" (0,6*0,6*0,12)*22,0</t>
  </si>
  <si>
    <t>656018161</t>
  </si>
  <si>
    <t>"D.1" 6,5*1,0*0,45</t>
  </si>
  <si>
    <t>"D.2" 4,5*1,0*0,45</t>
  </si>
  <si>
    <t>"D.3" 3,0*1,0*0,45</t>
  </si>
  <si>
    <t>"D.4" 10,0*1,0*0,45</t>
  </si>
  <si>
    <t>"D.5" 17,5*1,0*0,45</t>
  </si>
  <si>
    <t>"D.6" 7,0*1,0*0,45</t>
  </si>
  <si>
    <t>"D.7" 18,0*1,0*0,45</t>
  </si>
  <si>
    <t>"D.8" 9,5*1,0*0,45</t>
  </si>
  <si>
    <t>"D.9" 20,0*1,0*0,45</t>
  </si>
  <si>
    <t>"D.11" 1,0*1,0*0,45</t>
  </si>
  <si>
    <t>"D.13" 12,0*1,0*0,45</t>
  </si>
  <si>
    <t>"D.14" 7,0*1,0*0,45</t>
  </si>
  <si>
    <t>"D.16" 5,5*1,0*0,45</t>
  </si>
  <si>
    <t>"D.17" 22,5*1,0*0,45</t>
  </si>
  <si>
    <t>"D.18" 8,0*1,0*0,45</t>
  </si>
  <si>
    <t>"D.19" 31,5*1,0*0,45</t>
  </si>
  <si>
    <t>"D.20" 25,0*1,0*0,45</t>
  </si>
  <si>
    <t>"D.21" 7,0*1,0*0,45</t>
  </si>
  <si>
    <t>"D.22" 2,5*1,0*0,45</t>
  </si>
  <si>
    <t>50018835</t>
  </si>
  <si>
    <t>"D.1" 5,0*1,0*0,197</t>
  </si>
  <si>
    <t>"D.2" 2,0*1,0*0,197</t>
  </si>
  <si>
    <t>"D.3" 6,0*1,0*0,197</t>
  </si>
  <si>
    <t>"D.4" 3,0*1,0*0,197</t>
  </si>
  <si>
    <t>"D.5" 6,1*1,0*0,197</t>
  </si>
  <si>
    <t>"D.6" 2,5*1,0*0,197</t>
  </si>
  <si>
    <t>"D.7" 5,6*1,0*0,197</t>
  </si>
  <si>
    <t>"D.8" 3,0*1,0*0,197</t>
  </si>
  <si>
    <t>"D.9" 6,5*1,0*0,197</t>
  </si>
  <si>
    <t>"D.10" 2,5*1,0*0,197</t>
  </si>
  <si>
    <t>"D.11" 7,0*1,0*0,197</t>
  </si>
  <si>
    <t>"D.12" 1,0*1,0*0,197</t>
  </si>
  <si>
    <t>"D.13" 3,5*1,0*0,197</t>
  </si>
  <si>
    <t>"D.14" 3,5*1,0*0,197</t>
  </si>
  <si>
    <t>"D.15" 6,0*1,0*0,197</t>
  </si>
  <si>
    <t>"D.16" 2,0*1,0*0,197</t>
  </si>
  <si>
    <t>"D.17" 4,0*1,0*0,197</t>
  </si>
  <si>
    <t>"D.18" 19,5*1,0*0,197</t>
  </si>
  <si>
    <t>"D.19" 5,5*1,0*0,197</t>
  </si>
  <si>
    <t>"D.20" 5,0*1,0*0,197</t>
  </si>
  <si>
    <t>"D.21" 2,8*1,0*0,197</t>
  </si>
  <si>
    <t>"D.22" 3,0*1,0*0,197</t>
  </si>
  <si>
    <t>"D.23" 1,0*1,0*0,197</t>
  </si>
  <si>
    <t>"D.24" 8,0*1,0*0,197</t>
  </si>
  <si>
    <t>"objem DN150" -(114,0*0,00531)</t>
  </si>
  <si>
    <t>1326280877</t>
  </si>
  <si>
    <t>"sedlo" 0,197*2,0*114,0</t>
  </si>
  <si>
    <t>-926822786</t>
  </si>
  <si>
    <t>831312121</t>
  </si>
  <si>
    <t>Montáž potrubí z trub kameninových hrdlových s integrovaným těsněním výkop sklon do 20 % DN 150</t>
  </si>
  <si>
    <t>547939886</t>
  </si>
  <si>
    <t>Montáž potrubí z trub kameninových hrdlových s integrovaným těsněním v otevřeném výkopu ve sklonu do 20 % DN 150</t>
  </si>
  <si>
    <t>https://podminky.urs.cz/item/CS_URS_2024_02/831312121</t>
  </si>
  <si>
    <t>59710675</t>
  </si>
  <si>
    <t>trouba kameninová glazovaná DN 150 dl 1,50m spojovací systém F</t>
  </si>
  <si>
    <t>-726366257</t>
  </si>
  <si>
    <t>"potrubí" 114,0</t>
  </si>
  <si>
    <t>"GZ" -(4,0*0,6)</t>
  </si>
  <si>
    <t>111,6*1,015 'Přepočtené koeficientem množství</t>
  </si>
  <si>
    <t>59710842</t>
  </si>
  <si>
    <t>trouba kameninová glazovaná zkrácená DN 150 dl 60(75)cm spojovací systém F</t>
  </si>
  <si>
    <t>-1154726961</t>
  </si>
  <si>
    <t>877310330</t>
  </si>
  <si>
    <t>Montáž spojek na kanalizačním potrubí z PP nebo tvrdého PVC-U trub hladkých plnostěnných DN 150</t>
  </si>
  <si>
    <t>2016252385</t>
  </si>
  <si>
    <t>Montáž tvarovek na kanalizačním plastovém potrubí z PP nebo PVC-U hladkého plnostěnného spojek nebo redukcí DN 150</t>
  </si>
  <si>
    <t>https://podminky.urs.cz/item/CS_URS_2024_02/877310330</t>
  </si>
  <si>
    <t>28611546</t>
  </si>
  <si>
    <t>přechod kanalizační PVC na kameninové hrdlo DN 160</t>
  </si>
  <si>
    <t>1123437087</t>
  </si>
  <si>
    <t>892312121</t>
  </si>
  <si>
    <t>Tlaková zkouška vzduchem potrubí DN 150 těsnícím vakem ucpávkovým</t>
  </si>
  <si>
    <t>2075689995</t>
  </si>
  <si>
    <t>Tlakové zkoušky vzduchem těsnícími vaky ucpávkovými DN 150</t>
  </si>
  <si>
    <t>https://podminky.urs.cz/item/CS_URS_2024_02/892312121</t>
  </si>
  <si>
    <t>894812001</t>
  </si>
  <si>
    <t>Revizní a čistící šachta z PP šachtové dno DN 400/150 přímý tok</t>
  </si>
  <si>
    <t>-114143137</t>
  </si>
  <si>
    <t>Revizní a čistící šachta z polypropylenu PP pro hladké trouby DN 400 šachtové dno (DN šachty / DN trubního vedení) DN 400/150 přímý tok</t>
  </si>
  <si>
    <t>https://podminky.urs.cz/item/CS_URS_2024_02/894812001</t>
  </si>
  <si>
    <t>894812003</t>
  </si>
  <si>
    <t>Revizní a čistící šachta z PP šachtové dno DN 400/150 pravý a levý přítok</t>
  </si>
  <si>
    <t>616469440</t>
  </si>
  <si>
    <t>Revizní a čistící šachta z polypropylenu PP pro hladké trouby DN 400 šachtové dno (DN šachty / DN trubního vedení) DN 400/150 pravý a levý přítok</t>
  </si>
  <si>
    <t>https://podminky.urs.cz/item/CS_URS_2024_02/894812003</t>
  </si>
  <si>
    <t>894812033</t>
  </si>
  <si>
    <t>Revizní a čistící šachta z PP DN 400 šachtová roura korugovaná bez hrdla světlé hloubky 2000 mm</t>
  </si>
  <si>
    <t>1328503505</t>
  </si>
  <si>
    <t>Revizní a čistící šachta z polypropylenu PP pro hladké trouby DN 400 roura šachtová korugovaná bez hrdla, světlé hloubky 2000 mm</t>
  </si>
  <si>
    <t>https://podminky.urs.cz/item/CS_URS_2024_02/894812033</t>
  </si>
  <si>
    <t>894812041</t>
  </si>
  <si>
    <t>Příplatek k rourám revizní a čistící šachty z PP DN 400 za uříznutí šachtové roury</t>
  </si>
  <si>
    <t>1861480896</t>
  </si>
  <si>
    <t>Revizní a čistící šachta z polypropylenu PP pro hladké trouby DN 400 roura šachtová korugovaná Příplatek k cenám 2031 - 2035 za uříznutí šachtové roury</t>
  </si>
  <si>
    <t>https://podminky.urs.cz/item/CS_URS_2024_02/894812041</t>
  </si>
  <si>
    <t>894812062</t>
  </si>
  <si>
    <t>Revizní a čistící šachta z PP DN 400 poklop litinový s betonovým rámem pro třídu zatížení B125</t>
  </si>
  <si>
    <t>-436733128</t>
  </si>
  <si>
    <t>Revizní a čistící šachta z polypropylenu PP pro hladké trouby DN 400 poklop litinový (pro třídu zatížení) s betonovým rámem (B125)</t>
  </si>
  <si>
    <t>https://podminky.urs.cz/item/CS_URS_2024_02/894812062</t>
  </si>
  <si>
    <t>přepojení na stávající kanalizaci</t>
  </si>
  <si>
    <t>-245248089</t>
  </si>
  <si>
    <t>504321011</t>
  </si>
  <si>
    <t>05 - Oprava povrchů</t>
  </si>
  <si>
    <t xml:space="preserve">    5 - Komunikace pozemní</t>
  </si>
  <si>
    <t xml:space="preserve">    9 - Ostatní konstrukce a práce, bourání</t>
  </si>
  <si>
    <t>113106123</t>
  </si>
  <si>
    <t>Rozebrání dlažeb ze zámkových dlaždic komunikací pro pěší ručně</t>
  </si>
  <si>
    <t>-2070145925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</si>
  <si>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</si>
  <si>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https://podminky.urs.cz/item/CS_URS_2024_02/113106123</t>
  </si>
  <si>
    <t>"odečteno digitálně" 373,3</t>
  </si>
  <si>
    <t>113106185</t>
  </si>
  <si>
    <t>Rozebrání dlažeb vozovek z drobných kostek s ložem z kameniva strojně pl do 50 m2</t>
  </si>
  <si>
    <t>-550382372</t>
  </si>
  <si>
    <t>Rozebrání dlažeb vozovek a ploch s přemístěním hmot na skládku na vzdálenost do 3 m nebo s naložením na dopravní prostředek, s jakoukoliv výplní spár strojně plochy jednotlivě do 50 m2 z drobných kostek nebo odseků s ložem z kameniva</t>
  </si>
  <si>
    <t>https://podminky.urs.cz/item/CS_URS_2024_02/113106185</t>
  </si>
  <si>
    <t>"odečteno digitálně" 12,0</t>
  </si>
  <si>
    <t>113107163</t>
  </si>
  <si>
    <t>Odstranění podkladu z kameniva drceného tl přes 200 do 300 mm strojně pl přes 50 do 200 m2</t>
  </si>
  <si>
    <t>-1619062001</t>
  </si>
  <si>
    <t>Odstranění podkladů nebo krytů strojně plochy jednotlivě přes 50 m2 do 200 m2 s přemístěním hmot na skládku na vzdálenost do 20 m nebo s naložením na dopravní prostředek z kameniva hrubého drceného, o tl. vrstvy přes 200 do 300 mm</t>
  </si>
  <si>
    <t>https://podminky.urs.cz/item/CS_URS_2024_02/113107163</t>
  </si>
  <si>
    <t>"S1-štěrk" 72,1*2,12</t>
  </si>
  <si>
    <t>"přípojky" 0,5*2,0</t>
  </si>
  <si>
    <t>113107222</t>
  </si>
  <si>
    <t>Odstranění podkladu z kameniva drceného tl přes 100 do 200 mm strojně pl přes 200 m2</t>
  </si>
  <si>
    <t>-1461902797</t>
  </si>
  <si>
    <t>Odstranění podkladů nebo krytů strojně plochy jednotlivě přes 200 m2 s přemístěním hmot na skládku na vzdálenost do 20 m nebo s naložením na dopravní prostředek z kameniva hrubého drceného, o tl. vrstvy přes 100 do 200 mm</t>
  </si>
  <si>
    <t>https://podminky.urs.cz/item/CS_URS_2024_02/113107222</t>
  </si>
  <si>
    <t>"odečteno digitálně"</t>
  </si>
  <si>
    <t>"S1-kom" 279,8*1,12</t>
  </si>
  <si>
    <t>"S1/1-kom" 210,5*1,12</t>
  </si>
  <si>
    <t xml:space="preserve">"d90" 160,0*1,0 </t>
  </si>
  <si>
    <t>"přípojky kom" 65,2*1,0</t>
  </si>
  <si>
    <t>"zam.dl." 373,3</t>
  </si>
  <si>
    <t>"kam.dl." 12,0</t>
  </si>
  <si>
    <t>113107230</t>
  </si>
  <si>
    <t>Odstranění podkladu z betonu prostého tl do 100 mm strojně pl přes 200 m2</t>
  </si>
  <si>
    <t>-1386017896</t>
  </si>
  <si>
    <t>Odstranění podkladů nebo krytů strojně plochy jednotlivě přes 200 m2 s přemístěním hmot na skládku na vzdálenost do 20 m nebo s naložením na dopravní prostředek z betonu prostého, o tl. vrstvy do 100 mm</t>
  </si>
  <si>
    <t>https://podminky.urs.cz/item/CS_URS_2024_02/113107230</t>
  </si>
  <si>
    <t>"přípojky" 65,2*1,0</t>
  </si>
  <si>
    <t>"přípojky-kam.dl." 4,7*1,0</t>
  </si>
  <si>
    <t>113107332</t>
  </si>
  <si>
    <t>Odstranění podkladu z betonu prostého tl přes 150 do 300 mm strojně pl do 50 m2</t>
  </si>
  <si>
    <t>927145607</t>
  </si>
  <si>
    <t>Odstranění podkladů nebo krytů strojně plochy jednotlivě do 50 m2 s přemístěním hmot na skládku na vzdálenost do 3 m nebo s naložením na dopravní prostředek z betonu prostého, o tl. vrstvy přes 150 do 300 mm</t>
  </si>
  <si>
    <t>https://podminky.urs.cz/item/CS_URS_2024_02/113107332</t>
  </si>
  <si>
    <t>113154535</t>
  </si>
  <si>
    <t>Frézování živičného krytu tl 70 mm pruh š do 1 m pl přes 500 do 2000 m2</t>
  </si>
  <si>
    <t>-594165371</t>
  </si>
  <si>
    <t>Frézování živičného podkladu nebo krytu s naložením hmot na dopravní prostředek plochy přes 500 do 2 000 m2 pruhu šířky do 1 m, tloušťky vrstvy 70 mm</t>
  </si>
  <si>
    <t>https://podminky.urs.cz/item/CS_URS_2024_02/113154535</t>
  </si>
  <si>
    <t>113154552</t>
  </si>
  <si>
    <t>Frézování živičného krytu tl 40 mm pl přes 2000 do 10000 m2</t>
  </si>
  <si>
    <t>109230164</t>
  </si>
  <si>
    <t>Frézování živičného podkladu nebo krytu s naložením hmot na dopravní prostředek plochy přes 2 000 do 10 000 m2 tloušťky vrstvy 40 mm</t>
  </si>
  <si>
    <t>https://podminky.urs.cz/item/CS_URS_2024_02/113154552</t>
  </si>
  <si>
    <t>"odečteno digitálně" 2303,3</t>
  </si>
  <si>
    <t>113201112</t>
  </si>
  <si>
    <t>Vytrhání obrub silničních ležatých</t>
  </si>
  <si>
    <t>-191646281</t>
  </si>
  <si>
    <t>Vytrhání obrub s vybouráním lože, s přemístěním hmot na skládku na vzdálenost do 3 m nebo s naložením na dopravní prostředek silničních ležatých</t>
  </si>
  <si>
    <t>https://podminky.urs.cz/item/CS_URS_2024_02/113201112</t>
  </si>
  <si>
    <t>"odečteno digitálně" 8,0</t>
  </si>
  <si>
    <t>113202111</t>
  </si>
  <si>
    <t>Vytrhání obrub krajníků obrubníků stojatých</t>
  </si>
  <si>
    <t>1081097217</t>
  </si>
  <si>
    <t>Vytrhání obrub s vybouráním lože, s přemístěním hmot na skládku na vzdálenost do 3 m nebo s naložením na dopravní prostředek z krajníků nebo obrubníků stojatých</t>
  </si>
  <si>
    <t>https://podminky.urs.cz/item/CS_URS_2024_02/113202111</t>
  </si>
  <si>
    <t>"odečteno digitálně" 200,8</t>
  </si>
  <si>
    <t>113204111</t>
  </si>
  <si>
    <t>Vytrhání obrub záhonových</t>
  </si>
  <si>
    <t>2135256700</t>
  </si>
  <si>
    <t>Vytrhání obrub s vybouráním lože, s přemístěním hmot na skládku na vzdálenost do 3 m nebo s naložením na dopravní prostředek záhonových</t>
  </si>
  <si>
    <t>https://podminky.urs.cz/item/CS_URS_2024_02/113204111</t>
  </si>
  <si>
    <t>"odečteno digitálně" 7,0</t>
  </si>
  <si>
    <t>Komunikace pozemní</t>
  </si>
  <si>
    <t>561121111</t>
  </si>
  <si>
    <t>Zřízení podkladu nebo ochranné vrstvy vozovky z mechanicky zpevněné zeminy MZ tl 150 mm</t>
  </si>
  <si>
    <t>-10662599</t>
  </si>
  <si>
    <t>Zřízení podkladu nebo ochranné vrstvy vozovky z mechanicky zpevněné zeminy MZ bez přidání pojiva nebo vylepšovacího materiálu, s rozprostřením, vlhčením, promísením a zhutněním, tloušťka po zhutnění 150 mm</t>
  </si>
  <si>
    <t>https://podminky.urs.cz/item/CS_URS_2024_02/561121111</t>
  </si>
  <si>
    <t>58331200</t>
  </si>
  <si>
    <t>štěrkopísek netříděný</t>
  </si>
  <si>
    <t>1447451687</t>
  </si>
  <si>
    <t>12*0,27 'Přepočtené koeficientem množství</t>
  </si>
  <si>
    <t>564752111</t>
  </si>
  <si>
    <t>Podklad z vibrovaného štěrku VŠ tl 150 mm</t>
  </si>
  <si>
    <t>968139246</t>
  </si>
  <si>
    <t>Podklad nebo kryt z vibrovaného štěrku VŠ s rozprostřením, vlhčením a zhutněním, po zhutnění tl. 150 mm</t>
  </si>
  <si>
    <t>https://podminky.urs.cz/item/CS_URS_2024_02/564752111</t>
  </si>
  <si>
    <t>564851111</t>
  </si>
  <si>
    <t>Podklad ze štěrkodrtě ŠD plochy přes 100 m2 tl 150 mm</t>
  </si>
  <si>
    <t>CS ÚRS 2022 02</t>
  </si>
  <si>
    <t>-1312695075</t>
  </si>
  <si>
    <t>Podklad ze štěrkodrti ŠD s rozprostřením a zhutněním plochy přes 100 m2, po zhutnění tl. 150 mm</t>
  </si>
  <si>
    <t>https://podminky.urs.cz/item/CS_URS_2022_02/564851111</t>
  </si>
  <si>
    <t>564861111</t>
  </si>
  <si>
    <t>Podklad ze štěrkodrtě ŠD plochy přes 100 m2 tl 200 mm</t>
  </si>
  <si>
    <t>1316260324</t>
  </si>
  <si>
    <t>Podklad ze štěrkodrti ŠD s rozprostřením a zhutněním plochy přes 100 m2, po zhutnění tl. 200 mm</t>
  </si>
  <si>
    <t>https://podminky.urs.cz/item/CS_URS_2024_02/564861111</t>
  </si>
  <si>
    <t>565155101</t>
  </si>
  <si>
    <t>Asfaltový beton vrstva podkladní ACP 16 (obalované kamenivo OKS) tl 70 mm š do 1,5 m</t>
  </si>
  <si>
    <t>948420615</t>
  </si>
  <si>
    <t>Asfaltový beton vrstva podkladní ACP 16 (obalované kamenivo střednězrnné - OKS) s rozprostřením a zhutněním v pruhu šířky do 1,5 m, po zhutnění tl. 70 mm</t>
  </si>
  <si>
    <t>https://podminky.urs.cz/item/CS_URS_2024_02/565155101</t>
  </si>
  <si>
    <t>567122112</t>
  </si>
  <si>
    <t>Podklad ze směsi stmelené cementem SC C 8/10 (KSC I) tl 130 mm</t>
  </si>
  <si>
    <t>795800147</t>
  </si>
  <si>
    <t>Podklad ze směsi stmelené cementem SC bez dilatačních spár, s rozprostřením a zhutněním SC C 8/10 (KSC I), po zhutnění tl. 130 mm</t>
  </si>
  <si>
    <t>https://podminky.urs.cz/item/CS_URS_2024_02/567122112</t>
  </si>
  <si>
    <t>567122113</t>
  </si>
  <si>
    <t>Podklad ze směsi stmelené cementem SC C 8/10 (KSC I) tl 140 mm</t>
  </si>
  <si>
    <t>-1761944604</t>
  </si>
  <si>
    <t>Podklad ze směsi stmelené cementem SC bez dilatačních spár, s rozprostřením a zhutněním SC C 8/10 (KSC I), po zhutnění tl. 140 mm</t>
  </si>
  <si>
    <t>https://podminky.urs.cz/item/CS_URS_2024_02/567122113</t>
  </si>
  <si>
    <t>573231111</t>
  </si>
  <si>
    <t>Postřik živičný spojovací ze silniční emulze v množství 0,70 kg/m2</t>
  </si>
  <si>
    <t>-643463557</t>
  </si>
  <si>
    <t>Postřik spojovací PS bez posypu kamenivem ze silniční emulze, v množství 0,70 kg/m2</t>
  </si>
  <si>
    <t>https://podminky.urs.cz/item/CS_URS_2024_02/573231111</t>
  </si>
  <si>
    <t>577134131</t>
  </si>
  <si>
    <t>Asfaltový beton vrstva obrusná ACO 11 (ABS) tl 40 mm š do 3 m z modifikovaného asfaltu</t>
  </si>
  <si>
    <t>1517894381</t>
  </si>
  <si>
    <t>Asfaltový beton vrstva obrusná ACO 11 (ABS) s rozprostřením a se zhutněním z modifikovaného asfaltu v pruhu šířky přes do 1,5 do 3 m, po zhutnění tl. 40 mm</t>
  </si>
  <si>
    <t>https://podminky.urs.cz/item/CS_URS_2024_02/577134131</t>
  </si>
  <si>
    <t>591211111</t>
  </si>
  <si>
    <t>Kladení dlažby z kostek drobných z kamene do lože z kameniva těženého tl 50 mm</t>
  </si>
  <si>
    <t>-1262600545</t>
  </si>
  <si>
    <t>Kladení dlažby z kostek s provedením lože do tl. 50 mm, s vyplněním spár, s dvojím beraněním a se smetením přebytečného materiálu na krajnici drobných z kamene, do lože z kameniva těženého</t>
  </si>
  <si>
    <t>https://podminky.urs.cz/item/CS_URS_2024_02/591211111</t>
  </si>
  <si>
    <t>596211112</t>
  </si>
  <si>
    <t>Kladení zámkové dlažby komunikací pro pěší ručně tl 60 mm skupiny A pl přes 100 do 300 m2</t>
  </si>
  <si>
    <t>1463536099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</si>
  <si>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100 do 300 m2</t>
  </si>
  <si>
    <t>https://podminky.urs.cz/item/CS_URS_2024_02/596211112</t>
  </si>
  <si>
    <t>59245015</t>
  </si>
  <si>
    <t>dlažba zámková betonová tvaru I 200x165mm tl 60mm přírodní</t>
  </si>
  <si>
    <t>891557545</t>
  </si>
  <si>
    <t>"náhrada za poškozené 20%" 373,3*0,2</t>
  </si>
  <si>
    <t>74,66*1,02 'Přepočtené koeficientem množství</t>
  </si>
  <si>
    <t>Ostatní konstrukce a práce, bourání</t>
  </si>
  <si>
    <t>916131113</t>
  </si>
  <si>
    <t>Osazení silničního obrubníku betonového ležatého s boční opěrou do lože z betonu prostého</t>
  </si>
  <si>
    <t>1145826535</t>
  </si>
  <si>
    <t>Osazení silničního obrubníku betonového se zřízením lože, s vyplněním a zatřením spár cementovou maltou ležatého s boční opěrou z betonu prostého, do lože z betonu prostého</t>
  </si>
  <si>
    <t>https://podminky.urs.cz/item/CS_URS_2024_02/916131113</t>
  </si>
  <si>
    <t>59217031</t>
  </si>
  <si>
    <t>obrubník silniční betonový 1000x150x250mm</t>
  </si>
  <si>
    <t>503865741</t>
  </si>
  <si>
    <t>8*1,02 'Přepočtené koeficientem množství</t>
  </si>
  <si>
    <t>916131213</t>
  </si>
  <si>
    <t>Osazení silničního obrubníku betonového stojatého s boční opěrou do lože z betonu prostého</t>
  </si>
  <si>
    <t>1140729747</t>
  </si>
  <si>
    <t>Osazení silničního obrubníku betonového se zřízením lože, s vyplněním a zatřením spár cementovou maltou stojatého s boční opěrou z betonu prostého, do lože z betonu prostého</t>
  </si>
  <si>
    <t>https://podminky.urs.cz/item/CS_URS_2024_02/916131213</t>
  </si>
  <si>
    <t>-1750012549</t>
  </si>
  <si>
    <t>"náhrada za poškozené 20%" 200,8*0,2</t>
  </si>
  <si>
    <t>916231213</t>
  </si>
  <si>
    <t>Osazení chodníkového obrubníku betonového stojatého s boční opěrou do lože z betonu prostého</t>
  </si>
  <si>
    <t>-683392860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</si>
  <si>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</si>
  <si>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https://podminky.urs.cz/item/CS_URS_2024_02/916231213</t>
  </si>
  <si>
    <t>59217017</t>
  </si>
  <si>
    <t>obrubník betonový chodníkový 1000x100x250mm</t>
  </si>
  <si>
    <t>820099141</t>
  </si>
  <si>
    <t>7*1,02 'Přepočtené koeficientem množství</t>
  </si>
  <si>
    <t>919112213</t>
  </si>
  <si>
    <t>Řezání spár pro vytvoření komůrky š 10 mm hl 25 mm pro těsnící zálivku v živičném krytu</t>
  </si>
  <si>
    <t>1385983862</t>
  </si>
  <si>
    <t>Řezání dilatačních spár v živičném krytu vytvoření komůrky pro těsnící zálivku šířky 10 mm, hloubky 25 mm</t>
  </si>
  <si>
    <t>https://podminky.urs.cz/item/CS_URS_2024_02/919112213</t>
  </si>
  <si>
    <t>"odečteno digitálně" 26,3</t>
  </si>
  <si>
    <t>919121112</t>
  </si>
  <si>
    <t>Těsnění spár zálivkou za studena pro komůrky š 10 mm hl 25 mm s těsnicím profilem</t>
  </si>
  <si>
    <t>-519958255</t>
  </si>
  <si>
    <t>Utěsnění dilatačních spár zálivkou za studena v cementobetonovém nebo živičném krytu včetně adhezního nátěru s těsnicím profilem pod zálivkou, pro komůrky šířky 10 mm, hloubky 25 mm</t>
  </si>
  <si>
    <t>https://podminky.urs.cz/item/CS_URS_2024_02/919121112</t>
  </si>
  <si>
    <t>919735111</t>
  </si>
  <si>
    <t>Řezání stávajícího živičného krytu hl do 50 mm</t>
  </si>
  <si>
    <t>-1925815403</t>
  </si>
  <si>
    <t>Řezání stávajícího živičného krytu nebo podkladu hloubky do 50 mm</t>
  </si>
  <si>
    <t>https://podminky.urs.cz/item/CS_URS_2024_02/919735111</t>
  </si>
  <si>
    <t>919735112</t>
  </si>
  <si>
    <t>Řezání stávajícího živičného krytu hl přes 50 do 100 mm</t>
  </si>
  <si>
    <t>1531565699</t>
  </si>
  <si>
    <t>Řezání stávajícího živičného krytu nebo podkladu hloubky přes 50 do 100 mm</t>
  </si>
  <si>
    <t>https://podminky.urs.cz/item/CS_URS_2024_02/919735112</t>
  </si>
  <si>
    <t>"odečteno digitálně" 1431,0</t>
  </si>
  <si>
    <t>979024441</t>
  </si>
  <si>
    <t>Očištění vybouraných obrubníků a krajníků zahradních</t>
  </si>
  <si>
    <t>30046522</t>
  </si>
  <si>
    <t>Očištění vybouraných prvků komunikací od spojovacího materiálu s odklizením a uložením očištěných hmot a spojovacího materiálu na skládku na vzdálenost do 10 m obrubníků a krajníků, vybouraných z jakéhokoliv lože a s jakoukoliv výplní spár zahradních</t>
  </si>
  <si>
    <t>https://podminky.urs.cz/item/CS_URS_2024_02/979024441</t>
  </si>
  <si>
    <t>979024443</t>
  </si>
  <si>
    <t>Očištění vybouraných obrubníků a krajníků silničních</t>
  </si>
  <si>
    <t>2074214975</t>
  </si>
  <si>
    <t>Očištění vybouraných prvků komunikací od spojovacího materiálu s odklizením a uložením očištěných hmot a spojovacího materiálu na skládku na vzdálenost do 10 m obrubníků a krajníků, vybouraných z jakéhokoliv lože a s jakoukoliv výplní spár silničních</t>
  </si>
  <si>
    <t>https://podminky.urs.cz/item/CS_URS_2024_02/979024443</t>
  </si>
  <si>
    <t>"odečteno digitálně" 200,8+8,0</t>
  </si>
  <si>
    <t>979054451</t>
  </si>
  <si>
    <t>Očištění vybouraných zámkových dlaždic s původním spárováním z kameniva těženého</t>
  </si>
  <si>
    <t>1417030504</t>
  </si>
  <si>
    <t>Očištění vybouraných prvků komunikací od spojovacího materiálu s odklizením a uložením očištěných hmot a spojovacího materiálu na skládku na vzdálenost do 10 m zámkových dlaždic s vyplněním spár kamenivem</t>
  </si>
  <si>
    <t>https://podminky.urs.cz/item/CS_URS_2024_02/979054451</t>
  </si>
  <si>
    <t>979071121</t>
  </si>
  <si>
    <t>Očištění dlažebních kostek drobných s původním spárováním kamenivem těženým</t>
  </si>
  <si>
    <t>-1429309749</t>
  </si>
  <si>
    <t>Očištění vybouraných dlažebních kostek od spojovacího materiálu, s uložením očištěných kostek na skládku, s odklizením odpadových hmot na hromady a s odklizením vybouraných kostek na vzdálenost do 3 m drobných, s původním vyplněním spár kamenivem těženým</t>
  </si>
  <si>
    <t>https://podminky.urs.cz/item/CS_URS_2024_02/979071121</t>
  </si>
  <si>
    <t>979-R1</t>
  </si>
  <si>
    <t>zajištění stávajícího oplocení, popř. podezdívky oplocení</t>
  </si>
  <si>
    <t>2134027328</t>
  </si>
  <si>
    <t>zajištění stávajícího oplocení</t>
  </si>
  <si>
    <t>979-R2</t>
  </si>
  <si>
    <t>demontáž stávajícího oplocení, vč. uvedení do původního stavu</t>
  </si>
  <si>
    <t>-538237839</t>
  </si>
  <si>
    <t>demontáž stávajícího oplocení</t>
  </si>
  <si>
    <t>979-R3</t>
  </si>
  <si>
    <t>vymístění stávají vegetace, vč. výsadby na novém stanovišti</t>
  </si>
  <si>
    <t>-1925690998</t>
  </si>
  <si>
    <t>997221551</t>
  </si>
  <si>
    <t>Vodorovná doprava suti ze sypkých materiálů do 1 km</t>
  </si>
  <si>
    <t>1288719118</t>
  </si>
  <si>
    <t>Vodorovná doprava suti bez naložení, ale se složením a s hrubým urovnáním ze sypkých materiálů, na vzdálenost do 1 km</t>
  </si>
  <si>
    <t>https://podminky.urs.cz/item/CS_URS_2024_02/997221551</t>
  </si>
  <si>
    <t xml:space="preserve">"odvoz na skládku 4 km" </t>
  </si>
  <si>
    <t>"kamenivo" 67,695+336,294</t>
  </si>
  <si>
    <t>"asfalt" 124,668+211,904</t>
  </si>
  <si>
    <t>997221559</t>
  </si>
  <si>
    <t>Příplatek ZKD 1 km u vodorovné dopravy suti ze sypkých materiálů</t>
  </si>
  <si>
    <t>-1813566874</t>
  </si>
  <si>
    <t>https://podminky.urs.cz/item/CS_URS_2024_02/997221559</t>
  </si>
  <si>
    <t>"odvoz na skládku 4 km" 740,561*3,0</t>
  </si>
  <si>
    <t>2088019873</t>
  </si>
  <si>
    <t>"bet" 186,969+7,5</t>
  </si>
  <si>
    <t>-1996467196</t>
  </si>
  <si>
    <t>"odvoz na skládku 4 km" 194,469*3,0</t>
  </si>
  <si>
    <t>997221571</t>
  </si>
  <si>
    <t>Vodorovná doprava vybouraných hmot do 1 km</t>
  </si>
  <si>
    <t>890545687</t>
  </si>
  <si>
    <t>Vodorovná doprava vybouraných hmot bez naložení, ale se složením a s hrubým urovnáním na vzdálenost do 1 km</t>
  </si>
  <si>
    <t>https://podminky.urs.cz/item/CS_URS_2024_02/997221571</t>
  </si>
  <si>
    <t>"bet" 2,32+0,28+8,233+19,8</t>
  </si>
  <si>
    <t>997221579</t>
  </si>
  <si>
    <t>Příplatek ZKD 1 km u vodorovné dopravy vybouraných hmot</t>
  </si>
  <si>
    <t>853217963</t>
  </si>
  <si>
    <t>Vodorovná doprava vybouraných hmot bez naložení, ale se složením a s hrubým urovnáním na vzdálenost Příplatek k ceně za každý další započatý 1 km přes 1 km</t>
  </si>
  <si>
    <t>https://podminky.urs.cz/item/CS_URS_2024_02/997221579</t>
  </si>
  <si>
    <t>"odvoz na skládku 4 km" 30,633*3,0</t>
  </si>
  <si>
    <t>997221615</t>
  </si>
  <si>
    <t>Poplatek za uložení na skládce (skládkovné) stavebního odpadu betonového kód odpadu 17 01 01</t>
  </si>
  <si>
    <t>1793671722</t>
  </si>
  <si>
    <t>Poplatek za uložení stavebního odpadu na skládce (skládkovné) z prostého betonu zatříděného do Katalogu odpadů pod kódem 17 01 01</t>
  </si>
  <si>
    <t>https://podminky.urs.cz/item/CS_URS_2024_02/997221615</t>
  </si>
  <si>
    <t>"bet" 225,102</t>
  </si>
  <si>
    <t>997221645</t>
  </si>
  <si>
    <t>Poplatek za uložení na skládce (skládkovné) odpadu asfaltového bez dehtu kód odpadu 17 03 02</t>
  </si>
  <si>
    <t>1656218509</t>
  </si>
  <si>
    <t>Poplatek za uložení stavebního odpadu na skládce (skládkovné) asfaltového bez obsahu dehtu zatříděného do Katalogu odpadů pod kódem 17 03 02</t>
  </si>
  <si>
    <t>https://podminky.urs.cz/item/CS_URS_2024_02/997221645</t>
  </si>
  <si>
    <t>997221655</t>
  </si>
  <si>
    <t>2117710668</t>
  </si>
  <si>
    <t>https://podminky.urs.cz/item/CS_URS_2024_02/997221655</t>
  </si>
  <si>
    <t>998225111</t>
  </si>
  <si>
    <t>Přesun hmot pro pozemní komunikace s krytem z kamene, monolitickým betonovým nebo živičným</t>
  </si>
  <si>
    <t>-216127385</t>
  </si>
  <si>
    <t>Přesun hmot pro komunikace s krytem z kameniva, monolitickým betonovým nebo živičným dopravní vzdálenost do 200 m jakékoliv délky objektu</t>
  </si>
  <si>
    <t>https://podminky.urs.cz/item/CS_URS_2024_02/998225111</t>
  </si>
  <si>
    <t>06 - VRN - Vedlejší rozpočtové náklady</t>
  </si>
  <si>
    <t xml:space="preserve">    0 - Všeobecné konstrukce a práce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</si>
  <si>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</si>
  <si>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</si>
  <si>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</si>
  <si>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</si>
  <si>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</si>
  <si>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VRN</t>
  </si>
  <si>
    <t>Vedlejší rozpočtové náklady</t>
  </si>
  <si>
    <t>Všeobecné konstrukce a práce</t>
  </si>
  <si>
    <t>030001000</t>
  </si>
  <si>
    <t>Zařízení, vlastní provoz a demontáž staveniště</t>
  </si>
  <si>
    <t>Kč</t>
  </si>
  <si>
    <t>1024</t>
  </si>
  <si>
    <t>896966707</t>
  </si>
  <si>
    <t>https://podminky.urs.cz/item/CS_URS_2024_02/030001000</t>
  </si>
  <si>
    <t>pol1</t>
  </si>
  <si>
    <t>Vytyčení inženýrských sítí před zahájením výstavby</t>
  </si>
  <si>
    <t>1733846168</t>
  </si>
  <si>
    <t>VRN1</t>
  </si>
  <si>
    <t>Průzkumné, geodetické a projektové práce</t>
  </si>
  <si>
    <t>012103000</t>
  </si>
  <si>
    <t>Geodetické práce před výstavbou</t>
  </si>
  <si>
    <t>884469344</t>
  </si>
  <si>
    <t>https://podminky.urs.cz/item/CS_URS_2024_02/012103000</t>
  </si>
  <si>
    <t>012203000</t>
  </si>
  <si>
    <t>Geodetické práce při provádění stavby</t>
  </si>
  <si>
    <t>-1722990318</t>
  </si>
  <si>
    <t>https://podminky.urs.cz/item/CS_URS_2024_02/012203000</t>
  </si>
  <si>
    <t>012414000</t>
  </si>
  <si>
    <t>Geometrický plán</t>
  </si>
  <si>
    <t>-31776291</t>
  </si>
  <si>
    <t>https://podminky.urs.cz/item/CS_URS_2024_02/012414000</t>
  </si>
  <si>
    <t>012444000</t>
  </si>
  <si>
    <t>Geodetické měření skutečného provedení stavby</t>
  </si>
  <si>
    <t>-1226774843</t>
  </si>
  <si>
    <t>https://podminky.urs.cz/item/CS_URS_2024_02/012444000</t>
  </si>
  <si>
    <t>013244000</t>
  </si>
  <si>
    <t>Realizační a dílenská dokumentace stavby</t>
  </si>
  <si>
    <t>1377638977</t>
  </si>
  <si>
    <t>https://podminky.urs.cz/item/CS_URS_2024_02/013244000</t>
  </si>
  <si>
    <t>013254000</t>
  </si>
  <si>
    <t>Dokumentace skutečného provedení stavby</t>
  </si>
  <si>
    <t>1583564887</t>
  </si>
  <si>
    <t>https://podminky.urs.cz/item/CS_URS_2024_02/013254000</t>
  </si>
  <si>
    <t>013274000</t>
  </si>
  <si>
    <t>Pasportizace objektu před započetím prací</t>
  </si>
  <si>
    <t>-96412139</t>
  </si>
  <si>
    <t>https://podminky.urs.cz/item/CS_URS_2024_02/013274000</t>
  </si>
  <si>
    <t>013284000</t>
  </si>
  <si>
    <t>Pasportizace objektu po provedení prací</t>
  </si>
  <si>
    <t>706536329</t>
  </si>
  <si>
    <t>https://podminky.urs.cz/item/CS_URS_2024_02/013284000</t>
  </si>
  <si>
    <t>VRN3</t>
  </si>
  <si>
    <t>Zařízení staveniště</t>
  </si>
  <si>
    <t>035103001</t>
  </si>
  <si>
    <t>Pronájem ploch</t>
  </si>
  <si>
    <t>1392080840</t>
  </si>
  <si>
    <t>https://podminky.urs.cz/item/CS_URS_2024_02/035103001</t>
  </si>
  <si>
    <t>VRN4</t>
  </si>
  <si>
    <t>Inženýrská činnost</t>
  </si>
  <si>
    <t>043134000</t>
  </si>
  <si>
    <t>Zkoušky zatěžovací</t>
  </si>
  <si>
    <t>1357409373</t>
  </si>
  <si>
    <t>https://podminky.urs.cz/item/CS_URS_2024_02/043134000</t>
  </si>
  <si>
    <t>Poznámka k položce:_x000d_
únosnost pláně dle TZ</t>
  </si>
  <si>
    <t>045002000</t>
  </si>
  <si>
    <t>Kompletační a koordinační činnost</t>
  </si>
  <si>
    <t>439956888</t>
  </si>
  <si>
    <t>https://podminky.urs.cz/item/CS_URS_2024_02/045002000</t>
  </si>
  <si>
    <t>VRN7</t>
  </si>
  <si>
    <t>Provozní vlivy</t>
  </si>
  <si>
    <t>072103000</t>
  </si>
  <si>
    <t>Silniční provoz - projednání DIO a zajištění DIR</t>
  </si>
  <si>
    <t>922304699</t>
  </si>
  <si>
    <t>https://podminky.urs.cz/item/CS_URS_2024_02/072103000</t>
  </si>
  <si>
    <t>072203000</t>
  </si>
  <si>
    <t>Silniční provoz - zajištění DIO (dopravní značení)</t>
  </si>
  <si>
    <t>-610957605</t>
  </si>
  <si>
    <t>https://podminky.urs.cz/item/CS_URS_2024_02/072203000</t>
  </si>
  <si>
    <t>VRN9</t>
  </si>
  <si>
    <t>Ostatní náklady</t>
  </si>
  <si>
    <t>090001000</t>
  </si>
  <si>
    <t>pořízení fotodokumentace stávajících objektů a místa stavby</t>
  </si>
  <si>
    <t>502413018</t>
  </si>
  <si>
    <t>https://podminky.urs.cz/item/CS_URS_2024_02/090001000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</si>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</sst>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7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41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2101101" TargetMode="External" /><Relationship Id="rId2" Type="http://schemas.openxmlformats.org/officeDocument/2006/relationships/hyperlink" Target="https://podminky.urs.cz/item/CS_URS_2024_02/112101102" TargetMode="External" /><Relationship Id="rId3" Type="http://schemas.openxmlformats.org/officeDocument/2006/relationships/hyperlink" Target="https://podminky.urs.cz/item/CS_URS_2024_02/112251101" TargetMode="External" /><Relationship Id="rId4" Type="http://schemas.openxmlformats.org/officeDocument/2006/relationships/hyperlink" Target="https://podminky.urs.cz/item/CS_URS_2024_02/112251102" TargetMode="External" /><Relationship Id="rId5" Type="http://schemas.openxmlformats.org/officeDocument/2006/relationships/hyperlink" Target="https://podminky.urs.cz/item/CS_URS_2024_02/115101202" TargetMode="External" /><Relationship Id="rId6" Type="http://schemas.openxmlformats.org/officeDocument/2006/relationships/hyperlink" Target="https://podminky.urs.cz/item/CS_URS_2024_02/115101302" TargetMode="External" /><Relationship Id="rId7" Type="http://schemas.openxmlformats.org/officeDocument/2006/relationships/hyperlink" Target="https://podminky.urs.cz/item/CS_URS_2024_02/119001405" TargetMode="External" /><Relationship Id="rId8" Type="http://schemas.openxmlformats.org/officeDocument/2006/relationships/hyperlink" Target="https://podminky.urs.cz/item/CS_URS_2024_02/119001421" TargetMode="External" /><Relationship Id="rId9" Type="http://schemas.openxmlformats.org/officeDocument/2006/relationships/hyperlink" Target="https://podminky.urs.cz/item/CS_URS_2024_02/132212221" TargetMode="External" /><Relationship Id="rId10" Type="http://schemas.openxmlformats.org/officeDocument/2006/relationships/hyperlink" Target="https://podminky.urs.cz/item/CS_URS_2024_02/132254205" TargetMode="External" /><Relationship Id="rId11" Type="http://schemas.openxmlformats.org/officeDocument/2006/relationships/hyperlink" Target="https://podminky.urs.cz/item/CS_URS_2024_02/132312221" TargetMode="External" /><Relationship Id="rId12" Type="http://schemas.openxmlformats.org/officeDocument/2006/relationships/hyperlink" Target="https://podminky.urs.cz/item/CS_URS_2024_02/132354205" TargetMode="External" /><Relationship Id="rId13" Type="http://schemas.openxmlformats.org/officeDocument/2006/relationships/hyperlink" Target="https://podminky.urs.cz/item/CS_URS_2024_02/132412221" TargetMode="External" /><Relationship Id="rId14" Type="http://schemas.openxmlformats.org/officeDocument/2006/relationships/hyperlink" Target="https://podminky.urs.cz/item/CS_URS_2024_02/132454203" TargetMode="External" /><Relationship Id="rId15" Type="http://schemas.openxmlformats.org/officeDocument/2006/relationships/hyperlink" Target="https://podminky.urs.cz/item/CS_URS_2024_02/151101101" TargetMode="External" /><Relationship Id="rId16" Type="http://schemas.openxmlformats.org/officeDocument/2006/relationships/hyperlink" Target="https://podminky.urs.cz/item/CS_URS_2024_02/151101111" TargetMode="External" /><Relationship Id="rId17" Type="http://schemas.openxmlformats.org/officeDocument/2006/relationships/hyperlink" Target="https://podminky.urs.cz/item/CS_URS_2024_02/151811132" TargetMode="External" /><Relationship Id="rId18" Type="http://schemas.openxmlformats.org/officeDocument/2006/relationships/hyperlink" Target="https://podminky.urs.cz/item/CS_URS_2024_02/151811232" TargetMode="External" /><Relationship Id="rId19" Type="http://schemas.openxmlformats.org/officeDocument/2006/relationships/hyperlink" Target="https://podminky.urs.cz/item/CS_URS_2024_02/162201401" TargetMode="External" /><Relationship Id="rId20" Type="http://schemas.openxmlformats.org/officeDocument/2006/relationships/hyperlink" Target="https://podminky.urs.cz/item/CS_URS_2024_02/162201402" TargetMode="External" /><Relationship Id="rId21" Type="http://schemas.openxmlformats.org/officeDocument/2006/relationships/hyperlink" Target="https://podminky.urs.cz/item/CS_URS_2024_02/162201411" TargetMode="External" /><Relationship Id="rId22" Type="http://schemas.openxmlformats.org/officeDocument/2006/relationships/hyperlink" Target="https://podminky.urs.cz/item/CS_URS_2024_02/162201412" TargetMode="External" /><Relationship Id="rId23" Type="http://schemas.openxmlformats.org/officeDocument/2006/relationships/hyperlink" Target="https://podminky.urs.cz/item/CS_URS_2024_02/162201421" TargetMode="External" /><Relationship Id="rId24" Type="http://schemas.openxmlformats.org/officeDocument/2006/relationships/hyperlink" Target="https://podminky.urs.cz/item/CS_URS_2024_02/162201422" TargetMode="External" /><Relationship Id="rId25" Type="http://schemas.openxmlformats.org/officeDocument/2006/relationships/hyperlink" Target="https://podminky.urs.cz/item/CS_URS_2024_02/162301931" TargetMode="External" /><Relationship Id="rId26" Type="http://schemas.openxmlformats.org/officeDocument/2006/relationships/hyperlink" Target="https://podminky.urs.cz/item/CS_URS_2024_02/162301932" TargetMode="External" /><Relationship Id="rId27" Type="http://schemas.openxmlformats.org/officeDocument/2006/relationships/hyperlink" Target="https://podminky.urs.cz/item/CS_URS_2024_02/162301951" TargetMode="External" /><Relationship Id="rId28" Type="http://schemas.openxmlformats.org/officeDocument/2006/relationships/hyperlink" Target="https://podminky.urs.cz/item/CS_URS_2024_02/162301952" TargetMode="External" /><Relationship Id="rId29" Type="http://schemas.openxmlformats.org/officeDocument/2006/relationships/hyperlink" Target="https://podminky.urs.cz/item/CS_URS_2024_02/162301971" TargetMode="External" /><Relationship Id="rId30" Type="http://schemas.openxmlformats.org/officeDocument/2006/relationships/hyperlink" Target="https://podminky.urs.cz/item/CS_URS_2024_02/162301972" TargetMode="External" /><Relationship Id="rId31" Type="http://schemas.openxmlformats.org/officeDocument/2006/relationships/hyperlink" Target="https://podminky.urs.cz/item/CS_URS_2024_02/162651111" TargetMode="External" /><Relationship Id="rId32" Type="http://schemas.openxmlformats.org/officeDocument/2006/relationships/hyperlink" Target="https://podminky.urs.cz/item/CS_URS_2024_02/162651131" TargetMode="External" /><Relationship Id="rId33" Type="http://schemas.openxmlformats.org/officeDocument/2006/relationships/hyperlink" Target="https://podminky.urs.cz/item/CS_URS_2024_02/171151103" TargetMode="External" /><Relationship Id="rId34" Type="http://schemas.openxmlformats.org/officeDocument/2006/relationships/hyperlink" Target="https://podminky.urs.cz/item/CS_URS_2024_02/1712012-R1" TargetMode="External" /><Relationship Id="rId35" Type="http://schemas.openxmlformats.org/officeDocument/2006/relationships/hyperlink" Target="https://podminky.urs.cz/item/CS_URS_2024_02/174151101" TargetMode="External" /><Relationship Id="rId36" Type="http://schemas.openxmlformats.org/officeDocument/2006/relationships/hyperlink" Target="https://podminky.urs.cz/item/CS_URS_2024_02/175151101.1" TargetMode="External" /><Relationship Id="rId37" Type="http://schemas.openxmlformats.org/officeDocument/2006/relationships/hyperlink" Target="https://podminky.urs.cz/item/CS_URS_2024_02/212751101" TargetMode="External" /><Relationship Id="rId38" Type="http://schemas.openxmlformats.org/officeDocument/2006/relationships/hyperlink" Target="https://podminky.urs.cz/item/CS_URS_2024_02/359901111" TargetMode="External" /><Relationship Id="rId39" Type="http://schemas.openxmlformats.org/officeDocument/2006/relationships/hyperlink" Target="https://podminky.urs.cz/item/CS_URS_2024_02/359901211" TargetMode="External" /><Relationship Id="rId40" Type="http://schemas.openxmlformats.org/officeDocument/2006/relationships/hyperlink" Target="https://podminky.urs.cz/item/CS_URS_2024_02/451541111" TargetMode="External" /><Relationship Id="rId41" Type="http://schemas.openxmlformats.org/officeDocument/2006/relationships/hyperlink" Target="https://podminky.urs.cz/item/CS_URS_2024_02/452112112" TargetMode="External" /><Relationship Id="rId42" Type="http://schemas.openxmlformats.org/officeDocument/2006/relationships/hyperlink" Target="https://podminky.urs.cz/item/CS_URS_2024_02/452112122" TargetMode="External" /><Relationship Id="rId43" Type="http://schemas.openxmlformats.org/officeDocument/2006/relationships/hyperlink" Target="https://podminky.urs.cz/item/CS_URS_2024_02/452312131" TargetMode="External" /><Relationship Id="rId44" Type="http://schemas.openxmlformats.org/officeDocument/2006/relationships/hyperlink" Target="https://podminky.urs.cz/item/CS_URS_2024_02/452321131" TargetMode="External" /><Relationship Id="rId45" Type="http://schemas.openxmlformats.org/officeDocument/2006/relationships/hyperlink" Target="https://podminky.urs.cz/item/CS_URS_2024_02/452351111" TargetMode="External" /><Relationship Id="rId46" Type="http://schemas.openxmlformats.org/officeDocument/2006/relationships/hyperlink" Target="https://podminky.urs.cz/item/CS_URS_2024_02/452351112" TargetMode="External" /><Relationship Id="rId47" Type="http://schemas.openxmlformats.org/officeDocument/2006/relationships/hyperlink" Target="https://podminky.urs.cz/item/CS_URS_2024_02/452368211.1" TargetMode="External" /><Relationship Id="rId48" Type="http://schemas.openxmlformats.org/officeDocument/2006/relationships/hyperlink" Target="https://podminky.urs.cz/item/CS_URS_2024_02/831372121" TargetMode="External" /><Relationship Id="rId49" Type="http://schemas.openxmlformats.org/officeDocument/2006/relationships/hyperlink" Target="https://podminky.urs.cz/item/CS_URS_2024_02/837371221" TargetMode="External" /><Relationship Id="rId50" Type="http://schemas.openxmlformats.org/officeDocument/2006/relationships/hyperlink" Target="https://podminky.urs.cz/item/CS_URS_2024_02/892372121" TargetMode="External" /><Relationship Id="rId51" Type="http://schemas.openxmlformats.org/officeDocument/2006/relationships/hyperlink" Target="https://podminky.urs.cz/item/CS_URS_2024_02/894138001" TargetMode="External" /><Relationship Id="rId52" Type="http://schemas.openxmlformats.org/officeDocument/2006/relationships/hyperlink" Target="https://podminky.urs.cz/item/CS_URS_2024_02/894411311" TargetMode="External" /><Relationship Id="rId53" Type="http://schemas.openxmlformats.org/officeDocument/2006/relationships/hyperlink" Target="https://podminky.urs.cz/item/CS_URS_2024_02/894412411" TargetMode="External" /><Relationship Id="rId54" Type="http://schemas.openxmlformats.org/officeDocument/2006/relationships/hyperlink" Target="https://podminky.urs.cz/item/CS_URS_2024_02/894414111" TargetMode="External" /><Relationship Id="rId55" Type="http://schemas.openxmlformats.org/officeDocument/2006/relationships/hyperlink" Target="https://podminky.urs.cz/item/CS_URS_2024_02/899104112" TargetMode="External" /><Relationship Id="rId56" Type="http://schemas.openxmlformats.org/officeDocument/2006/relationships/hyperlink" Target="https://podminky.urs.cz/item/CS_URS_2024_02/998275101" TargetMode="External" /><Relationship Id="rId5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15101301" TargetMode="External" /><Relationship Id="rId3" Type="http://schemas.openxmlformats.org/officeDocument/2006/relationships/hyperlink" Target="https://podminky.urs.cz/item/CS_URS_2024_02/119001405" TargetMode="External" /><Relationship Id="rId4" Type="http://schemas.openxmlformats.org/officeDocument/2006/relationships/hyperlink" Target="https://podminky.urs.cz/item/CS_URS_2024_02/119001421" TargetMode="External" /><Relationship Id="rId5" Type="http://schemas.openxmlformats.org/officeDocument/2006/relationships/hyperlink" Target="https://podminky.urs.cz/item/CS_URS_2024_02/132254204" TargetMode="External" /><Relationship Id="rId6" Type="http://schemas.openxmlformats.org/officeDocument/2006/relationships/hyperlink" Target="https://podminky.urs.cz/item/CS_URS_2024_02/132354204" TargetMode="External" /><Relationship Id="rId7" Type="http://schemas.openxmlformats.org/officeDocument/2006/relationships/hyperlink" Target="https://podminky.urs.cz/item/CS_URS_2024_02/132454201" TargetMode="External" /><Relationship Id="rId8" Type="http://schemas.openxmlformats.org/officeDocument/2006/relationships/hyperlink" Target="https://podminky.urs.cz/item/CS_URS_2024_02/151811132" TargetMode="External" /><Relationship Id="rId9" Type="http://schemas.openxmlformats.org/officeDocument/2006/relationships/hyperlink" Target="https://podminky.urs.cz/item/CS_URS_2024_02/151811232" TargetMode="External" /><Relationship Id="rId10" Type="http://schemas.openxmlformats.org/officeDocument/2006/relationships/hyperlink" Target="https://podminky.urs.cz/item/CS_URS_2024_02/162651111" TargetMode="External" /><Relationship Id="rId11" Type="http://schemas.openxmlformats.org/officeDocument/2006/relationships/hyperlink" Target="https://podminky.urs.cz/item/CS_URS_2024_02/162651131" TargetMode="External" /><Relationship Id="rId12" Type="http://schemas.openxmlformats.org/officeDocument/2006/relationships/hyperlink" Target="https://podminky.urs.cz/item/CS_URS_2024_02/171151103" TargetMode="External" /><Relationship Id="rId13" Type="http://schemas.openxmlformats.org/officeDocument/2006/relationships/hyperlink" Target="https://podminky.urs.cz/item/CS_URS_2024_02/1712012-R1" TargetMode="External" /><Relationship Id="rId14" Type="http://schemas.openxmlformats.org/officeDocument/2006/relationships/hyperlink" Target="https://podminky.urs.cz/item/CS_URS_2024_02/174151101" TargetMode="External" /><Relationship Id="rId15" Type="http://schemas.openxmlformats.org/officeDocument/2006/relationships/hyperlink" Target="https://podminky.urs.cz/item/CS_URS_2024_02/175151101" TargetMode="External" /><Relationship Id="rId16" Type="http://schemas.openxmlformats.org/officeDocument/2006/relationships/hyperlink" Target="https://podminky.urs.cz/item/CS_URS_2024_02/212751101" TargetMode="External" /><Relationship Id="rId17" Type="http://schemas.openxmlformats.org/officeDocument/2006/relationships/hyperlink" Target="https://podminky.urs.cz/item/CS_URS_2024_02/451573111" TargetMode="External" /><Relationship Id="rId18" Type="http://schemas.openxmlformats.org/officeDocument/2006/relationships/hyperlink" Target="https://podminky.urs.cz/item/CS_URS_2024_02/452313131" TargetMode="External" /><Relationship Id="rId19" Type="http://schemas.openxmlformats.org/officeDocument/2006/relationships/hyperlink" Target="https://podminky.urs.cz/item/CS_URS_2024_02/452353111" TargetMode="External" /><Relationship Id="rId20" Type="http://schemas.openxmlformats.org/officeDocument/2006/relationships/hyperlink" Target="https://podminky.urs.cz/item/CS_URS_2024_02/452353112" TargetMode="External" /><Relationship Id="rId21" Type="http://schemas.openxmlformats.org/officeDocument/2006/relationships/hyperlink" Target="https://podminky.urs.cz/item/CS_URS_2024_02/850245121" TargetMode="External" /><Relationship Id="rId22" Type="http://schemas.openxmlformats.org/officeDocument/2006/relationships/hyperlink" Target="https://podminky.urs.cz/item/CS_URS_2024_02/857241131" TargetMode="External" /><Relationship Id="rId23" Type="http://schemas.openxmlformats.org/officeDocument/2006/relationships/hyperlink" Target="https://podminky.urs.cz/item/CS_URS_2024_02/857242122" TargetMode="External" /><Relationship Id="rId24" Type="http://schemas.openxmlformats.org/officeDocument/2006/relationships/hyperlink" Target="https://podminky.urs.cz/item/CS_URS_2024_02/857244122" TargetMode="External" /><Relationship Id="rId25" Type="http://schemas.openxmlformats.org/officeDocument/2006/relationships/hyperlink" Target="https://podminky.urs.cz/item/CS_URS_2024_02/871241211" TargetMode="External" /><Relationship Id="rId26" Type="http://schemas.openxmlformats.org/officeDocument/2006/relationships/hyperlink" Target="https://podminky.urs.cz/item/CS_URS_2024_02/877231101" TargetMode="External" /><Relationship Id="rId27" Type="http://schemas.openxmlformats.org/officeDocument/2006/relationships/hyperlink" Target="https://podminky.urs.cz/item/CS_URS_2024_02/877241101" TargetMode="External" /><Relationship Id="rId28" Type="http://schemas.openxmlformats.org/officeDocument/2006/relationships/hyperlink" Target="https://podminky.urs.cz/item/CS_URS_2024_02/879161111" TargetMode="External" /><Relationship Id="rId29" Type="http://schemas.openxmlformats.org/officeDocument/2006/relationships/hyperlink" Target="https://podminky.urs.cz/item/CS_URS_2024_02/891161324" TargetMode="External" /><Relationship Id="rId30" Type="http://schemas.openxmlformats.org/officeDocument/2006/relationships/hyperlink" Target="https://podminky.urs.cz/item/CS_URS_2024_02/891231112" TargetMode="External" /><Relationship Id="rId31" Type="http://schemas.openxmlformats.org/officeDocument/2006/relationships/hyperlink" Target="https://podminky.urs.cz/item/CS_URS_2024_02/891241112" TargetMode="External" /><Relationship Id="rId32" Type="http://schemas.openxmlformats.org/officeDocument/2006/relationships/hyperlink" Target="https://podminky.urs.cz/item/CS_URS_2024_02/891247212" TargetMode="External" /><Relationship Id="rId33" Type="http://schemas.openxmlformats.org/officeDocument/2006/relationships/hyperlink" Target="https://podminky.urs.cz/item/CS_URS_2024_02/891249111" TargetMode="External" /><Relationship Id="rId34" Type="http://schemas.openxmlformats.org/officeDocument/2006/relationships/hyperlink" Target="https://podminky.urs.cz/item/CS_URS_2024_02/892241111" TargetMode="External" /><Relationship Id="rId35" Type="http://schemas.openxmlformats.org/officeDocument/2006/relationships/hyperlink" Target="https://podminky.urs.cz/item/CS_URS_2024_02/892372111" TargetMode="External" /><Relationship Id="rId36" Type="http://schemas.openxmlformats.org/officeDocument/2006/relationships/hyperlink" Target="https://podminky.urs.cz/item/CS_URS_2024_02/899401112" TargetMode="External" /><Relationship Id="rId37" Type="http://schemas.openxmlformats.org/officeDocument/2006/relationships/hyperlink" Target="https://podminky.urs.cz/item/CS_URS_2024_02/899721111" TargetMode="External" /><Relationship Id="rId38" Type="http://schemas.openxmlformats.org/officeDocument/2006/relationships/hyperlink" Target="https://podminky.urs.cz/item/CS_URS_2024_02/899722112" TargetMode="External" /><Relationship Id="rId39" Type="http://schemas.openxmlformats.org/officeDocument/2006/relationships/hyperlink" Target="https://podminky.urs.cz/item/CS_URS_2024_02/997221561" TargetMode="External" /><Relationship Id="rId40" Type="http://schemas.openxmlformats.org/officeDocument/2006/relationships/hyperlink" Target="https://podminky.urs.cz/item/CS_URS_2024_02/997221569" TargetMode="External" /><Relationship Id="rId41" Type="http://schemas.openxmlformats.org/officeDocument/2006/relationships/hyperlink" Target="https://podminky.urs.cz/item/CS_URS_2024_02/998276101" TargetMode="External" /><Relationship Id="rId42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2254201" TargetMode="External" /><Relationship Id="rId2" Type="http://schemas.openxmlformats.org/officeDocument/2006/relationships/hyperlink" Target="https://podminky.urs.cz/item/CS_URS_2024_02/132354201" TargetMode="External" /><Relationship Id="rId3" Type="http://schemas.openxmlformats.org/officeDocument/2006/relationships/hyperlink" Target="https://podminky.urs.cz/item/CS_URS_2024_02/151101101" TargetMode="External" /><Relationship Id="rId4" Type="http://schemas.openxmlformats.org/officeDocument/2006/relationships/hyperlink" Target="https://podminky.urs.cz/item/CS_URS_2024_02/151101111" TargetMode="External" /><Relationship Id="rId5" Type="http://schemas.openxmlformats.org/officeDocument/2006/relationships/hyperlink" Target="https://podminky.urs.cz/item/CS_URS_2024_02/162651111" TargetMode="External" /><Relationship Id="rId6" Type="http://schemas.openxmlformats.org/officeDocument/2006/relationships/hyperlink" Target="https://podminky.urs.cz/item/CS_URS_2024_02/162651131" TargetMode="External" /><Relationship Id="rId7" Type="http://schemas.openxmlformats.org/officeDocument/2006/relationships/hyperlink" Target="https://podminky.urs.cz/item/CS_URS_2024_02/171151103" TargetMode="External" /><Relationship Id="rId8" Type="http://schemas.openxmlformats.org/officeDocument/2006/relationships/hyperlink" Target="https://podminky.urs.cz/item/CS_URS_2024_02/1712012-R1" TargetMode="External" /><Relationship Id="rId9" Type="http://schemas.openxmlformats.org/officeDocument/2006/relationships/hyperlink" Target="https://podminky.urs.cz/item/CS_URS_2024_02/174151101" TargetMode="External" /><Relationship Id="rId10" Type="http://schemas.openxmlformats.org/officeDocument/2006/relationships/hyperlink" Target="https://podminky.urs.cz/item/CS_URS_2024_02/175151101.1" TargetMode="External" /><Relationship Id="rId11" Type="http://schemas.openxmlformats.org/officeDocument/2006/relationships/hyperlink" Target="https://podminky.urs.cz/item/CS_URS_2024_02/358325114" TargetMode="External" /><Relationship Id="rId12" Type="http://schemas.openxmlformats.org/officeDocument/2006/relationships/hyperlink" Target="https://podminky.urs.cz/item/CS_URS_2024_02/359901111" TargetMode="External" /><Relationship Id="rId13" Type="http://schemas.openxmlformats.org/officeDocument/2006/relationships/hyperlink" Target="https://podminky.urs.cz/item/CS_URS_2024_02/451541111" TargetMode="External" /><Relationship Id="rId14" Type="http://schemas.openxmlformats.org/officeDocument/2006/relationships/hyperlink" Target="https://podminky.urs.cz/item/CS_URS_2024_02/451573111" TargetMode="External" /><Relationship Id="rId15" Type="http://schemas.openxmlformats.org/officeDocument/2006/relationships/hyperlink" Target="https://podminky.urs.cz/item/CS_URS_2024_02/452386111" TargetMode="External" /><Relationship Id="rId16" Type="http://schemas.openxmlformats.org/officeDocument/2006/relationships/hyperlink" Target="https://podminky.urs.cz/item/CS_URS_2024_02/871313121" TargetMode="External" /><Relationship Id="rId17" Type="http://schemas.openxmlformats.org/officeDocument/2006/relationships/hyperlink" Target="https://podminky.urs.cz/item/CS_URS_2024_02/895941301" TargetMode="External" /><Relationship Id="rId18" Type="http://schemas.openxmlformats.org/officeDocument/2006/relationships/hyperlink" Target="https://podminky.urs.cz/item/CS_URS_2024_02/895941314" TargetMode="External" /><Relationship Id="rId19" Type="http://schemas.openxmlformats.org/officeDocument/2006/relationships/hyperlink" Target="https://podminky.urs.cz/item/CS_URS_2024_02/895941341" TargetMode="External" /><Relationship Id="rId20" Type="http://schemas.openxmlformats.org/officeDocument/2006/relationships/hyperlink" Target="https://podminky.urs.cz/item/CS_URS_2024_02/899202211" TargetMode="External" /><Relationship Id="rId21" Type="http://schemas.openxmlformats.org/officeDocument/2006/relationships/hyperlink" Target="https://podminky.urs.cz/item/CS_URS_2024_02/899203112" TargetMode="External" /><Relationship Id="rId22" Type="http://schemas.openxmlformats.org/officeDocument/2006/relationships/hyperlink" Target="https://podminky.urs.cz/item/CS_URS_2024_02/997221561" TargetMode="External" /><Relationship Id="rId23" Type="http://schemas.openxmlformats.org/officeDocument/2006/relationships/hyperlink" Target="https://podminky.urs.cz/item/CS_URS_2024_02/997221569" TargetMode="External" /><Relationship Id="rId24" Type="http://schemas.openxmlformats.org/officeDocument/2006/relationships/hyperlink" Target="https://podminky.urs.cz/item/CS_URS_2024_02/997221625" TargetMode="External" /><Relationship Id="rId25" Type="http://schemas.openxmlformats.org/officeDocument/2006/relationships/hyperlink" Target="https://podminky.urs.cz/item/CS_URS_2024_02/998276101" TargetMode="External" /><Relationship Id="rId26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2" TargetMode="External" /><Relationship Id="rId2" Type="http://schemas.openxmlformats.org/officeDocument/2006/relationships/hyperlink" Target="https://podminky.urs.cz/item/CS_URS_2024_02/115101302" TargetMode="External" /><Relationship Id="rId3" Type="http://schemas.openxmlformats.org/officeDocument/2006/relationships/hyperlink" Target="https://podminky.urs.cz/item/CS_URS_2024_02/119001405" TargetMode="External" /><Relationship Id="rId4" Type="http://schemas.openxmlformats.org/officeDocument/2006/relationships/hyperlink" Target="https://podminky.urs.cz/item/CS_URS_2024_02/119001406" TargetMode="External" /><Relationship Id="rId5" Type="http://schemas.openxmlformats.org/officeDocument/2006/relationships/hyperlink" Target="https://podminky.urs.cz/item/CS_URS_2024_02/119001421" TargetMode="External" /><Relationship Id="rId6" Type="http://schemas.openxmlformats.org/officeDocument/2006/relationships/hyperlink" Target="https://podminky.urs.cz/item/CS_URS_2024_02/132212221" TargetMode="External" /><Relationship Id="rId7" Type="http://schemas.openxmlformats.org/officeDocument/2006/relationships/hyperlink" Target="https://podminky.urs.cz/item/CS_URS_2024_02/132254205" TargetMode="External" /><Relationship Id="rId8" Type="http://schemas.openxmlformats.org/officeDocument/2006/relationships/hyperlink" Target="https://podminky.urs.cz/item/CS_URS_2024_02/132312221" TargetMode="External" /><Relationship Id="rId9" Type="http://schemas.openxmlformats.org/officeDocument/2006/relationships/hyperlink" Target="https://podminky.urs.cz/item/CS_URS_2024_02/132354205" TargetMode="External" /><Relationship Id="rId10" Type="http://schemas.openxmlformats.org/officeDocument/2006/relationships/hyperlink" Target="https://podminky.urs.cz/item/CS_URS_2024_02/132412221" TargetMode="External" /><Relationship Id="rId11" Type="http://schemas.openxmlformats.org/officeDocument/2006/relationships/hyperlink" Target="https://podminky.urs.cz/item/CS_URS_2024_02/132454202" TargetMode="External" /><Relationship Id="rId12" Type="http://schemas.openxmlformats.org/officeDocument/2006/relationships/hyperlink" Target="https://podminky.urs.cz/item/CS_URS_2024_02/151101101" TargetMode="External" /><Relationship Id="rId13" Type="http://schemas.openxmlformats.org/officeDocument/2006/relationships/hyperlink" Target="https://podminky.urs.cz/item/CS_URS_2024_02/151101102" TargetMode="External" /><Relationship Id="rId14" Type="http://schemas.openxmlformats.org/officeDocument/2006/relationships/hyperlink" Target="https://podminky.urs.cz/item/CS_URS_2024_02/151101111" TargetMode="External" /><Relationship Id="rId15" Type="http://schemas.openxmlformats.org/officeDocument/2006/relationships/hyperlink" Target="https://podminky.urs.cz/item/CS_URS_2024_02/151101112" TargetMode="External" /><Relationship Id="rId16" Type="http://schemas.openxmlformats.org/officeDocument/2006/relationships/hyperlink" Target="https://podminky.urs.cz/item/CS_URS_2024_02/162651111" TargetMode="External" /><Relationship Id="rId17" Type="http://schemas.openxmlformats.org/officeDocument/2006/relationships/hyperlink" Target="https://podminky.urs.cz/item/CS_URS_2024_02/162651131" TargetMode="External" /><Relationship Id="rId18" Type="http://schemas.openxmlformats.org/officeDocument/2006/relationships/hyperlink" Target="https://podminky.urs.cz/item/CS_URS_2024_02/171151103" TargetMode="External" /><Relationship Id="rId19" Type="http://schemas.openxmlformats.org/officeDocument/2006/relationships/hyperlink" Target="https://podminky.urs.cz/item/CS_URS_2024_02/1712012-R1" TargetMode="External" /><Relationship Id="rId20" Type="http://schemas.openxmlformats.org/officeDocument/2006/relationships/hyperlink" Target="https://podminky.urs.cz/item/CS_URS_2024_02/174151101" TargetMode="External" /><Relationship Id="rId21" Type="http://schemas.openxmlformats.org/officeDocument/2006/relationships/hyperlink" Target="https://podminky.urs.cz/item/CS_URS_2024_02/175151101.1" TargetMode="External" /><Relationship Id="rId22" Type="http://schemas.openxmlformats.org/officeDocument/2006/relationships/hyperlink" Target="https://podminky.urs.cz/item/CS_URS_2024_02/212751104" TargetMode="External" /><Relationship Id="rId23" Type="http://schemas.openxmlformats.org/officeDocument/2006/relationships/hyperlink" Target="https://podminky.urs.cz/item/CS_URS_2024_02/359901111" TargetMode="External" /><Relationship Id="rId24" Type="http://schemas.openxmlformats.org/officeDocument/2006/relationships/hyperlink" Target="https://podminky.urs.cz/item/CS_URS_2024_02/451541111" TargetMode="External" /><Relationship Id="rId25" Type="http://schemas.openxmlformats.org/officeDocument/2006/relationships/hyperlink" Target="https://podminky.urs.cz/item/CS_URS_2024_02/451573111" TargetMode="External" /><Relationship Id="rId26" Type="http://schemas.openxmlformats.org/officeDocument/2006/relationships/hyperlink" Target="https://podminky.urs.cz/item/CS_URS_2024_02/452312131" TargetMode="External" /><Relationship Id="rId27" Type="http://schemas.openxmlformats.org/officeDocument/2006/relationships/hyperlink" Target="https://podminky.urs.cz/item/CS_URS_2024_02/452351111" TargetMode="External" /><Relationship Id="rId28" Type="http://schemas.openxmlformats.org/officeDocument/2006/relationships/hyperlink" Target="https://podminky.urs.cz/item/CS_URS_2024_02/452351112" TargetMode="External" /><Relationship Id="rId29" Type="http://schemas.openxmlformats.org/officeDocument/2006/relationships/hyperlink" Target="https://podminky.urs.cz/item/CS_URS_2024_02/831312121" TargetMode="External" /><Relationship Id="rId30" Type="http://schemas.openxmlformats.org/officeDocument/2006/relationships/hyperlink" Target="https://podminky.urs.cz/item/CS_URS_2024_02/877310330" TargetMode="External" /><Relationship Id="rId31" Type="http://schemas.openxmlformats.org/officeDocument/2006/relationships/hyperlink" Target="https://podminky.urs.cz/item/CS_URS_2024_02/892312121" TargetMode="External" /><Relationship Id="rId32" Type="http://schemas.openxmlformats.org/officeDocument/2006/relationships/hyperlink" Target="https://podminky.urs.cz/item/CS_URS_2024_02/894812001" TargetMode="External" /><Relationship Id="rId33" Type="http://schemas.openxmlformats.org/officeDocument/2006/relationships/hyperlink" Target="https://podminky.urs.cz/item/CS_URS_2024_02/894812003" TargetMode="External" /><Relationship Id="rId34" Type="http://schemas.openxmlformats.org/officeDocument/2006/relationships/hyperlink" Target="https://podminky.urs.cz/item/CS_URS_2024_02/894812033" TargetMode="External" /><Relationship Id="rId35" Type="http://schemas.openxmlformats.org/officeDocument/2006/relationships/hyperlink" Target="https://podminky.urs.cz/item/CS_URS_2024_02/894812041" TargetMode="External" /><Relationship Id="rId36" Type="http://schemas.openxmlformats.org/officeDocument/2006/relationships/hyperlink" Target="https://podminky.urs.cz/item/CS_URS_2024_02/894812062" TargetMode="External" /><Relationship Id="rId37" Type="http://schemas.openxmlformats.org/officeDocument/2006/relationships/hyperlink" Target="https://podminky.urs.cz/item/CS_URS_2024_02/998275101" TargetMode="External" /><Relationship Id="rId38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6123" TargetMode="External" /><Relationship Id="rId2" Type="http://schemas.openxmlformats.org/officeDocument/2006/relationships/hyperlink" Target="https://podminky.urs.cz/item/CS_URS_2024_02/113106185" TargetMode="External" /><Relationship Id="rId3" Type="http://schemas.openxmlformats.org/officeDocument/2006/relationships/hyperlink" Target="https://podminky.urs.cz/item/CS_URS_2024_02/113107163" TargetMode="External" /><Relationship Id="rId4" Type="http://schemas.openxmlformats.org/officeDocument/2006/relationships/hyperlink" Target="https://podminky.urs.cz/item/CS_URS_2024_02/113107222" TargetMode="External" /><Relationship Id="rId5" Type="http://schemas.openxmlformats.org/officeDocument/2006/relationships/hyperlink" Target="https://podminky.urs.cz/item/CS_URS_2024_02/113107230" TargetMode="External" /><Relationship Id="rId6" Type="http://schemas.openxmlformats.org/officeDocument/2006/relationships/hyperlink" Target="https://podminky.urs.cz/item/CS_URS_2024_02/113107332" TargetMode="External" /><Relationship Id="rId7" Type="http://schemas.openxmlformats.org/officeDocument/2006/relationships/hyperlink" Target="https://podminky.urs.cz/item/CS_URS_2024_02/113154535" TargetMode="External" /><Relationship Id="rId8" Type="http://schemas.openxmlformats.org/officeDocument/2006/relationships/hyperlink" Target="https://podminky.urs.cz/item/CS_URS_2024_02/113154552" TargetMode="External" /><Relationship Id="rId9" Type="http://schemas.openxmlformats.org/officeDocument/2006/relationships/hyperlink" Target="https://podminky.urs.cz/item/CS_URS_2024_02/113201112" TargetMode="External" /><Relationship Id="rId10" Type="http://schemas.openxmlformats.org/officeDocument/2006/relationships/hyperlink" Target="https://podminky.urs.cz/item/CS_URS_2024_02/113202111" TargetMode="External" /><Relationship Id="rId11" Type="http://schemas.openxmlformats.org/officeDocument/2006/relationships/hyperlink" Target="https://podminky.urs.cz/item/CS_URS_2024_02/113204111" TargetMode="External" /><Relationship Id="rId12" Type="http://schemas.openxmlformats.org/officeDocument/2006/relationships/hyperlink" Target="https://podminky.urs.cz/item/CS_URS_2024_02/561121111" TargetMode="External" /><Relationship Id="rId13" Type="http://schemas.openxmlformats.org/officeDocument/2006/relationships/hyperlink" Target="https://podminky.urs.cz/item/CS_URS_2024_02/564752111" TargetMode="External" /><Relationship Id="rId14" Type="http://schemas.openxmlformats.org/officeDocument/2006/relationships/hyperlink" Target="https://podminky.urs.cz/item/CS_URS_2022_02/564851111" TargetMode="External" /><Relationship Id="rId15" Type="http://schemas.openxmlformats.org/officeDocument/2006/relationships/hyperlink" Target="https://podminky.urs.cz/item/CS_URS_2024_02/564861111" TargetMode="External" /><Relationship Id="rId16" Type="http://schemas.openxmlformats.org/officeDocument/2006/relationships/hyperlink" Target="https://podminky.urs.cz/item/CS_URS_2024_02/565155101" TargetMode="External" /><Relationship Id="rId17" Type="http://schemas.openxmlformats.org/officeDocument/2006/relationships/hyperlink" Target="https://podminky.urs.cz/item/CS_URS_2024_02/567122112" TargetMode="External" /><Relationship Id="rId18" Type="http://schemas.openxmlformats.org/officeDocument/2006/relationships/hyperlink" Target="https://podminky.urs.cz/item/CS_URS_2024_02/567122113" TargetMode="External" /><Relationship Id="rId19" Type="http://schemas.openxmlformats.org/officeDocument/2006/relationships/hyperlink" Target="https://podminky.urs.cz/item/CS_URS_2024_02/573231111" TargetMode="External" /><Relationship Id="rId20" Type="http://schemas.openxmlformats.org/officeDocument/2006/relationships/hyperlink" Target="https://podminky.urs.cz/item/CS_URS_2024_02/577134131" TargetMode="External" /><Relationship Id="rId21" Type="http://schemas.openxmlformats.org/officeDocument/2006/relationships/hyperlink" Target="https://podminky.urs.cz/item/CS_URS_2024_02/591211111" TargetMode="External" /><Relationship Id="rId22" Type="http://schemas.openxmlformats.org/officeDocument/2006/relationships/hyperlink" Target="https://podminky.urs.cz/item/CS_URS_2024_02/596211112" TargetMode="External" /><Relationship Id="rId23" Type="http://schemas.openxmlformats.org/officeDocument/2006/relationships/hyperlink" Target="https://podminky.urs.cz/item/CS_URS_2024_02/916131113" TargetMode="External" /><Relationship Id="rId24" Type="http://schemas.openxmlformats.org/officeDocument/2006/relationships/hyperlink" Target="https://podminky.urs.cz/item/CS_URS_2024_02/916131213" TargetMode="External" /><Relationship Id="rId25" Type="http://schemas.openxmlformats.org/officeDocument/2006/relationships/hyperlink" Target="https://podminky.urs.cz/item/CS_URS_2024_02/916231213" TargetMode="External" /><Relationship Id="rId26" Type="http://schemas.openxmlformats.org/officeDocument/2006/relationships/hyperlink" Target="https://podminky.urs.cz/item/CS_URS_2024_02/919112213" TargetMode="External" /><Relationship Id="rId27" Type="http://schemas.openxmlformats.org/officeDocument/2006/relationships/hyperlink" Target="https://podminky.urs.cz/item/CS_URS_2024_02/919121112" TargetMode="External" /><Relationship Id="rId28" Type="http://schemas.openxmlformats.org/officeDocument/2006/relationships/hyperlink" Target="https://podminky.urs.cz/item/CS_URS_2024_02/919735111" TargetMode="External" /><Relationship Id="rId29" Type="http://schemas.openxmlformats.org/officeDocument/2006/relationships/hyperlink" Target="https://podminky.urs.cz/item/CS_URS_2024_02/919735112" TargetMode="External" /><Relationship Id="rId30" Type="http://schemas.openxmlformats.org/officeDocument/2006/relationships/hyperlink" Target="https://podminky.urs.cz/item/CS_URS_2024_02/979024441" TargetMode="External" /><Relationship Id="rId31" Type="http://schemas.openxmlformats.org/officeDocument/2006/relationships/hyperlink" Target="https://podminky.urs.cz/item/CS_URS_2024_02/979024443" TargetMode="External" /><Relationship Id="rId32" Type="http://schemas.openxmlformats.org/officeDocument/2006/relationships/hyperlink" Target="https://podminky.urs.cz/item/CS_URS_2024_02/979054451" TargetMode="External" /><Relationship Id="rId33" Type="http://schemas.openxmlformats.org/officeDocument/2006/relationships/hyperlink" Target="https://podminky.urs.cz/item/CS_URS_2024_02/979071121" TargetMode="External" /><Relationship Id="rId34" Type="http://schemas.openxmlformats.org/officeDocument/2006/relationships/hyperlink" Target="https://podminky.urs.cz/item/CS_URS_2024_02/997221551" TargetMode="External" /><Relationship Id="rId35" Type="http://schemas.openxmlformats.org/officeDocument/2006/relationships/hyperlink" Target="https://podminky.urs.cz/item/CS_URS_2024_02/997221559" TargetMode="External" /><Relationship Id="rId36" Type="http://schemas.openxmlformats.org/officeDocument/2006/relationships/hyperlink" Target="https://podminky.urs.cz/item/CS_URS_2024_02/997221561" TargetMode="External" /><Relationship Id="rId37" Type="http://schemas.openxmlformats.org/officeDocument/2006/relationships/hyperlink" Target="https://podminky.urs.cz/item/CS_URS_2024_02/997221569" TargetMode="External" /><Relationship Id="rId38" Type="http://schemas.openxmlformats.org/officeDocument/2006/relationships/hyperlink" Target="https://podminky.urs.cz/item/CS_URS_2024_02/997221571" TargetMode="External" /><Relationship Id="rId39" Type="http://schemas.openxmlformats.org/officeDocument/2006/relationships/hyperlink" Target="https://podminky.urs.cz/item/CS_URS_2024_02/997221579" TargetMode="External" /><Relationship Id="rId40" Type="http://schemas.openxmlformats.org/officeDocument/2006/relationships/hyperlink" Target="https://podminky.urs.cz/item/CS_URS_2024_02/997221615" TargetMode="External" /><Relationship Id="rId41" Type="http://schemas.openxmlformats.org/officeDocument/2006/relationships/hyperlink" Target="https://podminky.urs.cz/item/CS_URS_2024_02/997221645" TargetMode="External" /><Relationship Id="rId42" Type="http://schemas.openxmlformats.org/officeDocument/2006/relationships/hyperlink" Target="https://podminky.urs.cz/item/CS_URS_2024_02/997221655" TargetMode="External" /><Relationship Id="rId43" Type="http://schemas.openxmlformats.org/officeDocument/2006/relationships/hyperlink" Target="https://podminky.urs.cz/item/CS_URS_2024_02/998225111" TargetMode="External" /><Relationship Id="rId44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30001000" TargetMode="External" /><Relationship Id="rId2" Type="http://schemas.openxmlformats.org/officeDocument/2006/relationships/hyperlink" Target="https://podminky.urs.cz/item/CS_URS_2024_02/012103000" TargetMode="External" /><Relationship Id="rId3" Type="http://schemas.openxmlformats.org/officeDocument/2006/relationships/hyperlink" Target="https://podminky.urs.cz/item/CS_URS_2024_02/012203000" TargetMode="External" /><Relationship Id="rId4" Type="http://schemas.openxmlformats.org/officeDocument/2006/relationships/hyperlink" Target="https://podminky.urs.cz/item/CS_URS_2024_02/012414000" TargetMode="External" /><Relationship Id="rId5" Type="http://schemas.openxmlformats.org/officeDocument/2006/relationships/hyperlink" Target="https://podminky.urs.cz/item/CS_URS_2024_02/012444000" TargetMode="External" /><Relationship Id="rId6" Type="http://schemas.openxmlformats.org/officeDocument/2006/relationships/hyperlink" Target="https://podminky.urs.cz/item/CS_URS_2024_02/013244000" TargetMode="External" /><Relationship Id="rId7" Type="http://schemas.openxmlformats.org/officeDocument/2006/relationships/hyperlink" Target="https://podminky.urs.cz/item/CS_URS_2024_02/013254000" TargetMode="External" /><Relationship Id="rId8" Type="http://schemas.openxmlformats.org/officeDocument/2006/relationships/hyperlink" Target="https://podminky.urs.cz/item/CS_URS_2024_02/013274000" TargetMode="External" /><Relationship Id="rId9" Type="http://schemas.openxmlformats.org/officeDocument/2006/relationships/hyperlink" Target="https://podminky.urs.cz/item/CS_URS_2024_02/013284000" TargetMode="External" /><Relationship Id="rId10" Type="http://schemas.openxmlformats.org/officeDocument/2006/relationships/hyperlink" Target="https://podminky.urs.cz/item/CS_URS_2024_02/035103001" TargetMode="External" /><Relationship Id="rId11" Type="http://schemas.openxmlformats.org/officeDocument/2006/relationships/hyperlink" Target="https://podminky.urs.cz/item/CS_URS_2024_02/043134000" TargetMode="External" /><Relationship Id="rId12" Type="http://schemas.openxmlformats.org/officeDocument/2006/relationships/hyperlink" Target="https://podminky.urs.cz/item/CS_URS_2024_02/045002000" TargetMode="External" /><Relationship Id="rId13" Type="http://schemas.openxmlformats.org/officeDocument/2006/relationships/hyperlink" Target="https://podminky.urs.cz/item/CS_URS_2024_02/072103000" TargetMode="External" /><Relationship Id="rId14" Type="http://schemas.openxmlformats.org/officeDocument/2006/relationships/hyperlink" Target="https://podminky.urs.cz/item/CS_URS_2024_02/072203000" TargetMode="External" /><Relationship Id="rId15" Type="http://schemas.openxmlformats.org/officeDocument/2006/relationships/hyperlink" Target="https://podminky.urs.cz/item/CS_URS_2024_02/090001000" TargetMode="External" /><Relationship Id="rId16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21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22</v>
      </c>
      <c r="E8" s="25"/>
      <c r="F8" s="25"/>
      <c r="G8" s="25"/>
      <c r="H8" s="25"/>
      <c r="I8" s="25"/>
      <c r="J8" s="25"/>
      <c r="K8" s="30" t="s">
        <v>23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24</v>
      </c>
      <c r="AL8" s="25"/>
      <c r="AM8" s="25"/>
      <c r="AN8" s="36" t="s">
        <v>25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26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27</v>
      </c>
      <c r="AL10" s="25"/>
      <c r="AM10" s="25"/>
      <c r="AN10" s="30" t="s">
        <v>28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29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30</v>
      </c>
      <c r="AL11" s="25"/>
      <c r="AM11" s="25"/>
      <c r="AN11" s="30" t="s">
        <v>31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32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27</v>
      </c>
      <c r="AL13" s="25"/>
      <c r="AM13" s="25"/>
      <c r="AN13" s="37" t="s">
        <v>33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33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30</v>
      </c>
      <c r="AL14" s="25"/>
      <c r="AM14" s="25"/>
      <c r="AN14" s="37" t="s">
        <v>33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34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27</v>
      </c>
      <c r="AL16" s="25"/>
      <c r="AM16" s="25"/>
      <c r="AN16" s="30" t="s">
        <v>35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36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30</v>
      </c>
      <c r="AL17" s="25"/>
      <c r="AM17" s="25"/>
      <c r="AN17" s="30" t="s">
        <v>37</v>
      </c>
      <c r="AO17" s="25"/>
      <c r="AP17" s="25"/>
      <c r="AQ17" s="25"/>
      <c r="AR17" s="23"/>
      <c r="BE17" s="34"/>
      <c r="BS17" s="20" t="s">
        <v>38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39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27</v>
      </c>
      <c r="AL19" s="25"/>
      <c r="AM19" s="25"/>
      <c r="AN19" s="30" t="s">
        <v>35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40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30</v>
      </c>
      <c r="AL20" s="25"/>
      <c r="AM20" s="25"/>
      <c r="AN20" s="30" t="s">
        <v>37</v>
      </c>
      <c r="AO20" s="25"/>
      <c r="AP20" s="25"/>
      <c r="AQ20" s="25"/>
      <c r="AR20" s="23"/>
      <c r="BE20" s="34"/>
      <c r="BS20" s="20" t="s">
        <v>38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41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42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43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44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45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46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47</v>
      </c>
      <c r="E29" s="50"/>
      <c r="F29" s="35" t="s">
        <v>48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49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50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51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52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53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54</v>
      </c>
      <c r="U35" s="57"/>
      <c r="V35" s="57"/>
      <c r="W35" s="57"/>
      <c r="X35" s="59" t="s">
        <v>55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56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2020047-HANY-3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Liberec-Horní Hanychov, ul. Pod Ještědem, V Lukách odkanalizování lokality I.etapa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22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Liberec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24</v>
      </c>
      <c r="AJ47" s="43"/>
      <c r="AK47" s="43"/>
      <c r="AL47" s="43"/>
      <c r="AM47" s="75" t="str">
        <f>IF(AN8= "","",AN8)</f>
        <v>12. 7. 2024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26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Statutární město Liberec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34</v>
      </c>
      <c r="AJ49" s="43"/>
      <c r="AK49" s="43"/>
      <c r="AL49" s="43"/>
      <c r="AM49" s="76" t="str">
        <f>IF(E17="","",E17)</f>
        <v>SNOWPLAN, spol. s r.o.</v>
      </c>
      <c r="AN49" s="67"/>
      <c r="AO49" s="67"/>
      <c r="AP49" s="67"/>
      <c r="AQ49" s="43"/>
      <c r="AR49" s="47"/>
      <c r="AS49" s="77" t="s">
        <v>57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25.65" customHeight="1">
      <c r="A50" s="41"/>
      <c r="B50" s="42"/>
      <c r="C50" s="35" t="s">
        <v>32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39</v>
      </c>
      <c r="AJ50" s="43"/>
      <c r="AK50" s="43"/>
      <c r="AL50" s="43"/>
      <c r="AM50" s="76" t="str">
        <f>IF(E20="","",E20)</f>
        <v>SNOWPLAN, spol. s r.o. - Pavel Nezbeda Javůrek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58</v>
      </c>
      <c r="D52" s="90"/>
      <c r="E52" s="90"/>
      <c r="F52" s="90"/>
      <c r="G52" s="90"/>
      <c r="H52" s="91"/>
      <c r="I52" s="92" t="s">
        <v>59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60</v>
      </c>
      <c r="AH52" s="90"/>
      <c r="AI52" s="90"/>
      <c r="AJ52" s="90"/>
      <c r="AK52" s="90"/>
      <c r="AL52" s="90"/>
      <c r="AM52" s="90"/>
      <c r="AN52" s="92" t="s">
        <v>61</v>
      </c>
      <c r="AO52" s="90"/>
      <c r="AP52" s="90"/>
      <c r="AQ52" s="94" t="s">
        <v>62</v>
      </c>
      <c r="AR52" s="47"/>
      <c r="AS52" s="95" t="s">
        <v>63</v>
      </c>
      <c r="AT52" s="96" t="s">
        <v>64</v>
      </c>
      <c r="AU52" s="96" t="s">
        <v>65</v>
      </c>
      <c r="AV52" s="96" t="s">
        <v>66</v>
      </c>
      <c r="AW52" s="96" t="s">
        <v>67</v>
      </c>
      <c r="AX52" s="96" t="s">
        <v>68</v>
      </c>
      <c r="AY52" s="96" t="s">
        <v>69</v>
      </c>
      <c r="AZ52" s="96" t="s">
        <v>70</v>
      </c>
      <c r="BA52" s="96" t="s">
        <v>71</v>
      </c>
      <c r="BB52" s="96" t="s">
        <v>72</v>
      </c>
      <c r="BC52" s="96" t="s">
        <v>73</v>
      </c>
      <c r="BD52" s="97" t="s">
        <v>74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75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ROUND(SUM(AG55:AG60),2)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76</v>
      </c>
      <c r="AR54" s="107"/>
      <c r="AS54" s="108">
        <f>ROUND(SUM(AS55:AS60),2)</f>
        <v>0</v>
      </c>
      <c r="AT54" s="109">
        <f>ROUND(SUM(AV54:AW54),2)</f>
        <v>0</v>
      </c>
      <c r="AU54" s="110">
        <f>ROUND(SUM(AU55:AU60),5)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ROUND(SUM(AZ55:AZ60),2)</f>
        <v>0</v>
      </c>
      <c r="BA54" s="109">
        <f>ROUND(SUM(BA55:BA60),2)</f>
        <v>0</v>
      </c>
      <c r="BB54" s="109">
        <f>ROUND(SUM(BB55:BB60),2)</f>
        <v>0</v>
      </c>
      <c r="BC54" s="109">
        <f>ROUND(SUM(BC55:BC60),2)</f>
        <v>0</v>
      </c>
      <c r="BD54" s="111">
        <f>ROUND(SUM(BD55:BD60),2)</f>
        <v>0</v>
      </c>
      <c r="BE54" s="6"/>
      <c r="BS54" s="112" t="s">
        <v>77</v>
      </c>
      <c r="BT54" s="112" t="s">
        <v>78</v>
      </c>
      <c r="BU54" s="113" t="s">
        <v>79</v>
      </c>
      <c r="BV54" s="112" t="s">
        <v>80</v>
      </c>
      <c r="BW54" s="112" t="s">
        <v>5</v>
      </c>
      <c r="BX54" s="112" t="s">
        <v>81</v>
      </c>
      <c r="CL54" s="112" t="s">
        <v>19</v>
      </c>
    </row>
    <row r="55" s="7" customFormat="1" ht="24.75" customHeight="1">
      <c r="A55" s="114" t="s">
        <v>82</v>
      </c>
      <c r="B55" s="115"/>
      <c r="C55" s="116"/>
      <c r="D55" s="117" t="s">
        <v>83</v>
      </c>
      <c r="E55" s="117"/>
      <c r="F55" s="117"/>
      <c r="G55" s="117"/>
      <c r="H55" s="117"/>
      <c r="I55" s="118"/>
      <c r="J55" s="117" t="s">
        <v>84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'01 - IO 301 - Prodloužení...'!J30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85</v>
      </c>
      <c r="AR55" s="121"/>
      <c r="AS55" s="122">
        <v>0</v>
      </c>
      <c r="AT55" s="123">
        <f>ROUND(SUM(AV55:AW55),2)</f>
        <v>0</v>
      </c>
      <c r="AU55" s="124">
        <f>'01 - IO 301 - Prodloužení...'!P86</f>
        <v>0</v>
      </c>
      <c r="AV55" s="123">
        <f>'01 - IO 301 - Prodloužení...'!J33</f>
        <v>0</v>
      </c>
      <c r="AW55" s="123">
        <f>'01 - IO 301 - Prodloužení...'!J34</f>
        <v>0</v>
      </c>
      <c r="AX55" s="123">
        <f>'01 - IO 301 - Prodloužení...'!J35</f>
        <v>0</v>
      </c>
      <c r="AY55" s="123">
        <f>'01 - IO 301 - Prodloužení...'!J36</f>
        <v>0</v>
      </c>
      <c r="AZ55" s="123">
        <f>'01 - IO 301 - Prodloužení...'!F33</f>
        <v>0</v>
      </c>
      <c r="BA55" s="123">
        <f>'01 - IO 301 - Prodloužení...'!F34</f>
        <v>0</v>
      </c>
      <c r="BB55" s="123">
        <f>'01 - IO 301 - Prodloužení...'!F35</f>
        <v>0</v>
      </c>
      <c r="BC55" s="123">
        <f>'01 - IO 301 - Prodloužení...'!F36</f>
        <v>0</v>
      </c>
      <c r="BD55" s="125">
        <f>'01 - IO 301 - Prodloužení...'!F37</f>
        <v>0</v>
      </c>
      <c r="BE55" s="7"/>
      <c r="BT55" s="126" t="s">
        <v>86</v>
      </c>
      <c r="BV55" s="126" t="s">
        <v>80</v>
      </c>
      <c r="BW55" s="126" t="s">
        <v>87</v>
      </c>
      <c r="BX55" s="126" t="s">
        <v>5</v>
      </c>
      <c r="CL55" s="126" t="s">
        <v>19</v>
      </c>
      <c r="CM55" s="126" t="s">
        <v>88</v>
      </c>
    </row>
    <row r="56" s="7" customFormat="1" ht="16.5" customHeight="1">
      <c r="A56" s="114" t="s">
        <v>82</v>
      </c>
      <c r="B56" s="115"/>
      <c r="C56" s="116"/>
      <c r="D56" s="117" t="s">
        <v>89</v>
      </c>
      <c r="E56" s="117"/>
      <c r="F56" s="117"/>
      <c r="G56" s="117"/>
      <c r="H56" s="117"/>
      <c r="I56" s="118"/>
      <c r="J56" s="117" t="s">
        <v>90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'02 - IO 302 - Přeložka vo...'!J30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85</v>
      </c>
      <c r="AR56" s="121"/>
      <c r="AS56" s="122">
        <v>0</v>
      </c>
      <c r="AT56" s="123">
        <f>ROUND(SUM(AV56:AW56),2)</f>
        <v>0</v>
      </c>
      <c r="AU56" s="124">
        <f>'02 - IO 302 - Přeložka vo...'!P86</f>
        <v>0</v>
      </c>
      <c r="AV56" s="123">
        <f>'02 - IO 302 - Přeložka vo...'!J33</f>
        <v>0</v>
      </c>
      <c r="AW56" s="123">
        <f>'02 - IO 302 - Přeložka vo...'!J34</f>
        <v>0</v>
      </c>
      <c r="AX56" s="123">
        <f>'02 - IO 302 - Přeložka vo...'!J35</f>
        <v>0</v>
      </c>
      <c r="AY56" s="123">
        <f>'02 - IO 302 - Přeložka vo...'!J36</f>
        <v>0</v>
      </c>
      <c r="AZ56" s="123">
        <f>'02 - IO 302 - Přeložka vo...'!F33</f>
        <v>0</v>
      </c>
      <c r="BA56" s="123">
        <f>'02 - IO 302 - Přeložka vo...'!F34</f>
        <v>0</v>
      </c>
      <c r="BB56" s="123">
        <f>'02 - IO 302 - Přeložka vo...'!F35</f>
        <v>0</v>
      </c>
      <c r="BC56" s="123">
        <f>'02 - IO 302 - Přeložka vo...'!F36</f>
        <v>0</v>
      </c>
      <c r="BD56" s="125">
        <f>'02 - IO 302 - Přeložka vo...'!F37</f>
        <v>0</v>
      </c>
      <c r="BE56" s="7"/>
      <c r="BT56" s="126" t="s">
        <v>86</v>
      </c>
      <c r="BV56" s="126" t="s">
        <v>80</v>
      </c>
      <c r="BW56" s="126" t="s">
        <v>91</v>
      </c>
      <c r="BX56" s="126" t="s">
        <v>5</v>
      </c>
      <c r="CL56" s="126" t="s">
        <v>19</v>
      </c>
      <c r="CM56" s="126" t="s">
        <v>88</v>
      </c>
    </row>
    <row r="57" s="7" customFormat="1" ht="16.5" customHeight="1">
      <c r="A57" s="114" t="s">
        <v>82</v>
      </c>
      <c r="B57" s="115"/>
      <c r="C57" s="116"/>
      <c r="D57" s="117" t="s">
        <v>92</v>
      </c>
      <c r="E57" s="117"/>
      <c r="F57" s="117"/>
      <c r="G57" s="117"/>
      <c r="H57" s="117"/>
      <c r="I57" s="118"/>
      <c r="J57" s="117" t="s">
        <v>93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'03 - IO 303 - Úprava odvo...'!J30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85</v>
      </c>
      <c r="AR57" s="121"/>
      <c r="AS57" s="122">
        <v>0</v>
      </c>
      <c r="AT57" s="123">
        <f>ROUND(SUM(AV57:AW57),2)</f>
        <v>0</v>
      </c>
      <c r="AU57" s="124">
        <f>'03 - IO 303 - Úprava odvo...'!P86</f>
        <v>0</v>
      </c>
      <c r="AV57" s="123">
        <f>'03 - IO 303 - Úprava odvo...'!J33</f>
        <v>0</v>
      </c>
      <c r="AW57" s="123">
        <f>'03 - IO 303 - Úprava odvo...'!J34</f>
        <v>0</v>
      </c>
      <c r="AX57" s="123">
        <f>'03 - IO 303 - Úprava odvo...'!J35</f>
        <v>0</v>
      </c>
      <c r="AY57" s="123">
        <f>'03 - IO 303 - Úprava odvo...'!J36</f>
        <v>0</v>
      </c>
      <c r="AZ57" s="123">
        <f>'03 - IO 303 - Úprava odvo...'!F33</f>
        <v>0</v>
      </c>
      <c r="BA57" s="123">
        <f>'03 - IO 303 - Úprava odvo...'!F34</f>
        <v>0</v>
      </c>
      <c r="BB57" s="123">
        <f>'03 - IO 303 - Úprava odvo...'!F35</f>
        <v>0</v>
      </c>
      <c r="BC57" s="123">
        <f>'03 - IO 303 - Úprava odvo...'!F36</f>
        <v>0</v>
      </c>
      <c r="BD57" s="125">
        <f>'03 - IO 303 - Úprava odvo...'!F37</f>
        <v>0</v>
      </c>
      <c r="BE57" s="7"/>
      <c r="BT57" s="126" t="s">
        <v>86</v>
      </c>
      <c r="BV57" s="126" t="s">
        <v>80</v>
      </c>
      <c r="BW57" s="126" t="s">
        <v>94</v>
      </c>
      <c r="BX57" s="126" t="s">
        <v>5</v>
      </c>
      <c r="CL57" s="126" t="s">
        <v>19</v>
      </c>
      <c r="CM57" s="126" t="s">
        <v>88</v>
      </c>
    </row>
    <row r="58" s="7" customFormat="1" ht="24.75" customHeight="1">
      <c r="A58" s="114" t="s">
        <v>82</v>
      </c>
      <c r="B58" s="115"/>
      <c r="C58" s="116"/>
      <c r="D58" s="117" t="s">
        <v>95</v>
      </c>
      <c r="E58" s="117"/>
      <c r="F58" s="117"/>
      <c r="G58" s="117"/>
      <c r="H58" s="117"/>
      <c r="I58" s="118"/>
      <c r="J58" s="117" t="s">
        <v>96</v>
      </c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9">
        <f>'04 - SO 313 - Splaškové k...'!J30</f>
        <v>0</v>
      </c>
      <c r="AH58" s="118"/>
      <c r="AI58" s="118"/>
      <c r="AJ58" s="118"/>
      <c r="AK58" s="118"/>
      <c r="AL58" s="118"/>
      <c r="AM58" s="118"/>
      <c r="AN58" s="119">
        <f>SUM(AG58,AT58)</f>
        <v>0</v>
      </c>
      <c r="AO58" s="118"/>
      <c r="AP58" s="118"/>
      <c r="AQ58" s="120" t="s">
        <v>97</v>
      </c>
      <c r="AR58" s="121"/>
      <c r="AS58" s="122">
        <v>0</v>
      </c>
      <c r="AT58" s="123">
        <f>ROUND(SUM(AV58:AW58),2)</f>
        <v>0</v>
      </c>
      <c r="AU58" s="124">
        <f>'04 - SO 313 - Splaškové k...'!P86</f>
        <v>0</v>
      </c>
      <c r="AV58" s="123">
        <f>'04 - SO 313 - Splaškové k...'!J33</f>
        <v>0</v>
      </c>
      <c r="AW58" s="123">
        <f>'04 - SO 313 - Splaškové k...'!J34</f>
        <v>0</v>
      </c>
      <c r="AX58" s="123">
        <f>'04 - SO 313 - Splaškové k...'!J35</f>
        <v>0</v>
      </c>
      <c r="AY58" s="123">
        <f>'04 - SO 313 - Splaškové k...'!J36</f>
        <v>0</v>
      </c>
      <c r="AZ58" s="123">
        <f>'04 - SO 313 - Splaškové k...'!F33</f>
        <v>0</v>
      </c>
      <c r="BA58" s="123">
        <f>'04 - SO 313 - Splaškové k...'!F34</f>
        <v>0</v>
      </c>
      <c r="BB58" s="123">
        <f>'04 - SO 313 - Splaškové k...'!F35</f>
        <v>0</v>
      </c>
      <c r="BC58" s="123">
        <f>'04 - SO 313 - Splaškové k...'!F36</f>
        <v>0</v>
      </c>
      <c r="BD58" s="125">
        <f>'04 - SO 313 - Splaškové k...'!F37</f>
        <v>0</v>
      </c>
      <c r="BE58" s="7"/>
      <c r="BT58" s="126" t="s">
        <v>86</v>
      </c>
      <c r="BV58" s="126" t="s">
        <v>80</v>
      </c>
      <c r="BW58" s="126" t="s">
        <v>98</v>
      </c>
      <c r="BX58" s="126" t="s">
        <v>5</v>
      </c>
      <c r="CL58" s="126" t="s">
        <v>19</v>
      </c>
      <c r="CM58" s="126" t="s">
        <v>88</v>
      </c>
    </row>
    <row r="59" s="7" customFormat="1" ht="16.5" customHeight="1">
      <c r="A59" s="114" t="s">
        <v>82</v>
      </c>
      <c r="B59" s="115"/>
      <c r="C59" s="116"/>
      <c r="D59" s="117" t="s">
        <v>99</v>
      </c>
      <c r="E59" s="117"/>
      <c r="F59" s="117"/>
      <c r="G59" s="117"/>
      <c r="H59" s="117"/>
      <c r="I59" s="118"/>
      <c r="J59" s="117" t="s">
        <v>100</v>
      </c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9">
        <f>'05 - Oprava povrchů'!J30</f>
        <v>0</v>
      </c>
      <c r="AH59" s="118"/>
      <c r="AI59" s="118"/>
      <c r="AJ59" s="118"/>
      <c r="AK59" s="118"/>
      <c r="AL59" s="118"/>
      <c r="AM59" s="118"/>
      <c r="AN59" s="119">
        <f>SUM(AG59,AT59)</f>
        <v>0</v>
      </c>
      <c r="AO59" s="118"/>
      <c r="AP59" s="118"/>
      <c r="AQ59" s="120" t="s">
        <v>97</v>
      </c>
      <c r="AR59" s="121"/>
      <c r="AS59" s="122">
        <v>0</v>
      </c>
      <c r="AT59" s="123">
        <f>ROUND(SUM(AV59:AW59),2)</f>
        <v>0</v>
      </c>
      <c r="AU59" s="124">
        <f>'05 - Oprava povrchů'!P85</f>
        <v>0</v>
      </c>
      <c r="AV59" s="123">
        <f>'05 - Oprava povrchů'!J33</f>
        <v>0</v>
      </c>
      <c r="AW59" s="123">
        <f>'05 - Oprava povrchů'!J34</f>
        <v>0</v>
      </c>
      <c r="AX59" s="123">
        <f>'05 - Oprava povrchů'!J35</f>
        <v>0</v>
      </c>
      <c r="AY59" s="123">
        <f>'05 - Oprava povrchů'!J36</f>
        <v>0</v>
      </c>
      <c r="AZ59" s="123">
        <f>'05 - Oprava povrchů'!F33</f>
        <v>0</v>
      </c>
      <c r="BA59" s="123">
        <f>'05 - Oprava povrchů'!F34</f>
        <v>0</v>
      </c>
      <c r="BB59" s="123">
        <f>'05 - Oprava povrchů'!F35</f>
        <v>0</v>
      </c>
      <c r="BC59" s="123">
        <f>'05 - Oprava povrchů'!F36</f>
        <v>0</v>
      </c>
      <c r="BD59" s="125">
        <f>'05 - Oprava povrchů'!F37</f>
        <v>0</v>
      </c>
      <c r="BE59" s="7"/>
      <c r="BT59" s="126" t="s">
        <v>86</v>
      </c>
      <c r="BV59" s="126" t="s">
        <v>80</v>
      </c>
      <c r="BW59" s="126" t="s">
        <v>101</v>
      </c>
      <c r="BX59" s="126" t="s">
        <v>5</v>
      </c>
      <c r="CL59" s="126" t="s">
        <v>19</v>
      </c>
      <c r="CM59" s="126" t="s">
        <v>88</v>
      </c>
    </row>
    <row r="60" s="7" customFormat="1" ht="16.5" customHeight="1">
      <c r="A60" s="114" t="s">
        <v>82</v>
      </c>
      <c r="B60" s="115"/>
      <c r="C60" s="116"/>
      <c r="D60" s="117" t="s">
        <v>102</v>
      </c>
      <c r="E60" s="117"/>
      <c r="F60" s="117"/>
      <c r="G60" s="117"/>
      <c r="H60" s="117"/>
      <c r="I60" s="118"/>
      <c r="J60" s="117" t="s">
        <v>103</v>
      </c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9">
        <f>'06 - VRN - Vedlejší rozpo...'!J30</f>
        <v>0</v>
      </c>
      <c r="AH60" s="118"/>
      <c r="AI60" s="118"/>
      <c r="AJ60" s="118"/>
      <c r="AK60" s="118"/>
      <c r="AL60" s="118"/>
      <c r="AM60" s="118"/>
      <c r="AN60" s="119">
        <f>SUM(AG60,AT60)</f>
        <v>0</v>
      </c>
      <c r="AO60" s="118"/>
      <c r="AP60" s="118"/>
      <c r="AQ60" s="120" t="s">
        <v>104</v>
      </c>
      <c r="AR60" s="121"/>
      <c r="AS60" s="127">
        <v>0</v>
      </c>
      <c r="AT60" s="128">
        <f>ROUND(SUM(AV60:AW60),2)</f>
        <v>0</v>
      </c>
      <c r="AU60" s="129">
        <f>'06 - VRN - Vedlejší rozpo...'!P86</f>
        <v>0</v>
      </c>
      <c r="AV60" s="128">
        <f>'06 - VRN - Vedlejší rozpo...'!J33</f>
        <v>0</v>
      </c>
      <c r="AW60" s="128">
        <f>'06 - VRN - Vedlejší rozpo...'!J34</f>
        <v>0</v>
      </c>
      <c r="AX60" s="128">
        <f>'06 - VRN - Vedlejší rozpo...'!J35</f>
        <v>0</v>
      </c>
      <c r="AY60" s="128">
        <f>'06 - VRN - Vedlejší rozpo...'!J36</f>
        <v>0</v>
      </c>
      <c r="AZ60" s="128">
        <f>'06 - VRN - Vedlejší rozpo...'!F33</f>
        <v>0</v>
      </c>
      <c r="BA60" s="128">
        <f>'06 - VRN - Vedlejší rozpo...'!F34</f>
        <v>0</v>
      </c>
      <c r="BB60" s="128">
        <f>'06 - VRN - Vedlejší rozpo...'!F35</f>
        <v>0</v>
      </c>
      <c r="BC60" s="128">
        <f>'06 - VRN - Vedlejší rozpo...'!F36</f>
        <v>0</v>
      </c>
      <c r="BD60" s="130">
        <f>'06 - VRN - Vedlejší rozpo...'!F37</f>
        <v>0</v>
      </c>
      <c r="BE60" s="7"/>
      <c r="BT60" s="126" t="s">
        <v>86</v>
      </c>
      <c r="BV60" s="126" t="s">
        <v>80</v>
      </c>
      <c r="BW60" s="126" t="s">
        <v>105</v>
      </c>
      <c r="BX60" s="126" t="s">
        <v>5</v>
      </c>
      <c r="CL60" s="126" t="s">
        <v>19</v>
      </c>
      <c r="CM60" s="126" t="s">
        <v>88</v>
      </c>
    </row>
    <row r="61" s="2" customFormat="1" ht="30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7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</row>
    <row r="62" s="2" customFormat="1" ht="6.96" customHeight="1">
      <c r="A62" s="41"/>
      <c r="B62" s="62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47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</row>
  </sheetData>
  <sheetProtection sheet="1" formatColumns="0" formatRows="0" objects="1" scenarios="1" spinCount="100000" saltValue="aQY/48YgnCGa1rfi5KyHeoQyUWNHJai1usTHsB6IytOG5+qcEX1ipDDdBc81QiwEj9z5Z1xFrGa6b4lS5odjGw==" hashValue="ptxOQa5WJl/iieonW45syKOSXjrk/aZ9BLjvHnNHNkDYzTw4hEoXgomFgaUiwUXlkv7yLL361UYeJNkJv4SOcQ==" algorithmName="SHA-512" password="CC35"/>
  <mergeCells count="62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1 - IO 301 - Prodloužení...'!C2" display="/"/>
    <hyperlink ref="A56" location="'02 - IO 302 - Přeložka vo...'!C2" display="/"/>
    <hyperlink ref="A57" location="'03 - IO 303 - Úprava odvo...'!C2" display="/"/>
    <hyperlink ref="A58" location="'04 - SO 313 - Splaškové k...'!C2" display="/"/>
    <hyperlink ref="A59" location="'05 - Oprava povrchů'!C2" display="/"/>
    <hyperlink ref="A60" location="'06 - VRN - Vedlejší rozpo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87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88</v>
      </c>
    </row>
    <row r="4" s="1" customFormat="1" ht="24.96" customHeight="1">
      <c r="B4" s="23"/>
      <c r="D4" s="133" t="s">
        <v>106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Liberec-Horní Hanychov, ul. Pod Ještědem, V Lukách odkanalizování lokality I.etapa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107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108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76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22</v>
      </c>
      <c r="E12" s="41"/>
      <c r="F12" s="139" t="s">
        <v>23</v>
      </c>
      <c r="G12" s="41"/>
      <c r="H12" s="41"/>
      <c r="I12" s="135" t="s">
        <v>24</v>
      </c>
      <c r="J12" s="140" t="str">
        <f>'Rekapitulace stavby'!AN8</f>
        <v>12. 7. 2024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26</v>
      </c>
      <c r="E14" s="41"/>
      <c r="F14" s="41"/>
      <c r="G14" s="41"/>
      <c r="H14" s="41"/>
      <c r="I14" s="135" t="s">
        <v>27</v>
      </c>
      <c r="J14" s="139" t="s">
        <v>28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29</v>
      </c>
      <c r="F15" s="41"/>
      <c r="G15" s="41"/>
      <c r="H15" s="41"/>
      <c r="I15" s="135" t="s">
        <v>30</v>
      </c>
      <c r="J15" s="139" t="s">
        <v>31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32</v>
      </c>
      <c r="E17" s="41"/>
      <c r="F17" s="41"/>
      <c r="G17" s="41"/>
      <c r="H17" s="41"/>
      <c r="I17" s="135" t="s">
        <v>27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30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34</v>
      </c>
      <c r="E20" s="41"/>
      <c r="F20" s="41"/>
      <c r="G20" s="41"/>
      <c r="H20" s="41"/>
      <c r="I20" s="135" t="s">
        <v>27</v>
      </c>
      <c r="J20" s="139" t="s">
        <v>35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36</v>
      </c>
      <c r="F21" s="41"/>
      <c r="G21" s="41"/>
      <c r="H21" s="41"/>
      <c r="I21" s="135" t="s">
        <v>30</v>
      </c>
      <c r="J21" s="139" t="s">
        <v>37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39</v>
      </c>
      <c r="E23" s="41"/>
      <c r="F23" s="41"/>
      <c r="G23" s="41"/>
      <c r="H23" s="41"/>
      <c r="I23" s="135" t="s">
        <v>27</v>
      </c>
      <c r="J23" s="139" t="s">
        <v>35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40</v>
      </c>
      <c r="F24" s="41"/>
      <c r="G24" s="41"/>
      <c r="H24" s="41"/>
      <c r="I24" s="135" t="s">
        <v>30</v>
      </c>
      <c r="J24" s="139" t="s">
        <v>37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41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76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43</v>
      </c>
      <c r="E30" s="41"/>
      <c r="F30" s="41"/>
      <c r="G30" s="41"/>
      <c r="H30" s="41"/>
      <c r="I30" s="41"/>
      <c r="J30" s="147">
        <f>ROUND(J86,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45</v>
      </c>
      <c r="G32" s="41"/>
      <c r="H32" s="41"/>
      <c r="I32" s="148" t="s">
        <v>44</v>
      </c>
      <c r="J32" s="148" t="s">
        <v>46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47</v>
      </c>
      <c r="E33" s="135" t="s">
        <v>48</v>
      </c>
      <c r="F33" s="150">
        <f>ROUND((SUM(BE86:BE448)),  2)</f>
        <v>0</v>
      </c>
      <c r="G33" s="41"/>
      <c r="H33" s="41"/>
      <c r="I33" s="151">
        <v>0.20999999999999999</v>
      </c>
      <c r="J33" s="150">
        <f>ROUND(((SUM(BE86:BE448))*I33),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49</v>
      </c>
      <c r="F34" s="150">
        <f>ROUND((SUM(BF86:BF448)),  2)</f>
        <v>0</v>
      </c>
      <c r="G34" s="41"/>
      <c r="H34" s="41"/>
      <c r="I34" s="151">
        <v>0.12</v>
      </c>
      <c r="J34" s="150">
        <f>ROUND(((SUM(BF86:BF448))*I34),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50</v>
      </c>
      <c r="F35" s="150">
        <f>ROUND((SUM(BG86:BG448)),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51</v>
      </c>
      <c r="F36" s="150">
        <f>ROUND((SUM(BH86:BH448)),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52</v>
      </c>
      <c r="F37" s="150">
        <f>ROUND((SUM(BI86:BI448)),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53</v>
      </c>
      <c r="E39" s="154"/>
      <c r="F39" s="154"/>
      <c r="G39" s="155" t="s">
        <v>54</v>
      </c>
      <c r="H39" s="156" t="s">
        <v>55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109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Liberec-Horní Hanychov, ul. Pod Ještědem, V Lukách odkanalizování lokality I.etapa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107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01 - IO 301 - Prodloužení splaškové kanalizace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22</v>
      </c>
      <c r="D52" s="43"/>
      <c r="E52" s="43"/>
      <c r="F52" s="30" t="str">
        <f>F12</f>
        <v>Liberec</v>
      </c>
      <c r="G52" s="43"/>
      <c r="H52" s="43"/>
      <c r="I52" s="35" t="s">
        <v>24</v>
      </c>
      <c r="J52" s="75" t="str">
        <f>IF(J12="","",J12)</f>
        <v>12. 7. 2024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26</v>
      </c>
      <c r="D54" s="43"/>
      <c r="E54" s="43"/>
      <c r="F54" s="30" t="str">
        <f>E15</f>
        <v>Statutární město Liberec</v>
      </c>
      <c r="G54" s="43"/>
      <c r="H54" s="43"/>
      <c r="I54" s="35" t="s">
        <v>34</v>
      </c>
      <c r="J54" s="39" t="str">
        <f>E21</f>
        <v>SNOWPLAN, spol. s r.o.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40.05" customHeight="1">
      <c r="A55" s="41"/>
      <c r="B55" s="42"/>
      <c r="C55" s="35" t="s">
        <v>32</v>
      </c>
      <c r="D55" s="43"/>
      <c r="E55" s="43"/>
      <c r="F55" s="30" t="str">
        <f>IF(E18="","",E18)</f>
        <v>Vyplň údaj</v>
      </c>
      <c r="G55" s="43"/>
      <c r="H55" s="43"/>
      <c r="I55" s="35" t="s">
        <v>39</v>
      </c>
      <c r="J55" s="39" t="str">
        <f>E24</f>
        <v>SNOWPLAN, spol. s r.o. - Pavel Nezbeda Javůrek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110</v>
      </c>
      <c r="D57" s="165"/>
      <c r="E57" s="165"/>
      <c r="F57" s="165"/>
      <c r="G57" s="165"/>
      <c r="H57" s="165"/>
      <c r="I57" s="165"/>
      <c r="J57" s="166" t="s">
        <v>111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75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112</v>
      </c>
    </row>
    <row r="60" s="9" customFormat="1" ht="24.96" customHeight="1">
      <c r="A60" s="9"/>
      <c r="B60" s="168"/>
      <c r="C60" s="169"/>
      <c r="D60" s="170" t="s">
        <v>113</v>
      </c>
      <c r="E60" s="171"/>
      <c r="F60" s="171"/>
      <c r="G60" s="171"/>
      <c r="H60" s="171"/>
      <c r="I60" s="171"/>
      <c r="J60" s="172">
        <f>J87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114</v>
      </c>
      <c r="E61" s="177"/>
      <c r="F61" s="177"/>
      <c r="G61" s="177"/>
      <c r="H61" s="177"/>
      <c r="I61" s="177"/>
      <c r="J61" s="178">
        <f>J88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115</v>
      </c>
      <c r="E62" s="177"/>
      <c r="F62" s="177"/>
      <c r="G62" s="177"/>
      <c r="H62" s="177"/>
      <c r="I62" s="177"/>
      <c r="J62" s="178">
        <f>J316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116</v>
      </c>
      <c r="E63" s="177"/>
      <c r="F63" s="177"/>
      <c r="G63" s="177"/>
      <c r="H63" s="177"/>
      <c r="I63" s="177"/>
      <c r="J63" s="178">
        <f>J323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117</v>
      </c>
      <c r="E64" s="177"/>
      <c r="F64" s="177"/>
      <c r="G64" s="177"/>
      <c r="H64" s="177"/>
      <c r="I64" s="177"/>
      <c r="J64" s="178">
        <f>J336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118</v>
      </c>
      <c r="E65" s="177"/>
      <c r="F65" s="177"/>
      <c r="G65" s="177"/>
      <c r="H65" s="177"/>
      <c r="I65" s="177"/>
      <c r="J65" s="178">
        <f>J383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119</v>
      </c>
      <c r="E66" s="177"/>
      <c r="F66" s="177"/>
      <c r="G66" s="177"/>
      <c r="H66" s="177"/>
      <c r="I66" s="177"/>
      <c r="J66" s="178">
        <f>J445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120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63" t="str">
        <f>E7</f>
        <v>Liberec-Horní Hanychov, ul. Pod Ještědem, V Lukách odkanalizování lokality I.etapa</v>
      </c>
      <c r="F76" s="35"/>
      <c r="G76" s="35"/>
      <c r="H76" s="35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107</v>
      </c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>01 - IO 301 - Prodloužení splaškové kanalizace</v>
      </c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22</v>
      </c>
      <c r="D80" s="43"/>
      <c r="E80" s="43"/>
      <c r="F80" s="30" t="str">
        <f>F12</f>
        <v>Liberec</v>
      </c>
      <c r="G80" s="43"/>
      <c r="H80" s="43"/>
      <c r="I80" s="35" t="s">
        <v>24</v>
      </c>
      <c r="J80" s="75" t="str">
        <f>IF(J12="","",J12)</f>
        <v>12. 7. 2024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5.65" customHeight="1">
      <c r="A82" s="41"/>
      <c r="B82" s="42"/>
      <c r="C82" s="35" t="s">
        <v>26</v>
      </c>
      <c r="D82" s="43"/>
      <c r="E82" s="43"/>
      <c r="F82" s="30" t="str">
        <f>E15</f>
        <v>Statutární město Liberec</v>
      </c>
      <c r="G82" s="43"/>
      <c r="H82" s="43"/>
      <c r="I82" s="35" t="s">
        <v>34</v>
      </c>
      <c r="J82" s="39" t="str">
        <f>E21</f>
        <v>SNOWPLAN, spol. s r.o.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40.05" customHeight="1">
      <c r="A83" s="41"/>
      <c r="B83" s="42"/>
      <c r="C83" s="35" t="s">
        <v>32</v>
      </c>
      <c r="D83" s="43"/>
      <c r="E83" s="43"/>
      <c r="F83" s="30" t="str">
        <f>IF(E18="","",E18)</f>
        <v>Vyplň údaj</v>
      </c>
      <c r="G83" s="43"/>
      <c r="H83" s="43"/>
      <c r="I83" s="35" t="s">
        <v>39</v>
      </c>
      <c r="J83" s="39" t="str">
        <f>E24</f>
        <v>SNOWPLAN, spol. s r.o. - Pavel Nezbeda Javůrek</v>
      </c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0"/>
      <c r="B85" s="181"/>
      <c r="C85" s="182" t="s">
        <v>121</v>
      </c>
      <c r="D85" s="183" t="s">
        <v>62</v>
      </c>
      <c r="E85" s="183" t="s">
        <v>58</v>
      </c>
      <c r="F85" s="183" t="s">
        <v>59</v>
      </c>
      <c r="G85" s="183" t="s">
        <v>122</v>
      </c>
      <c r="H85" s="183" t="s">
        <v>123</v>
      </c>
      <c r="I85" s="183" t="s">
        <v>124</v>
      </c>
      <c r="J85" s="183" t="s">
        <v>111</v>
      </c>
      <c r="K85" s="184" t="s">
        <v>125</v>
      </c>
      <c r="L85" s="185"/>
      <c r="M85" s="95" t="s">
        <v>76</v>
      </c>
      <c r="N85" s="96" t="s">
        <v>47</v>
      </c>
      <c r="O85" s="96" t="s">
        <v>126</v>
      </c>
      <c r="P85" s="96" t="s">
        <v>127</v>
      </c>
      <c r="Q85" s="96" t="s">
        <v>128</v>
      </c>
      <c r="R85" s="96" t="s">
        <v>129</v>
      </c>
      <c r="S85" s="96" t="s">
        <v>130</v>
      </c>
      <c r="T85" s="97" t="s">
        <v>131</v>
      </c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</row>
    <row r="86" s="2" customFormat="1" ht="22.8" customHeight="1">
      <c r="A86" s="41"/>
      <c r="B86" s="42"/>
      <c r="C86" s="102" t="s">
        <v>132</v>
      </c>
      <c r="D86" s="43"/>
      <c r="E86" s="43"/>
      <c r="F86" s="43"/>
      <c r="G86" s="43"/>
      <c r="H86" s="43"/>
      <c r="I86" s="43"/>
      <c r="J86" s="186">
        <f>BK86</f>
        <v>0</v>
      </c>
      <c r="K86" s="43"/>
      <c r="L86" s="47"/>
      <c r="M86" s="98"/>
      <c r="N86" s="187"/>
      <c r="O86" s="99"/>
      <c r="P86" s="188">
        <f>P87</f>
        <v>0</v>
      </c>
      <c r="Q86" s="99"/>
      <c r="R86" s="188">
        <f>R87</f>
        <v>208.59447385999999</v>
      </c>
      <c r="S86" s="99"/>
      <c r="T86" s="189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77</v>
      </c>
      <c r="AU86" s="20" t="s">
        <v>112</v>
      </c>
      <c r="BK86" s="190">
        <f>BK87</f>
        <v>0</v>
      </c>
    </row>
    <row r="87" s="12" customFormat="1" ht="25.92" customHeight="1">
      <c r="A87" s="12"/>
      <c r="B87" s="191"/>
      <c r="C87" s="192"/>
      <c r="D87" s="193" t="s">
        <v>77</v>
      </c>
      <c r="E87" s="194" t="s">
        <v>133</v>
      </c>
      <c r="F87" s="194" t="s">
        <v>134</v>
      </c>
      <c r="G87" s="192"/>
      <c r="H87" s="192"/>
      <c r="I87" s="195"/>
      <c r="J87" s="196">
        <f>BK87</f>
        <v>0</v>
      </c>
      <c r="K87" s="192"/>
      <c r="L87" s="197"/>
      <c r="M87" s="198"/>
      <c r="N87" s="199"/>
      <c r="O87" s="199"/>
      <c r="P87" s="200">
        <f>P88+P316+P323+P336+P383+P445</f>
        <v>0</v>
      </c>
      <c r="Q87" s="199"/>
      <c r="R87" s="200">
        <f>R88+R316+R323+R336+R383+R445</f>
        <v>208.59447385999999</v>
      </c>
      <c r="S87" s="199"/>
      <c r="T87" s="201">
        <f>T88+T316+T323+T336+T383+T445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86</v>
      </c>
      <c r="AT87" s="203" t="s">
        <v>77</v>
      </c>
      <c r="AU87" s="203" t="s">
        <v>78</v>
      </c>
      <c r="AY87" s="202" t="s">
        <v>135</v>
      </c>
      <c r="BK87" s="204">
        <f>BK88+BK316+BK323+BK336+BK383+BK445</f>
        <v>0</v>
      </c>
    </row>
    <row r="88" s="12" customFormat="1" ht="22.8" customHeight="1">
      <c r="A88" s="12"/>
      <c r="B88" s="191"/>
      <c r="C88" s="192"/>
      <c r="D88" s="193" t="s">
        <v>77</v>
      </c>
      <c r="E88" s="205" t="s">
        <v>86</v>
      </c>
      <c r="F88" s="205" t="s">
        <v>136</v>
      </c>
      <c r="G88" s="192"/>
      <c r="H88" s="192"/>
      <c r="I88" s="195"/>
      <c r="J88" s="206">
        <f>BK88</f>
        <v>0</v>
      </c>
      <c r="K88" s="192"/>
      <c r="L88" s="197"/>
      <c r="M88" s="198"/>
      <c r="N88" s="199"/>
      <c r="O88" s="199"/>
      <c r="P88" s="200">
        <f>SUM(P89:P315)</f>
        <v>0</v>
      </c>
      <c r="Q88" s="199"/>
      <c r="R88" s="200">
        <f>SUM(R89:R315)</f>
        <v>12.284145879999999</v>
      </c>
      <c r="S88" s="199"/>
      <c r="T88" s="201">
        <f>SUM(T89:T315)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2" t="s">
        <v>86</v>
      </c>
      <c r="AT88" s="203" t="s">
        <v>77</v>
      </c>
      <c r="AU88" s="203" t="s">
        <v>86</v>
      </c>
      <c r="AY88" s="202" t="s">
        <v>135</v>
      </c>
      <c r="BK88" s="204">
        <f>SUM(BK89:BK315)</f>
        <v>0</v>
      </c>
    </row>
    <row r="89" s="2" customFormat="1" ht="16.5" customHeight="1">
      <c r="A89" s="41"/>
      <c r="B89" s="42"/>
      <c r="C89" s="207" t="s">
        <v>86</v>
      </c>
      <c r="D89" s="207" t="s">
        <v>137</v>
      </c>
      <c r="E89" s="208" t="s">
        <v>138</v>
      </c>
      <c r="F89" s="209" t="s">
        <v>139</v>
      </c>
      <c r="G89" s="210" t="s">
        <v>140</v>
      </c>
      <c r="H89" s="211">
        <v>1</v>
      </c>
      <c r="I89" s="212"/>
      <c r="J89" s="213">
        <f>ROUND(I89*H89,2)</f>
        <v>0</v>
      </c>
      <c r="K89" s="209" t="s">
        <v>141</v>
      </c>
      <c r="L89" s="47"/>
      <c r="M89" s="214" t="s">
        <v>76</v>
      </c>
      <c r="N89" s="215" t="s">
        <v>48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142</v>
      </c>
      <c r="AT89" s="218" t="s">
        <v>137</v>
      </c>
      <c r="AU89" s="218" t="s">
        <v>88</v>
      </c>
      <c r="AY89" s="20" t="s">
        <v>135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86</v>
      </c>
      <c r="BK89" s="219">
        <f>ROUND(I89*H89,2)</f>
        <v>0</v>
      </c>
      <c r="BL89" s="20" t="s">
        <v>142</v>
      </c>
      <c r="BM89" s="218" t="s">
        <v>143</v>
      </c>
    </row>
    <row r="90" s="2" customFormat="1">
      <c r="A90" s="41"/>
      <c r="B90" s="42"/>
      <c r="C90" s="43"/>
      <c r="D90" s="220" t="s">
        <v>144</v>
      </c>
      <c r="E90" s="43"/>
      <c r="F90" s="221" t="s">
        <v>145</v>
      </c>
      <c r="G90" s="43"/>
      <c r="H90" s="43"/>
      <c r="I90" s="222"/>
      <c r="J90" s="43"/>
      <c r="K90" s="43"/>
      <c r="L90" s="47"/>
      <c r="M90" s="223"/>
      <c r="N90" s="224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144</v>
      </c>
      <c r="AU90" s="20" t="s">
        <v>88</v>
      </c>
    </row>
    <row r="91" s="2" customFormat="1">
      <c r="A91" s="41"/>
      <c r="B91" s="42"/>
      <c r="C91" s="43"/>
      <c r="D91" s="225" t="s">
        <v>146</v>
      </c>
      <c r="E91" s="43"/>
      <c r="F91" s="226" t="s">
        <v>147</v>
      </c>
      <c r="G91" s="43"/>
      <c r="H91" s="43"/>
      <c r="I91" s="222"/>
      <c r="J91" s="43"/>
      <c r="K91" s="43"/>
      <c r="L91" s="47"/>
      <c r="M91" s="223"/>
      <c r="N91" s="224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146</v>
      </c>
      <c r="AU91" s="20" t="s">
        <v>88</v>
      </c>
    </row>
    <row r="92" s="2" customFormat="1" ht="16.5" customHeight="1">
      <c r="A92" s="41"/>
      <c r="B92" s="42"/>
      <c r="C92" s="207" t="s">
        <v>88</v>
      </c>
      <c r="D92" s="207" t="s">
        <v>137</v>
      </c>
      <c r="E92" s="208" t="s">
        <v>148</v>
      </c>
      <c r="F92" s="209" t="s">
        <v>149</v>
      </c>
      <c r="G92" s="210" t="s">
        <v>140</v>
      </c>
      <c r="H92" s="211">
        <v>3</v>
      </c>
      <c r="I92" s="212"/>
      <c r="J92" s="213">
        <f>ROUND(I92*H92,2)</f>
        <v>0</v>
      </c>
      <c r="K92" s="209" t="s">
        <v>141</v>
      </c>
      <c r="L92" s="47"/>
      <c r="M92" s="214" t="s">
        <v>76</v>
      </c>
      <c r="N92" s="215" t="s">
        <v>48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142</v>
      </c>
      <c r="AT92" s="218" t="s">
        <v>137</v>
      </c>
      <c r="AU92" s="218" t="s">
        <v>88</v>
      </c>
      <c r="AY92" s="20" t="s">
        <v>135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86</v>
      </c>
      <c r="BK92" s="219">
        <f>ROUND(I92*H92,2)</f>
        <v>0</v>
      </c>
      <c r="BL92" s="20" t="s">
        <v>142</v>
      </c>
      <c r="BM92" s="218" t="s">
        <v>150</v>
      </c>
    </row>
    <row r="93" s="2" customFormat="1">
      <c r="A93" s="41"/>
      <c r="B93" s="42"/>
      <c r="C93" s="43"/>
      <c r="D93" s="220" t="s">
        <v>144</v>
      </c>
      <c r="E93" s="43"/>
      <c r="F93" s="221" t="s">
        <v>151</v>
      </c>
      <c r="G93" s="43"/>
      <c r="H93" s="43"/>
      <c r="I93" s="222"/>
      <c r="J93" s="43"/>
      <c r="K93" s="43"/>
      <c r="L93" s="47"/>
      <c r="M93" s="223"/>
      <c r="N93" s="224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144</v>
      </c>
      <c r="AU93" s="20" t="s">
        <v>88</v>
      </c>
    </row>
    <row r="94" s="2" customFormat="1">
      <c r="A94" s="41"/>
      <c r="B94" s="42"/>
      <c r="C94" s="43"/>
      <c r="D94" s="225" t="s">
        <v>146</v>
      </c>
      <c r="E94" s="43"/>
      <c r="F94" s="226" t="s">
        <v>152</v>
      </c>
      <c r="G94" s="43"/>
      <c r="H94" s="43"/>
      <c r="I94" s="222"/>
      <c r="J94" s="43"/>
      <c r="K94" s="43"/>
      <c r="L94" s="47"/>
      <c r="M94" s="223"/>
      <c r="N94" s="224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146</v>
      </c>
      <c r="AU94" s="20" t="s">
        <v>88</v>
      </c>
    </row>
    <row r="95" s="2" customFormat="1" ht="16.5" customHeight="1">
      <c r="A95" s="41"/>
      <c r="B95" s="42"/>
      <c r="C95" s="207" t="s">
        <v>153</v>
      </c>
      <c r="D95" s="207" t="s">
        <v>137</v>
      </c>
      <c r="E95" s="208" t="s">
        <v>154</v>
      </c>
      <c r="F95" s="209" t="s">
        <v>155</v>
      </c>
      <c r="G95" s="210" t="s">
        <v>140</v>
      </c>
      <c r="H95" s="211">
        <v>1</v>
      </c>
      <c r="I95" s="212"/>
      <c r="J95" s="213">
        <f>ROUND(I95*H95,2)</f>
        <v>0</v>
      </c>
      <c r="K95" s="209" t="s">
        <v>141</v>
      </c>
      <c r="L95" s="47"/>
      <c r="M95" s="214" t="s">
        <v>76</v>
      </c>
      <c r="N95" s="215" t="s">
        <v>48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142</v>
      </c>
      <c r="AT95" s="218" t="s">
        <v>137</v>
      </c>
      <c r="AU95" s="218" t="s">
        <v>88</v>
      </c>
      <c r="AY95" s="20" t="s">
        <v>135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86</v>
      </c>
      <c r="BK95" s="219">
        <f>ROUND(I95*H95,2)</f>
        <v>0</v>
      </c>
      <c r="BL95" s="20" t="s">
        <v>142</v>
      </c>
      <c r="BM95" s="218" t="s">
        <v>156</v>
      </c>
    </row>
    <row r="96" s="2" customFormat="1">
      <c r="A96" s="41"/>
      <c r="B96" s="42"/>
      <c r="C96" s="43"/>
      <c r="D96" s="220" t="s">
        <v>144</v>
      </c>
      <c r="E96" s="43"/>
      <c r="F96" s="221" t="s">
        <v>157</v>
      </c>
      <c r="G96" s="43"/>
      <c r="H96" s="43"/>
      <c r="I96" s="222"/>
      <c r="J96" s="43"/>
      <c r="K96" s="43"/>
      <c r="L96" s="47"/>
      <c r="M96" s="223"/>
      <c r="N96" s="22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144</v>
      </c>
      <c r="AU96" s="20" t="s">
        <v>88</v>
      </c>
    </row>
    <row r="97" s="2" customFormat="1">
      <c r="A97" s="41"/>
      <c r="B97" s="42"/>
      <c r="C97" s="43"/>
      <c r="D97" s="225" t="s">
        <v>146</v>
      </c>
      <c r="E97" s="43"/>
      <c r="F97" s="226" t="s">
        <v>158</v>
      </c>
      <c r="G97" s="43"/>
      <c r="H97" s="43"/>
      <c r="I97" s="222"/>
      <c r="J97" s="43"/>
      <c r="K97" s="43"/>
      <c r="L97" s="47"/>
      <c r="M97" s="223"/>
      <c r="N97" s="22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146</v>
      </c>
      <c r="AU97" s="20" t="s">
        <v>88</v>
      </c>
    </row>
    <row r="98" s="2" customFormat="1" ht="16.5" customHeight="1">
      <c r="A98" s="41"/>
      <c r="B98" s="42"/>
      <c r="C98" s="207" t="s">
        <v>142</v>
      </c>
      <c r="D98" s="207" t="s">
        <v>137</v>
      </c>
      <c r="E98" s="208" t="s">
        <v>159</v>
      </c>
      <c r="F98" s="209" t="s">
        <v>160</v>
      </c>
      <c r="G98" s="210" t="s">
        <v>140</v>
      </c>
      <c r="H98" s="211">
        <v>3</v>
      </c>
      <c r="I98" s="212"/>
      <c r="J98" s="213">
        <f>ROUND(I98*H98,2)</f>
        <v>0</v>
      </c>
      <c r="K98" s="209" t="s">
        <v>141</v>
      </c>
      <c r="L98" s="47"/>
      <c r="M98" s="214" t="s">
        <v>76</v>
      </c>
      <c r="N98" s="215" t="s">
        <v>48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142</v>
      </c>
      <c r="AT98" s="218" t="s">
        <v>137</v>
      </c>
      <c r="AU98" s="218" t="s">
        <v>88</v>
      </c>
      <c r="AY98" s="20" t="s">
        <v>135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86</v>
      </c>
      <c r="BK98" s="219">
        <f>ROUND(I98*H98,2)</f>
        <v>0</v>
      </c>
      <c r="BL98" s="20" t="s">
        <v>142</v>
      </c>
      <c r="BM98" s="218" t="s">
        <v>161</v>
      </c>
    </row>
    <row r="99" s="2" customFormat="1">
      <c r="A99" s="41"/>
      <c r="B99" s="42"/>
      <c r="C99" s="43"/>
      <c r="D99" s="220" t="s">
        <v>144</v>
      </c>
      <c r="E99" s="43"/>
      <c r="F99" s="221" t="s">
        <v>162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144</v>
      </c>
      <c r="AU99" s="20" t="s">
        <v>88</v>
      </c>
    </row>
    <row r="100" s="2" customFormat="1">
      <c r="A100" s="41"/>
      <c r="B100" s="42"/>
      <c r="C100" s="43"/>
      <c r="D100" s="225" t="s">
        <v>146</v>
      </c>
      <c r="E100" s="43"/>
      <c r="F100" s="226" t="s">
        <v>163</v>
      </c>
      <c r="G100" s="43"/>
      <c r="H100" s="43"/>
      <c r="I100" s="222"/>
      <c r="J100" s="43"/>
      <c r="K100" s="43"/>
      <c r="L100" s="47"/>
      <c r="M100" s="223"/>
      <c r="N100" s="22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146</v>
      </c>
      <c r="AU100" s="20" t="s">
        <v>88</v>
      </c>
    </row>
    <row r="101" s="2" customFormat="1" ht="16.5" customHeight="1">
      <c r="A101" s="41"/>
      <c r="B101" s="42"/>
      <c r="C101" s="207" t="s">
        <v>164</v>
      </c>
      <c r="D101" s="207" t="s">
        <v>137</v>
      </c>
      <c r="E101" s="208" t="s">
        <v>165</v>
      </c>
      <c r="F101" s="209" t="s">
        <v>166</v>
      </c>
      <c r="G101" s="210" t="s">
        <v>167</v>
      </c>
      <c r="H101" s="211">
        <v>540</v>
      </c>
      <c r="I101" s="212"/>
      <c r="J101" s="213">
        <f>ROUND(I101*H101,2)</f>
        <v>0</v>
      </c>
      <c r="K101" s="209" t="s">
        <v>141</v>
      </c>
      <c r="L101" s="47"/>
      <c r="M101" s="214" t="s">
        <v>76</v>
      </c>
      <c r="N101" s="215" t="s">
        <v>48</v>
      </c>
      <c r="O101" s="87"/>
      <c r="P101" s="216">
        <f>O101*H101</f>
        <v>0</v>
      </c>
      <c r="Q101" s="216">
        <v>4.0000000000000003E-05</v>
      </c>
      <c r="R101" s="216">
        <f>Q101*H101</f>
        <v>0.021600000000000001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142</v>
      </c>
      <c r="AT101" s="218" t="s">
        <v>137</v>
      </c>
      <c r="AU101" s="218" t="s">
        <v>88</v>
      </c>
      <c r="AY101" s="20" t="s">
        <v>135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86</v>
      </c>
      <c r="BK101" s="219">
        <f>ROUND(I101*H101,2)</f>
        <v>0</v>
      </c>
      <c r="BL101" s="20" t="s">
        <v>142</v>
      </c>
      <c r="BM101" s="218" t="s">
        <v>168</v>
      </c>
    </row>
    <row r="102" s="2" customFormat="1">
      <c r="A102" s="41"/>
      <c r="B102" s="42"/>
      <c r="C102" s="43"/>
      <c r="D102" s="220" t="s">
        <v>144</v>
      </c>
      <c r="E102" s="43"/>
      <c r="F102" s="221" t="s">
        <v>169</v>
      </c>
      <c r="G102" s="43"/>
      <c r="H102" s="43"/>
      <c r="I102" s="222"/>
      <c r="J102" s="43"/>
      <c r="K102" s="43"/>
      <c r="L102" s="47"/>
      <c r="M102" s="223"/>
      <c r="N102" s="22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144</v>
      </c>
      <c r="AU102" s="20" t="s">
        <v>88</v>
      </c>
    </row>
    <row r="103" s="2" customFormat="1">
      <c r="A103" s="41"/>
      <c r="B103" s="42"/>
      <c r="C103" s="43"/>
      <c r="D103" s="225" t="s">
        <v>146</v>
      </c>
      <c r="E103" s="43"/>
      <c r="F103" s="226" t="s">
        <v>170</v>
      </c>
      <c r="G103" s="43"/>
      <c r="H103" s="43"/>
      <c r="I103" s="222"/>
      <c r="J103" s="43"/>
      <c r="K103" s="43"/>
      <c r="L103" s="47"/>
      <c r="M103" s="223"/>
      <c r="N103" s="22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146</v>
      </c>
      <c r="AU103" s="20" t="s">
        <v>88</v>
      </c>
    </row>
    <row r="104" s="13" customFormat="1">
      <c r="A104" s="13"/>
      <c r="B104" s="227"/>
      <c r="C104" s="228"/>
      <c r="D104" s="220" t="s">
        <v>171</v>
      </c>
      <c r="E104" s="229" t="s">
        <v>76</v>
      </c>
      <c r="F104" s="230" t="s">
        <v>172</v>
      </c>
      <c r="G104" s="228"/>
      <c r="H104" s="231">
        <v>540</v>
      </c>
      <c r="I104" s="232"/>
      <c r="J104" s="228"/>
      <c r="K104" s="228"/>
      <c r="L104" s="233"/>
      <c r="M104" s="234"/>
      <c r="N104" s="235"/>
      <c r="O104" s="235"/>
      <c r="P104" s="235"/>
      <c r="Q104" s="235"/>
      <c r="R104" s="235"/>
      <c r="S104" s="235"/>
      <c r="T104" s="236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7" t="s">
        <v>171</v>
      </c>
      <c r="AU104" s="237" t="s">
        <v>88</v>
      </c>
      <c r="AV104" s="13" t="s">
        <v>88</v>
      </c>
      <c r="AW104" s="13" t="s">
        <v>38</v>
      </c>
      <c r="AX104" s="13" t="s">
        <v>86</v>
      </c>
      <c r="AY104" s="237" t="s">
        <v>135</v>
      </c>
    </row>
    <row r="105" s="2" customFormat="1" ht="16.5" customHeight="1">
      <c r="A105" s="41"/>
      <c r="B105" s="42"/>
      <c r="C105" s="207" t="s">
        <v>173</v>
      </c>
      <c r="D105" s="207" t="s">
        <v>137</v>
      </c>
      <c r="E105" s="208" t="s">
        <v>174</v>
      </c>
      <c r="F105" s="209" t="s">
        <v>175</v>
      </c>
      <c r="G105" s="210" t="s">
        <v>176</v>
      </c>
      <c r="H105" s="211">
        <v>45</v>
      </c>
      <c r="I105" s="212"/>
      <c r="J105" s="213">
        <f>ROUND(I105*H105,2)</f>
        <v>0</v>
      </c>
      <c r="K105" s="209" t="s">
        <v>141</v>
      </c>
      <c r="L105" s="47"/>
      <c r="M105" s="214" t="s">
        <v>76</v>
      </c>
      <c r="N105" s="215" t="s">
        <v>48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142</v>
      </c>
      <c r="AT105" s="218" t="s">
        <v>137</v>
      </c>
      <c r="AU105" s="218" t="s">
        <v>88</v>
      </c>
      <c r="AY105" s="20" t="s">
        <v>135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86</v>
      </c>
      <c r="BK105" s="219">
        <f>ROUND(I105*H105,2)</f>
        <v>0</v>
      </c>
      <c r="BL105" s="20" t="s">
        <v>142</v>
      </c>
      <c r="BM105" s="218" t="s">
        <v>177</v>
      </c>
    </row>
    <row r="106" s="2" customFormat="1">
      <c r="A106" s="41"/>
      <c r="B106" s="42"/>
      <c r="C106" s="43"/>
      <c r="D106" s="220" t="s">
        <v>144</v>
      </c>
      <c r="E106" s="43"/>
      <c r="F106" s="221" t="s">
        <v>178</v>
      </c>
      <c r="G106" s="43"/>
      <c r="H106" s="43"/>
      <c r="I106" s="222"/>
      <c r="J106" s="43"/>
      <c r="K106" s="43"/>
      <c r="L106" s="47"/>
      <c r="M106" s="223"/>
      <c r="N106" s="22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144</v>
      </c>
      <c r="AU106" s="20" t="s">
        <v>88</v>
      </c>
    </row>
    <row r="107" s="2" customFormat="1">
      <c r="A107" s="41"/>
      <c r="B107" s="42"/>
      <c r="C107" s="43"/>
      <c r="D107" s="225" t="s">
        <v>146</v>
      </c>
      <c r="E107" s="43"/>
      <c r="F107" s="226" t="s">
        <v>179</v>
      </c>
      <c r="G107" s="43"/>
      <c r="H107" s="43"/>
      <c r="I107" s="222"/>
      <c r="J107" s="43"/>
      <c r="K107" s="43"/>
      <c r="L107" s="47"/>
      <c r="M107" s="223"/>
      <c r="N107" s="22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146</v>
      </c>
      <c r="AU107" s="20" t="s">
        <v>88</v>
      </c>
    </row>
    <row r="108" s="13" customFormat="1">
      <c r="A108" s="13"/>
      <c r="B108" s="227"/>
      <c r="C108" s="228"/>
      <c r="D108" s="220" t="s">
        <v>171</v>
      </c>
      <c r="E108" s="229" t="s">
        <v>76</v>
      </c>
      <c r="F108" s="230" t="s">
        <v>180</v>
      </c>
      <c r="G108" s="228"/>
      <c r="H108" s="231">
        <v>45</v>
      </c>
      <c r="I108" s="232"/>
      <c r="J108" s="228"/>
      <c r="K108" s="228"/>
      <c r="L108" s="233"/>
      <c r="M108" s="234"/>
      <c r="N108" s="235"/>
      <c r="O108" s="235"/>
      <c r="P108" s="235"/>
      <c r="Q108" s="235"/>
      <c r="R108" s="235"/>
      <c r="S108" s="235"/>
      <c r="T108" s="23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7" t="s">
        <v>171</v>
      </c>
      <c r="AU108" s="237" t="s">
        <v>88</v>
      </c>
      <c r="AV108" s="13" t="s">
        <v>88</v>
      </c>
      <c r="AW108" s="13" t="s">
        <v>38</v>
      </c>
      <c r="AX108" s="13" t="s">
        <v>86</v>
      </c>
      <c r="AY108" s="237" t="s">
        <v>135</v>
      </c>
    </row>
    <row r="109" s="2" customFormat="1" ht="16.5" customHeight="1">
      <c r="A109" s="41"/>
      <c r="B109" s="42"/>
      <c r="C109" s="207" t="s">
        <v>181</v>
      </c>
      <c r="D109" s="207" t="s">
        <v>137</v>
      </c>
      <c r="E109" s="208" t="s">
        <v>182</v>
      </c>
      <c r="F109" s="209" t="s">
        <v>183</v>
      </c>
      <c r="G109" s="210" t="s">
        <v>184</v>
      </c>
      <c r="H109" s="211">
        <v>150</v>
      </c>
      <c r="I109" s="212"/>
      <c r="J109" s="213">
        <f>ROUND(I109*H109,2)</f>
        <v>0</v>
      </c>
      <c r="K109" s="209" t="s">
        <v>141</v>
      </c>
      <c r="L109" s="47"/>
      <c r="M109" s="214" t="s">
        <v>76</v>
      </c>
      <c r="N109" s="215" t="s">
        <v>48</v>
      </c>
      <c r="O109" s="87"/>
      <c r="P109" s="216">
        <f>O109*H109</f>
        <v>0</v>
      </c>
      <c r="Q109" s="216">
        <v>0.036900000000000002</v>
      </c>
      <c r="R109" s="216">
        <f>Q109*H109</f>
        <v>5.5350000000000001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142</v>
      </c>
      <c r="AT109" s="218" t="s">
        <v>137</v>
      </c>
      <c r="AU109" s="218" t="s">
        <v>88</v>
      </c>
      <c r="AY109" s="20" t="s">
        <v>135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86</v>
      </c>
      <c r="BK109" s="219">
        <f>ROUND(I109*H109,2)</f>
        <v>0</v>
      </c>
      <c r="BL109" s="20" t="s">
        <v>142</v>
      </c>
      <c r="BM109" s="218" t="s">
        <v>185</v>
      </c>
    </row>
    <row r="110" s="2" customFormat="1">
      <c r="A110" s="41"/>
      <c r="B110" s="42"/>
      <c r="C110" s="43"/>
      <c r="D110" s="220" t="s">
        <v>144</v>
      </c>
      <c r="E110" s="43"/>
      <c r="F110" s="221" t="s">
        <v>186</v>
      </c>
      <c r="G110" s="43"/>
      <c r="H110" s="43"/>
      <c r="I110" s="222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144</v>
      </c>
      <c r="AU110" s="20" t="s">
        <v>88</v>
      </c>
    </row>
    <row r="111" s="2" customFormat="1">
      <c r="A111" s="41"/>
      <c r="B111" s="42"/>
      <c r="C111" s="43"/>
      <c r="D111" s="225" t="s">
        <v>146</v>
      </c>
      <c r="E111" s="43"/>
      <c r="F111" s="226" t="s">
        <v>187</v>
      </c>
      <c r="G111" s="43"/>
      <c r="H111" s="43"/>
      <c r="I111" s="222"/>
      <c r="J111" s="43"/>
      <c r="K111" s="43"/>
      <c r="L111" s="47"/>
      <c r="M111" s="223"/>
      <c r="N111" s="22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146</v>
      </c>
      <c r="AU111" s="20" t="s">
        <v>88</v>
      </c>
    </row>
    <row r="112" s="2" customFormat="1" ht="16.5" customHeight="1">
      <c r="A112" s="41"/>
      <c r="B112" s="42"/>
      <c r="C112" s="207" t="s">
        <v>188</v>
      </c>
      <c r="D112" s="207" t="s">
        <v>137</v>
      </c>
      <c r="E112" s="208" t="s">
        <v>189</v>
      </c>
      <c r="F112" s="209" t="s">
        <v>190</v>
      </c>
      <c r="G112" s="210" t="s">
        <v>184</v>
      </c>
      <c r="H112" s="211">
        <v>140</v>
      </c>
      <c r="I112" s="212"/>
      <c r="J112" s="213">
        <f>ROUND(I112*H112,2)</f>
        <v>0</v>
      </c>
      <c r="K112" s="209" t="s">
        <v>141</v>
      </c>
      <c r="L112" s="47"/>
      <c r="M112" s="214" t="s">
        <v>76</v>
      </c>
      <c r="N112" s="215" t="s">
        <v>48</v>
      </c>
      <c r="O112" s="87"/>
      <c r="P112" s="216">
        <f>O112*H112</f>
        <v>0</v>
      </c>
      <c r="Q112" s="216">
        <v>0.036900000000000002</v>
      </c>
      <c r="R112" s="216">
        <f>Q112*H112</f>
        <v>5.1660000000000004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142</v>
      </c>
      <c r="AT112" s="218" t="s">
        <v>137</v>
      </c>
      <c r="AU112" s="218" t="s">
        <v>88</v>
      </c>
      <c r="AY112" s="20" t="s">
        <v>135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86</v>
      </c>
      <c r="BK112" s="219">
        <f>ROUND(I112*H112,2)</f>
        <v>0</v>
      </c>
      <c r="BL112" s="20" t="s">
        <v>142</v>
      </c>
      <c r="BM112" s="218" t="s">
        <v>191</v>
      </c>
    </row>
    <row r="113" s="2" customFormat="1">
      <c r="A113" s="41"/>
      <c r="B113" s="42"/>
      <c r="C113" s="43"/>
      <c r="D113" s="220" t="s">
        <v>144</v>
      </c>
      <c r="E113" s="43"/>
      <c r="F113" s="221" t="s">
        <v>192</v>
      </c>
      <c r="G113" s="43"/>
      <c r="H113" s="43"/>
      <c r="I113" s="222"/>
      <c r="J113" s="43"/>
      <c r="K113" s="43"/>
      <c r="L113" s="47"/>
      <c r="M113" s="223"/>
      <c r="N113" s="22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144</v>
      </c>
      <c r="AU113" s="20" t="s">
        <v>88</v>
      </c>
    </row>
    <row r="114" s="2" customFormat="1">
      <c r="A114" s="41"/>
      <c r="B114" s="42"/>
      <c r="C114" s="43"/>
      <c r="D114" s="225" t="s">
        <v>146</v>
      </c>
      <c r="E114" s="43"/>
      <c r="F114" s="226" t="s">
        <v>193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146</v>
      </c>
      <c r="AU114" s="20" t="s">
        <v>88</v>
      </c>
    </row>
    <row r="115" s="2" customFormat="1" ht="16.5" customHeight="1">
      <c r="A115" s="41"/>
      <c r="B115" s="42"/>
      <c r="C115" s="207" t="s">
        <v>194</v>
      </c>
      <c r="D115" s="207" t="s">
        <v>137</v>
      </c>
      <c r="E115" s="208" t="s">
        <v>195</v>
      </c>
      <c r="F115" s="209" t="s">
        <v>196</v>
      </c>
      <c r="G115" s="210" t="s">
        <v>184</v>
      </c>
      <c r="H115" s="211">
        <v>2.5</v>
      </c>
      <c r="I115" s="212"/>
      <c r="J115" s="213">
        <f>ROUND(I115*H115,2)</f>
        <v>0</v>
      </c>
      <c r="K115" s="209" t="s">
        <v>76</v>
      </c>
      <c r="L115" s="47"/>
      <c r="M115" s="214" t="s">
        <v>76</v>
      </c>
      <c r="N115" s="215" t="s">
        <v>48</v>
      </c>
      <c r="O115" s="87"/>
      <c r="P115" s="216">
        <f>O115*H115</f>
        <v>0</v>
      </c>
      <c r="Q115" s="216">
        <v>0.01269</v>
      </c>
      <c r="R115" s="216">
        <f>Q115*H115</f>
        <v>0.031725000000000003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142</v>
      </c>
      <c r="AT115" s="218" t="s">
        <v>137</v>
      </c>
      <c r="AU115" s="218" t="s">
        <v>88</v>
      </c>
      <c r="AY115" s="20" t="s">
        <v>135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86</v>
      </c>
      <c r="BK115" s="219">
        <f>ROUND(I115*H115,2)</f>
        <v>0</v>
      </c>
      <c r="BL115" s="20" t="s">
        <v>142</v>
      </c>
      <c r="BM115" s="218" t="s">
        <v>197</v>
      </c>
    </row>
    <row r="116" s="2" customFormat="1">
      <c r="A116" s="41"/>
      <c r="B116" s="42"/>
      <c r="C116" s="43"/>
      <c r="D116" s="220" t="s">
        <v>144</v>
      </c>
      <c r="E116" s="43"/>
      <c r="F116" s="221" t="s">
        <v>198</v>
      </c>
      <c r="G116" s="43"/>
      <c r="H116" s="43"/>
      <c r="I116" s="222"/>
      <c r="J116" s="43"/>
      <c r="K116" s="43"/>
      <c r="L116" s="47"/>
      <c r="M116" s="223"/>
      <c r="N116" s="22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144</v>
      </c>
      <c r="AU116" s="20" t="s">
        <v>88</v>
      </c>
    </row>
    <row r="117" s="2" customFormat="1" ht="21.75" customHeight="1">
      <c r="A117" s="41"/>
      <c r="B117" s="42"/>
      <c r="C117" s="207" t="s">
        <v>199</v>
      </c>
      <c r="D117" s="207" t="s">
        <v>137</v>
      </c>
      <c r="E117" s="208" t="s">
        <v>200</v>
      </c>
      <c r="F117" s="209" t="s">
        <v>201</v>
      </c>
      <c r="G117" s="210" t="s">
        <v>202</v>
      </c>
      <c r="H117" s="211">
        <v>2.4500000000000002</v>
      </c>
      <c r="I117" s="212"/>
      <c r="J117" s="213">
        <f>ROUND(I117*H117,2)</f>
        <v>0</v>
      </c>
      <c r="K117" s="209" t="s">
        <v>141</v>
      </c>
      <c r="L117" s="47"/>
      <c r="M117" s="214" t="s">
        <v>76</v>
      </c>
      <c r="N117" s="215" t="s">
        <v>48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142</v>
      </c>
      <c r="AT117" s="218" t="s">
        <v>137</v>
      </c>
      <c r="AU117" s="218" t="s">
        <v>88</v>
      </c>
      <c r="AY117" s="20" t="s">
        <v>135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86</v>
      </c>
      <c r="BK117" s="219">
        <f>ROUND(I117*H117,2)</f>
        <v>0</v>
      </c>
      <c r="BL117" s="20" t="s">
        <v>142</v>
      </c>
      <c r="BM117" s="218" t="s">
        <v>203</v>
      </c>
    </row>
    <row r="118" s="2" customFormat="1">
      <c r="A118" s="41"/>
      <c r="B118" s="42"/>
      <c r="C118" s="43"/>
      <c r="D118" s="220" t="s">
        <v>144</v>
      </c>
      <c r="E118" s="43"/>
      <c r="F118" s="221" t="s">
        <v>204</v>
      </c>
      <c r="G118" s="43"/>
      <c r="H118" s="43"/>
      <c r="I118" s="222"/>
      <c r="J118" s="43"/>
      <c r="K118" s="43"/>
      <c r="L118" s="47"/>
      <c r="M118" s="223"/>
      <c r="N118" s="22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144</v>
      </c>
      <c r="AU118" s="20" t="s">
        <v>88</v>
      </c>
    </row>
    <row r="119" s="2" customFormat="1">
      <c r="A119" s="41"/>
      <c r="B119" s="42"/>
      <c r="C119" s="43"/>
      <c r="D119" s="225" t="s">
        <v>146</v>
      </c>
      <c r="E119" s="43"/>
      <c r="F119" s="226" t="s">
        <v>205</v>
      </c>
      <c r="G119" s="43"/>
      <c r="H119" s="43"/>
      <c r="I119" s="222"/>
      <c r="J119" s="43"/>
      <c r="K119" s="43"/>
      <c r="L119" s="47"/>
      <c r="M119" s="223"/>
      <c r="N119" s="22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146</v>
      </c>
      <c r="AU119" s="20" t="s">
        <v>88</v>
      </c>
    </row>
    <row r="120" s="13" customFormat="1">
      <c r="A120" s="13"/>
      <c r="B120" s="227"/>
      <c r="C120" s="228"/>
      <c r="D120" s="220" t="s">
        <v>171</v>
      </c>
      <c r="E120" s="229" t="s">
        <v>76</v>
      </c>
      <c r="F120" s="230" t="s">
        <v>206</v>
      </c>
      <c r="G120" s="228"/>
      <c r="H120" s="231">
        <v>2.282</v>
      </c>
      <c r="I120" s="232"/>
      <c r="J120" s="228"/>
      <c r="K120" s="228"/>
      <c r="L120" s="233"/>
      <c r="M120" s="234"/>
      <c r="N120" s="235"/>
      <c r="O120" s="235"/>
      <c r="P120" s="235"/>
      <c r="Q120" s="235"/>
      <c r="R120" s="235"/>
      <c r="S120" s="235"/>
      <c r="T120" s="23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7" t="s">
        <v>171</v>
      </c>
      <c r="AU120" s="237" t="s">
        <v>88</v>
      </c>
      <c r="AV120" s="13" t="s">
        <v>88</v>
      </c>
      <c r="AW120" s="13" t="s">
        <v>38</v>
      </c>
      <c r="AX120" s="13" t="s">
        <v>78</v>
      </c>
      <c r="AY120" s="237" t="s">
        <v>135</v>
      </c>
    </row>
    <row r="121" s="14" customFormat="1">
      <c r="A121" s="14"/>
      <c r="B121" s="238"/>
      <c r="C121" s="239"/>
      <c r="D121" s="220" t="s">
        <v>171</v>
      </c>
      <c r="E121" s="240" t="s">
        <v>76</v>
      </c>
      <c r="F121" s="241" t="s">
        <v>207</v>
      </c>
      <c r="G121" s="239"/>
      <c r="H121" s="242">
        <v>2.282</v>
      </c>
      <c r="I121" s="243"/>
      <c r="J121" s="239"/>
      <c r="K121" s="239"/>
      <c r="L121" s="244"/>
      <c r="M121" s="245"/>
      <c r="N121" s="246"/>
      <c r="O121" s="246"/>
      <c r="P121" s="246"/>
      <c r="Q121" s="246"/>
      <c r="R121" s="246"/>
      <c r="S121" s="246"/>
      <c r="T121" s="247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8" t="s">
        <v>171</v>
      </c>
      <c r="AU121" s="248" t="s">
        <v>88</v>
      </c>
      <c r="AV121" s="14" t="s">
        <v>153</v>
      </c>
      <c r="AW121" s="14" t="s">
        <v>38</v>
      </c>
      <c r="AX121" s="14" t="s">
        <v>78</v>
      </c>
      <c r="AY121" s="248" t="s">
        <v>135</v>
      </c>
    </row>
    <row r="122" s="13" customFormat="1">
      <c r="A122" s="13"/>
      <c r="B122" s="227"/>
      <c r="C122" s="228"/>
      <c r="D122" s="220" t="s">
        <v>171</v>
      </c>
      <c r="E122" s="229" t="s">
        <v>76</v>
      </c>
      <c r="F122" s="230" t="s">
        <v>208</v>
      </c>
      <c r="G122" s="228"/>
      <c r="H122" s="231">
        <v>6.3899999999999997</v>
      </c>
      <c r="I122" s="232"/>
      <c r="J122" s="228"/>
      <c r="K122" s="228"/>
      <c r="L122" s="233"/>
      <c r="M122" s="234"/>
      <c r="N122" s="235"/>
      <c r="O122" s="235"/>
      <c r="P122" s="235"/>
      <c r="Q122" s="235"/>
      <c r="R122" s="235"/>
      <c r="S122" s="235"/>
      <c r="T122" s="23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7" t="s">
        <v>171</v>
      </c>
      <c r="AU122" s="237" t="s">
        <v>88</v>
      </c>
      <c r="AV122" s="13" t="s">
        <v>88</v>
      </c>
      <c r="AW122" s="13" t="s">
        <v>38</v>
      </c>
      <c r="AX122" s="13" t="s">
        <v>78</v>
      </c>
      <c r="AY122" s="237" t="s">
        <v>135</v>
      </c>
    </row>
    <row r="123" s="13" customFormat="1">
      <c r="A123" s="13"/>
      <c r="B123" s="227"/>
      <c r="C123" s="228"/>
      <c r="D123" s="220" t="s">
        <v>171</v>
      </c>
      <c r="E123" s="229" t="s">
        <v>76</v>
      </c>
      <c r="F123" s="230" t="s">
        <v>209</v>
      </c>
      <c r="G123" s="228"/>
      <c r="H123" s="231">
        <v>-1.232</v>
      </c>
      <c r="I123" s="232"/>
      <c r="J123" s="228"/>
      <c r="K123" s="228"/>
      <c r="L123" s="233"/>
      <c r="M123" s="234"/>
      <c r="N123" s="235"/>
      <c r="O123" s="235"/>
      <c r="P123" s="235"/>
      <c r="Q123" s="235"/>
      <c r="R123" s="235"/>
      <c r="S123" s="235"/>
      <c r="T123" s="23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7" t="s">
        <v>171</v>
      </c>
      <c r="AU123" s="237" t="s">
        <v>88</v>
      </c>
      <c r="AV123" s="13" t="s">
        <v>88</v>
      </c>
      <c r="AW123" s="13" t="s">
        <v>38</v>
      </c>
      <c r="AX123" s="13" t="s">
        <v>78</v>
      </c>
      <c r="AY123" s="237" t="s">
        <v>135</v>
      </c>
    </row>
    <row r="124" s="14" customFormat="1">
      <c r="A124" s="14"/>
      <c r="B124" s="238"/>
      <c r="C124" s="239"/>
      <c r="D124" s="220" t="s">
        <v>171</v>
      </c>
      <c r="E124" s="240" t="s">
        <v>76</v>
      </c>
      <c r="F124" s="241" t="s">
        <v>207</v>
      </c>
      <c r="G124" s="239"/>
      <c r="H124" s="242">
        <v>5.1580000000000004</v>
      </c>
      <c r="I124" s="243"/>
      <c r="J124" s="239"/>
      <c r="K124" s="239"/>
      <c r="L124" s="244"/>
      <c r="M124" s="245"/>
      <c r="N124" s="246"/>
      <c r="O124" s="246"/>
      <c r="P124" s="246"/>
      <c r="Q124" s="246"/>
      <c r="R124" s="246"/>
      <c r="S124" s="246"/>
      <c r="T124" s="247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8" t="s">
        <v>171</v>
      </c>
      <c r="AU124" s="248" t="s">
        <v>88</v>
      </c>
      <c r="AV124" s="14" t="s">
        <v>153</v>
      </c>
      <c r="AW124" s="14" t="s">
        <v>38</v>
      </c>
      <c r="AX124" s="14" t="s">
        <v>78</v>
      </c>
      <c r="AY124" s="248" t="s">
        <v>135</v>
      </c>
    </row>
    <row r="125" s="13" customFormat="1">
      <c r="A125" s="13"/>
      <c r="B125" s="227"/>
      <c r="C125" s="228"/>
      <c r="D125" s="220" t="s">
        <v>171</v>
      </c>
      <c r="E125" s="229" t="s">
        <v>76</v>
      </c>
      <c r="F125" s="230" t="s">
        <v>210</v>
      </c>
      <c r="G125" s="228"/>
      <c r="H125" s="231">
        <v>2.4500000000000002</v>
      </c>
      <c r="I125" s="232"/>
      <c r="J125" s="228"/>
      <c r="K125" s="228"/>
      <c r="L125" s="233"/>
      <c r="M125" s="234"/>
      <c r="N125" s="235"/>
      <c r="O125" s="235"/>
      <c r="P125" s="235"/>
      <c r="Q125" s="235"/>
      <c r="R125" s="235"/>
      <c r="S125" s="235"/>
      <c r="T125" s="23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7" t="s">
        <v>171</v>
      </c>
      <c r="AU125" s="237" t="s">
        <v>88</v>
      </c>
      <c r="AV125" s="13" t="s">
        <v>88</v>
      </c>
      <c r="AW125" s="13" t="s">
        <v>38</v>
      </c>
      <c r="AX125" s="13" t="s">
        <v>86</v>
      </c>
      <c r="AY125" s="237" t="s">
        <v>135</v>
      </c>
    </row>
    <row r="126" s="2" customFormat="1" ht="21.75" customHeight="1">
      <c r="A126" s="41"/>
      <c r="B126" s="42"/>
      <c r="C126" s="207" t="s">
        <v>211</v>
      </c>
      <c r="D126" s="207" t="s">
        <v>137</v>
      </c>
      <c r="E126" s="208" t="s">
        <v>212</v>
      </c>
      <c r="F126" s="209" t="s">
        <v>213</v>
      </c>
      <c r="G126" s="210" t="s">
        <v>202</v>
      </c>
      <c r="H126" s="211">
        <v>634.28999999999996</v>
      </c>
      <c r="I126" s="212"/>
      <c r="J126" s="213">
        <f>ROUND(I126*H126,2)</f>
        <v>0</v>
      </c>
      <c r="K126" s="209" t="s">
        <v>141</v>
      </c>
      <c r="L126" s="47"/>
      <c r="M126" s="214" t="s">
        <v>76</v>
      </c>
      <c r="N126" s="215" t="s">
        <v>48</v>
      </c>
      <c r="O126" s="87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142</v>
      </c>
      <c r="AT126" s="218" t="s">
        <v>137</v>
      </c>
      <c r="AU126" s="218" t="s">
        <v>88</v>
      </c>
      <c r="AY126" s="20" t="s">
        <v>135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86</v>
      </c>
      <c r="BK126" s="219">
        <f>ROUND(I126*H126,2)</f>
        <v>0</v>
      </c>
      <c r="BL126" s="20" t="s">
        <v>142</v>
      </c>
      <c r="BM126" s="218" t="s">
        <v>214</v>
      </c>
    </row>
    <row r="127" s="2" customFormat="1">
      <c r="A127" s="41"/>
      <c r="B127" s="42"/>
      <c r="C127" s="43"/>
      <c r="D127" s="220" t="s">
        <v>144</v>
      </c>
      <c r="E127" s="43"/>
      <c r="F127" s="221" t="s">
        <v>215</v>
      </c>
      <c r="G127" s="43"/>
      <c r="H127" s="43"/>
      <c r="I127" s="222"/>
      <c r="J127" s="43"/>
      <c r="K127" s="43"/>
      <c r="L127" s="47"/>
      <c r="M127" s="223"/>
      <c r="N127" s="22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144</v>
      </c>
      <c r="AU127" s="20" t="s">
        <v>88</v>
      </c>
    </row>
    <row r="128" s="2" customFormat="1">
      <c r="A128" s="41"/>
      <c r="B128" s="42"/>
      <c r="C128" s="43"/>
      <c r="D128" s="225" t="s">
        <v>146</v>
      </c>
      <c r="E128" s="43"/>
      <c r="F128" s="226" t="s">
        <v>216</v>
      </c>
      <c r="G128" s="43"/>
      <c r="H128" s="43"/>
      <c r="I128" s="222"/>
      <c r="J128" s="43"/>
      <c r="K128" s="43"/>
      <c r="L128" s="47"/>
      <c r="M128" s="223"/>
      <c r="N128" s="22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146</v>
      </c>
      <c r="AU128" s="20" t="s">
        <v>88</v>
      </c>
    </row>
    <row r="129" s="13" customFormat="1">
      <c r="A129" s="13"/>
      <c r="B129" s="227"/>
      <c r="C129" s="228"/>
      <c r="D129" s="220" t="s">
        <v>171</v>
      </c>
      <c r="E129" s="229" t="s">
        <v>76</v>
      </c>
      <c r="F129" s="230" t="s">
        <v>206</v>
      </c>
      <c r="G129" s="228"/>
      <c r="H129" s="231">
        <v>2.282</v>
      </c>
      <c r="I129" s="232"/>
      <c r="J129" s="228"/>
      <c r="K129" s="228"/>
      <c r="L129" s="233"/>
      <c r="M129" s="234"/>
      <c r="N129" s="235"/>
      <c r="O129" s="235"/>
      <c r="P129" s="235"/>
      <c r="Q129" s="235"/>
      <c r="R129" s="235"/>
      <c r="S129" s="235"/>
      <c r="T129" s="23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7" t="s">
        <v>171</v>
      </c>
      <c r="AU129" s="237" t="s">
        <v>88</v>
      </c>
      <c r="AV129" s="13" t="s">
        <v>88</v>
      </c>
      <c r="AW129" s="13" t="s">
        <v>38</v>
      </c>
      <c r="AX129" s="13" t="s">
        <v>78</v>
      </c>
      <c r="AY129" s="237" t="s">
        <v>135</v>
      </c>
    </row>
    <row r="130" s="13" customFormat="1">
      <c r="A130" s="13"/>
      <c r="B130" s="227"/>
      <c r="C130" s="228"/>
      <c r="D130" s="220" t="s">
        <v>171</v>
      </c>
      <c r="E130" s="229" t="s">
        <v>76</v>
      </c>
      <c r="F130" s="230" t="s">
        <v>217</v>
      </c>
      <c r="G130" s="228"/>
      <c r="H130" s="231">
        <v>2.2189999999999999</v>
      </c>
      <c r="I130" s="232"/>
      <c r="J130" s="228"/>
      <c r="K130" s="228"/>
      <c r="L130" s="233"/>
      <c r="M130" s="234"/>
      <c r="N130" s="235"/>
      <c r="O130" s="235"/>
      <c r="P130" s="235"/>
      <c r="Q130" s="235"/>
      <c r="R130" s="235"/>
      <c r="S130" s="235"/>
      <c r="T130" s="23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7" t="s">
        <v>171</v>
      </c>
      <c r="AU130" s="237" t="s">
        <v>88</v>
      </c>
      <c r="AV130" s="13" t="s">
        <v>88</v>
      </c>
      <c r="AW130" s="13" t="s">
        <v>38</v>
      </c>
      <c r="AX130" s="13" t="s">
        <v>78</v>
      </c>
      <c r="AY130" s="237" t="s">
        <v>135</v>
      </c>
    </row>
    <row r="131" s="14" customFormat="1">
      <c r="A131" s="14"/>
      <c r="B131" s="238"/>
      <c r="C131" s="239"/>
      <c r="D131" s="220" t="s">
        <v>171</v>
      </c>
      <c r="E131" s="240" t="s">
        <v>76</v>
      </c>
      <c r="F131" s="241" t="s">
        <v>207</v>
      </c>
      <c r="G131" s="239"/>
      <c r="H131" s="242">
        <v>4.5010000000000003</v>
      </c>
      <c r="I131" s="243"/>
      <c r="J131" s="239"/>
      <c r="K131" s="239"/>
      <c r="L131" s="244"/>
      <c r="M131" s="245"/>
      <c r="N131" s="246"/>
      <c r="O131" s="246"/>
      <c r="P131" s="246"/>
      <c r="Q131" s="246"/>
      <c r="R131" s="246"/>
      <c r="S131" s="246"/>
      <c r="T131" s="247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8" t="s">
        <v>171</v>
      </c>
      <c r="AU131" s="248" t="s">
        <v>88</v>
      </c>
      <c r="AV131" s="14" t="s">
        <v>153</v>
      </c>
      <c r="AW131" s="14" t="s">
        <v>38</v>
      </c>
      <c r="AX131" s="14" t="s">
        <v>78</v>
      </c>
      <c r="AY131" s="248" t="s">
        <v>135</v>
      </c>
    </row>
    <row r="132" s="13" customFormat="1">
      <c r="A132" s="13"/>
      <c r="B132" s="227"/>
      <c r="C132" s="228"/>
      <c r="D132" s="220" t="s">
        <v>171</v>
      </c>
      <c r="E132" s="229" t="s">
        <v>76</v>
      </c>
      <c r="F132" s="230" t="s">
        <v>218</v>
      </c>
      <c r="G132" s="228"/>
      <c r="H132" s="231">
        <v>908.601</v>
      </c>
      <c r="I132" s="232"/>
      <c r="J132" s="228"/>
      <c r="K132" s="228"/>
      <c r="L132" s="233"/>
      <c r="M132" s="234"/>
      <c r="N132" s="235"/>
      <c r="O132" s="235"/>
      <c r="P132" s="235"/>
      <c r="Q132" s="235"/>
      <c r="R132" s="235"/>
      <c r="S132" s="235"/>
      <c r="T132" s="23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7" t="s">
        <v>171</v>
      </c>
      <c r="AU132" s="237" t="s">
        <v>88</v>
      </c>
      <c r="AV132" s="13" t="s">
        <v>88</v>
      </c>
      <c r="AW132" s="13" t="s">
        <v>38</v>
      </c>
      <c r="AX132" s="13" t="s">
        <v>78</v>
      </c>
      <c r="AY132" s="237" t="s">
        <v>135</v>
      </c>
    </row>
    <row r="133" s="13" customFormat="1">
      <c r="A133" s="13"/>
      <c r="B133" s="227"/>
      <c r="C133" s="228"/>
      <c r="D133" s="220" t="s">
        <v>171</v>
      </c>
      <c r="E133" s="229" t="s">
        <v>76</v>
      </c>
      <c r="F133" s="230" t="s">
        <v>219</v>
      </c>
      <c r="G133" s="228"/>
      <c r="H133" s="231">
        <v>534.33500000000004</v>
      </c>
      <c r="I133" s="232"/>
      <c r="J133" s="228"/>
      <c r="K133" s="228"/>
      <c r="L133" s="233"/>
      <c r="M133" s="234"/>
      <c r="N133" s="235"/>
      <c r="O133" s="235"/>
      <c r="P133" s="235"/>
      <c r="Q133" s="235"/>
      <c r="R133" s="235"/>
      <c r="S133" s="235"/>
      <c r="T133" s="23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7" t="s">
        <v>171</v>
      </c>
      <c r="AU133" s="237" t="s">
        <v>88</v>
      </c>
      <c r="AV133" s="13" t="s">
        <v>88</v>
      </c>
      <c r="AW133" s="13" t="s">
        <v>38</v>
      </c>
      <c r="AX133" s="13" t="s">
        <v>78</v>
      </c>
      <c r="AY133" s="237" t="s">
        <v>135</v>
      </c>
    </row>
    <row r="134" s="13" customFormat="1">
      <c r="A134" s="13"/>
      <c r="B134" s="227"/>
      <c r="C134" s="228"/>
      <c r="D134" s="220" t="s">
        <v>171</v>
      </c>
      <c r="E134" s="229" t="s">
        <v>76</v>
      </c>
      <c r="F134" s="230" t="s">
        <v>220</v>
      </c>
      <c r="G134" s="228"/>
      <c r="H134" s="231">
        <v>164.71000000000001</v>
      </c>
      <c r="I134" s="232"/>
      <c r="J134" s="228"/>
      <c r="K134" s="228"/>
      <c r="L134" s="233"/>
      <c r="M134" s="234"/>
      <c r="N134" s="235"/>
      <c r="O134" s="235"/>
      <c r="P134" s="235"/>
      <c r="Q134" s="235"/>
      <c r="R134" s="235"/>
      <c r="S134" s="235"/>
      <c r="T134" s="23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7" t="s">
        <v>171</v>
      </c>
      <c r="AU134" s="237" t="s">
        <v>88</v>
      </c>
      <c r="AV134" s="13" t="s">
        <v>88</v>
      </c>
      <c r="AW134" s="13" t="s">
        <v>38</v>
      </c>
      <c r="AX134" s="13" t="s">
        <v>78</v>
      </c>
      <c r="AY134" s="237" t="s">
        <v>135</v>
      </c>
    </row>
    <row r="135" s="13" customFormat="1">
      <c r="A135" s="13"/>
      <c r="B135" s="227"/>
      <c r="C135" s="228"/>
      <c r="D135" s="220" t="s">
        <v>171</v>
      </c>
      <c r="E135" s="229" t="s">
        <v>76</v>
      </c>
      <c r="F135" s="230" t="s">
        <v>221</v>
      </c>
      <c r="G135" s="228"/>
      <c r="H135" s="231">
        <v>-253.34800000000001</v>
      </c>
      <c r="I135" s="232"/>
      <c r="J135" s="228"/>
      <c r="K135" s="228"/>
      <c r="L135" s="233"/>
      <c r="M135" s="234"/>
      <c r="N135" s="235"/>
      <c r="O135" s="235"/>
      <c r="P135" s="235"/>
      <c r="Q135" s="235"/>
      <c r="R135" s="235"/>
      <c r="S135" s="235"/>
      <c r="T135" s="23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7" t="s">
        <v>171</v>
      </c>
      <c r="AU135" s="237" t="s">
        <v>88</v>
      </c>
      <c r="AV135" s="13" t="s">
        <v>88</v>
      </c>
      <c r="AW135" s="13" t="s">
        <v>38</v>
      </c>
      <c r="AX135" s="13" t="s">
        <v>78</v>
      </c>
      <c r="AY135" s="237" t="s">
        <v>135</v>
      </c>
    </row>
    <row r="136" s="13" customFormat="1">
      <c r="A136" s="13"/>
      <c r="B136" s="227"/>
      <c r="C136" s="228"/>
      <c r="D136" s="220" t="s">
        <v>171</v>
      </c>
      <c r="E136" s="229" t="s">
        <v>76</v>
      </c>
      <c r="F136" s="230" t="s">
        <v>222</v>
      </c>
      <c r="G136" s="228"/>
      <c r="H136" s="231">
        <v>-18.949999999999999</v>
      </c>
      <c r="I136" s="232"/>
      <c r="J136" s="228"/>
      <c r="K136" s="228"/>
      <c r="L136" s="233"/>
      <c r="M136" s="234"/>
      <c r="N136" s="235"/>
      <c r="O136" s="235"/>
      <c r="P136" s="235"/>
      <c r="Q136" s="235"/>
      <c r="R136" s="235"/>
      <c r="S136" s="235"/>
      <c r="T136" s="23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7" t="s">
        <v>171</v>
      </c>
      <c r="AU136" s="237" t="s">
        <v>88</v>
      </c>
      <c r="AV136" s="13" t="s">
        <v>88</v>
      </c>
      <c r="AW136" s="13" t="s">
        <v>38</v>
      </c>
      <c r="AX136" s="13" t="s">
        <v>78</v>
      </c>
      <c r="AY136" s="237" t="s">
        <v>135</v>
      </c>
    </row>
    <row r="137" s="14" customFormat="1">
      <c r="A137" s="14"/>
      <c r="B137" s="238"/>
      <c r="C137" s="239"/>
      <c r="D137" s="220" t="s">
        <v>171</v>
      </c>
      <c r="E137" s="240" t="s">
        <v>76</v>
      </c>
      <c r="F137" s="241" t="s">
        <v>207</v>
      </c>
      <c r="G137" s="239"/>
      <c r="H137" s="242">
        <v>1335.348</v>
      </c>
      <c r="I137" s="243"/>
      <c r="J137" s="239"/>
      <c r="K137" s="239"/>
      <c r="L137" s="244"/>
      <c r="M137" s="245"/>
      <c r="N137" s="246"/>
      <c r="O137" s="246"/>
      <c r="P137" s="246"/>
      <c r="Q137" s="246"/>
      <c r="R137" s="246"/>
      <c r="S137" s="246"/>
      <c r="T137" s="247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8" t="s">
        <v>171</v>
      </c>
      <c r="AU137" s="248" t="s">
        <v>88</v>
      </c>
      <c r="AV137" s="14" t="s">
        <v>153</v>
      </c>
      <c r="AW137" s="14" t="s">
        <v>38</v>
      </c>
      <c r="AX137" s="14" t="s">
        <v>78</v>
      </c>
      <c r="AY137" s="248" t="s">
        <v>135</v>
      </c>
    </row>
    <row r="138" s="13" customFormat="1">
      <c r="A138" s="13"/>
      <c r="B138" s="227"/>
      <c r="C138" s="228"/>
      <c r="D138" s="220" t="s">
        <v>171</v>
      </c>
      <c r="E138" s="229" t="s">
        <v>76</v>
      </c>
      <c r="F138" s="230" t="s">
        <v>223</v>
      </c>
      <c r="G138" s="228"/>
      <c r="H138" s="231">
        <v>634.28999999999996</v>
      </c>
      <c r="I138" s="232"/>
      <c r="J138" s="228"/>
      <c r="K138" s="228"/>
      <c r="L138" s="233"/>
      <c r="M138" s="234"/>
      <c r="N138" s="235"/>
      <c r="O138" s="235"/>
      <c r="P138" s="235"/>
      <c r="Q138" s="235"/>
      <c r="R138" s="235"/>
      <c r="S138" s="235"/>
      <c r="T138" s="23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7" t="s">
        <v>171</v>
      </c>
      <c r="AU138" s="237" t="s">
        <v>88</v>
      </c>
      <c r="AV138" s="13" t="s">
        <v>88</v>
      </c>
      <c r="AW138" s="13" t="s">
        <v>38</v>
      </c>
      <c r="AX138" s="13" t="s">
        <v>86</v>
      </c>
      <c r="AY138" s="237" t="s">
        <v>135</v>
      </c>
    </row>
    <row r="139" s="2" customFormat="1" ht="21.75" customHeight="1">
      <c r="A139" s="41"/>
      <c r="B139" s="42"/>
      <c r="C139" s="207" t="s">
        <v>8</v>
      </c>
      <c r="D139" s="207" t="s">
        <v>137</v>
      </c>
      <c r="E139" s="208" t="s">
        <v>224</v>
      </c>
      <c r="F139" s="209" t="s">
        <v>225</v>
      </c>
      <c r="G139" s="210" t="s">
        <v>202</v>
      </c>
      <c r="H139" s="211">
        <v>2.4500000000000002</v>
      </c>
      <c r="I139" s="212"/>
      <c r="J139" s="213">
        <f>ROUND(I139*H139,2)</f>
        <v>0</v>
      </c>
      <c r="K139" s="209" t="s">
        <v>141</v>
      </c>
      <c r="L139" s="47"/>
      <c r="M139" s="214" t="s">
        <v>76</v>
      </c>
      <c r="N139" s="215" t="s">
        <v>48</v>
      </c>
      <c r="O139" s="87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142</v>
      </c>
      <c r="AT139" s="218" t="s">
        <v>137</v>
      </c>
      <c r="AU139" s="218" t="s">
        <v>88</v>
      </c>
      <c r="AY139" s="20" t="s">
        <v>135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86</v>
      </c>
      <c r="BK139" s="219">
        <f>ROUND(I139*H139,2)</f>
        <v>0</v>
      </c>
      <c r="BL139" s="20" t="s">
        <v>142</v>
      </c>
      <c r="BM139" s="218" t="s">
        <v>226</v>
      </c>
    </row>
    <row r="140" s="2" customFormat="1">
      <c r="A140" s="41"/>
      <c r="B140" s="42"/>
      <c r="C140" s="43"/>
      <c r="D140" s="220" t="s">
        <v>144</v>
      </c>
      <c r="E140" s="43"/>
      <c r="F140" s="221" t="s">
        <v>227</v>
      </c>
      <c r="G140" s="43"/>
      <c r="H140" s="43"/>
      <c r="I140" s="222"/>
      <c r="J140" s="43"/>
      <c r="K140" s="43"/>
      <c r="L140" s="47"/>
      <c r="M140" s="223"/>
      <c r="N140" s="22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144</v>
      </c>
      <c r="AU140" s="20" t="s">
        <v>88</v>
      </c>
    </row>
    <row r="141" s="2" customFormat="1">
      <c r="A141" s="41"/>
      <c r="B141" s="42"/>
      <c r="C141" s="43"/>
      <c r="D141" s="225" t="s">
        <v>146</v>
      </c>
      <c r="E141" s="43"/>
      <c r="F141" s="226" t="s">
        <v>228</v>
      </c>
      <c r="G141" s="43"/>
      <c r="H141" s="43"/>
      <c r="I141" s="222"/>
      <c r="J141" s="43"/>
      <c r="K141" s="43"/>
      <c r="L141" s="47"/>
      <c r="M141" s="223"/>
      <c r="N141" s="22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146</v>
      </c>
      <c r="AU141" s="20" t="s">
        <v>88</v>
      </c>
    </row>
    <row r="142" s="13" customFormat="1">
      <c r="A142" s="13"/>
      <c r="B142" s="227"/>
      <c r="C142" s="228"/>
      <c r="D142" s="220" t="s">
        <v>171</v>
      </c>
      <c r="E142" s="229" t="s">
        <v>76</v>
      </c>
      <c r="F142" s="230" t="s">
        <v>206</v>
      </c>
      <c r="G142" s="228"/>
      <c r="H142" s="231">
        <v>2.282</v>
      </c>
      <c r="I142" s="232"/>
      <c r="J142" s="228"/>
      <c r="K142" s="228"/>
      <c r="L142" s="233"/>
      <c r="M142" s="234"/>
      <c r="N142" s="235"/>
      <c r="O142" s="235"/>
      <c r="P142" s="235"/>
      <c r="Q142" s="235"/>
      <c r="R142" s="235"/>
      <c r="S142" s="235"/>
      <c r="T142" s="23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7" t="s">
        <v>171</v>
      </c>
      <c r="AU142" s="237" t="s">
        <v>88</v>
      </c>
      <c r="AV142" s="13" t="s">
        <v>88</v>
      </c>
      <c r="AW142" s="13" t="s">
        <v>38</v>
      </c>
      <c r="AX142" s="13" t="s">
        <v>78</v>
      </c>
      <c r="AY142" s="237" t="s">
        <v>135</v>
      </c>
    </row>
    <row r="143" s="14" customFormat="1">
      <c r="A143" s="14"/>
      <c r="B143" s="238"/>
      <c r="C143" s="239"/>
      <c r="D143" s="220" t="s">
        <v>171</v>
      </c>
      <c r="E143" s="240" t="s">
        <v>76</v>
      </c>
      <c r="F143" s="241" t="s">
        <v>207</v>
      </c>
      <c r="G143" s="239"/>
      <c r="H143" s="242">
        <v>2.282</v>
      </c>
      <c r="I143" s="243"/>
      <c r="J143" s="239"/>
      <c r="K143" s="239"/>
      <c r="L143" s="244"/>
      <c r="M143" s="245"/>
      <c r="N143" s="246"/>
      <c r="O143" s="246"/>
      <c r="P143" s="246"/>
      <c r="Q143" s="246"/>
      <c r="R143" s="246"/>
      <c r="S143" s="246"/>
      <c r="T143" s="247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8" t="s">
        <v>171</v>
      </c>
      <c r="AU143" s="248" t="s">
        <v>88</v>
      </c>
      <c r="AV143" s="14" t="s">
        <v>153</v>
      </c>
      <c r="AW143" s="14" t="s">
        <v>38</v>
      </c>
      <c r="AX143" s="14" t="s">
        <v>78</v>
      </c>
      <c r="AY143" s="248" t="s">
        <v>135</v>
      </c>
    </row>
    <row r="144" s="13" customFormat="1">
      <c r="A144" s="13"/>
      <c r="B144" s="227"/>
      <c r="C144" s="228"/>
      <c r="D144" s="220" t="s">
        <v>171</v>
      </c>
      <c r="E144" s="229" t="s">
        <v>76</v>
      </c>
      <c r="F144" s="230" t="s">
        <v>208</v>
      </c>
      <c r="G144" s="228"/>
      <c r="H144" s="231">
        <v>6.3899999999999997</v>
      </c>
      <c r="I144" s="232"/>
      <c r="J144" s="228"/>
      <c r="K144" s="228"/>
      <c r="L144" s="233"/>
      <c r="M144" s="234"/>
      <c r="N144" s="235"/>
      <c r="O144" s="235"/>
      <c r="P144" s="235"/>
      <c r="Q144" s="235"/>
      <c r="R144" s="235"/>
      <c r="S144" s="235"/>
      <c r="T144" s="23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7" t="s">
        <v>171</v>
      </c>
      <c r="AU144" s="237" t="s">
        <v>88</v>
      </c>
      <c r="AV144" s="13" t="s">
        <v>88</v>
      </c>
      <c r="AW144" s="13" t="s">
        <v>38</v>
      </c>
      <c r="AX144" s="13" t="s">
        <v>78</v>
      </c>
      <c r="AY144" s="237" t="s">
        <v>135</v>
      </c>
    </row>
    <row r="145" s="13" customFormat="1">
      <c r="A145" s="13"/>
      <c r="B145" s="227"/>
      <c r="C145" s="228"/>
      <c r="D145" s="220" t="s">
        <v>171</v>
      </c>
      <c r="E145" s="229" t="s">
        <v>76</v>
      </c>
      <c r="F145" s="230" t="s">
        <v>209</v>
      </c>
      <c r="G145" s="228"/>
      <c r="H145" s="231">
        <v>-1.232</v>
      </c>
      <c r="I145" s="232"/>
      <c r="J145" s="228"/>
      <c r="K145" s="228"/>
      <c r="L145" s="233"/>
      <c r="M145" s="234"/>
      <c r="N145" s="235"/>
      <c r="O145" s="235"/>
      <c r="P145" s="235"/>
      <c r="Q145" s="235"/>
      <c r="R145" s="235"/>
      <c r="S145" s="235"/>
      <c r="T145" s="23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7" t="s">
        <v>171</v>
      </c>
      <c r="AU145" s="237" t="s">
        <v>88</v>
      </c>
      <c r="AV145" s="13" t="s">
        <v>88</v>
      </c>
      <c r="AW145" s="13" t="s">
        <v>38</v>
      </c>
      <c r="AX145" s="13" t="s">
        <v>78</v>
      </c>
      <c r="AY145" s="237" t="s">
        <v>135</v>
      </c>
    </row>
    <row r="146" s="14" customFormat="1">
      <c r="A146" s="14"/>
      <c r="B146" s="238"/>
      <c r="C146" s="239"/>
      <c r="D146" s="220" t="s">
        <v>171</v>
      </c>
      <c r="E146" s="240" t="s">
        <v>76</v>
      </c>
      <c r="F146" s="241" t="s">
        <v>207</v>
      </c>
      <c r="G146" s="239"/>
      <c r="H146" s="242">
        <v>5.1580000000000004</v>
      </c>
      <c r="I146" s="243"/>
      <c r="J146" s="239"/>
      <c r="K146" s="239"/>
      <c r="L146" s="244"/>
      <c r="M146" s="245"/>
      <c r="N146" s="246"/>
      <c r="O146" s="246"/>
      <c r="P146" s="246"/>
      <c r="Q146" s="246"/>
      <c r="R146" s="246"/>
      <c r="S146" s="246"/>
      <c r="T146" s="24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8" t="s">
        <v>171</v>
      </c>
      <c r="AU146" s="248" t="s">
        <v>88</v>
      </c>
      <c r="AV146" s="14" t="s">
        <v>153</v>
      </c>
      <c r="AW146" s="14" t="s">
        <v>38</v>
      </c>
      <c r="AX146" s="14" t="s">
        <v>78</v>
      </c>
      <c r="AY146" s="248" t="s">
        <v>135</v>
      </c>
    </row>
    <row r="147" s="13" customFormat="1">
      <c r="A147" s="13"/>
      <c r="B147" s="227"/>
      <c r="C147" s="228"/>
      <c r="D147" s="220" t="s">
        <v>171</v>
      </c>
      <c r="E147" s="229" t="s">
        <v>76</v>
      </c>
      <c r="F147" s="230" t="s">
        <v>210</v>
      </c>
      <c r="G147" s="228"/>
      <c r="H147" s="231">
        <v>2.4500000000000002</v>
      </c>
      <c r="I147" s="232"/>
      <c r="J147" s="228"/>
      <c r="K147" s="228"/>
      <c r="L147" s="233"/>
      <c r="M147" s="234"/>
      <c r="N147" s="235"/>
      <c r="O147" s="235"/>
      <c r="P147" s="235"/>
      <c r="Q147" s="235"/>
      <c r="R147" s="235"/>
      <c r="S147" s="235"/>
      <c r="T147" s="23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7" t="s">
        <v>171</v>
      </c>
      <c r="AU147" s="237" t="s">
        <v>88</v>
      </c>
      <c r="AV147" s="13" t="s">
        <v>88</v>
      </c>
      <c r="AW147" s="13" t="s">
        <v>38</v>
      </c>
      <c r="AX147" s="13" t="s">
        <v>86</v>
      </c>
      <c r="AY147" s="237" t="s">
        <v>135</v>
      </c>
    </row>
    <row r="148" s="2" customFormat="1" ht="21.75" customHeight="1">
      <c r="A148" s="41"/>
      <c r="B148" s="42"/>
      <c r="C148" s="207" t="s">
        <v>229</v>
      </c>
      <c r="D148" s="207" t="s">
        <v>137</v>
      </c>
      <c r="E148" s="208" t="s">
        <v>230</v>
      </c>
      <c r="F148" s="209" t="s">
        <v>231</v>
      </c>
      <c r="G148" s="210" t="s">
        <v>202</v>
      </c>
      <c r="H148" s="211">
        <v>634.28999999999996</v>
      </c>
      <c r="I148" s="212"/>
      <c r="J148" s="213">
        <f>ROUND(I148*H148,2)</f>
        <v>0</v>
      </c>
      <c r="K148" s="209" t="s">
        <v>141</v>
      </c>
      <c r="L148" s="47"/>
      <c r="M148" s="214" t="s">
        <v>76</v>
      </c>
      <c r="N148" s="215" t="s">
        <v>48</v>
      </c>
      <c r="O148" s="87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142</v>
      </c>
      <c r="AT148" s="218" t="s">
        <v>137</v>
      </c>
      <c r="AU148" s="218" t="s">
        <v>88</v>
      </c>
      <c r="AY148" s="20" t="s">
        <v>135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86</v>
      </c>
      <c r="BK148" s="219">
        <f>ROUND(I148*H148,2)</f>
        <v>0</v>
      </c>
      <c r="BL148" s="20" t="s">
        <v>142</v>
      </c>
      <c r="BM148" s="218" t="s">
        <v>232</v>
      </c>
    </row>
    <row r="149" s="2" customFormat="1">
      <c r="A149" s="41"/>
      <c r="B149" s="42"/>
      <c r="C149" s="43"/>
      <c r="D149" s="220" t="s">
        <v>144</v>
      </c>
      <c r="E149" s="43"/>
      <c r="F149" s="221" t="s">
        <v>233</v>
      </c>
      <c r="G149" s="43"/>
      <c r="H149" s="43"/>
      <c r="I149" s="222"/>
      <c r="J149" s="43"/>
      <c r="K149" s="43"/>
      <c r="L149" s="47"/>
      <c r="M149" s="223"/>
      <c r="N149" s="224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144</v>
      </c>
      <c r="AU149" s="20" t="s">
        <v>88</v>
      </c>
    </row>
    <row r="150" s="2" customFormat="1">
      <c r="A150" s="41"/>
      <c r="B150" s="42"/>
      <c r="C150" s="43"/>
      <c r="D150" s="225" t="s">
        <v>146</v>
      </c>
      <c r="E150" s="43"/>
      <c r="F150" s="226" t="s">
        <v>234</v>
      </c>
      <c r="G150" s="43"/>
      <c r="H150" s="43"/>
      <c r="I150" s="222"/>
      <c r="J150" s="43"/>
      <c r="K150" s="43"/>
      <c r="L150" s="47"/>
      <c r="M150" s="223"/>
      <c r="N150" s="224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146</v>
      </c>
      <c r="AU150" s="20" t="s">
        <v>88</v>
      </c>
    </row>
    <row r="151" s="13" customFormat="1">
      <c r="A151" s="13"/>
      <c r="B151" s="227"/>
      <c r="C151" s="228"/>
      <c r="D151" s="220" t="s">
        <v>171</v>
      </c>
      <c r="E151" s="229" t="s">
        <v>76</v>
      </c>
      <c r="F151" s="230" t="s">
        <v>206</v>
      </c>
      <c r="G151" s="228"/>
      <c r="H151" s="231">
        <v>2.282</v>
      </c>
      <c r="I151" s="232"/>
      <c r="J151" s="228"/>
      <c r="K151" s="228"/>
      <c r="L151" s="233"/>
      <c r="M151" s="234"/>
      <c r="N151" s="235"/>
      <c r="O151" s="235"/>
      <c r="P151" s="235"/>
      <c r="Q151" s="235"/>
      <c r="R151" s="235"/>
      <c r="S151" s="235"/>
      <c r="T151" s="23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7" t="s">
        <v>171</v>
      </c>
      <c r="AU151" s="237" t="s">
        <v>88</v>
      </c>
      <c r="AV151" s="13" t="s">
        <v>88</v>
      </c>
      <c r="AW151" s="13" t="s">
        <v>38</v>
      </c>
      <c r="AX151" s="13" t="s">
        <v>78</v>
      </c>
      <c r="AY151" s="237" t="s">
        <v>135</v>
      </c>
    </row>
    <row r="152" s="13" customFormat="1">
      <c r="A152" s="13"/>
      <c r="B152" s="227"/>
      <c r="C152" s="228"/>
      <c r="D152" s="220" t="s">
        <v>171</v>
      </c>
      <c r="E152" s="229" t="s">
        <v>76</v>
      </c>
      <c r="F152" s="230" t="s">
        <v>217</v>
      </c>
      <c r="G152" s="228"/>
      <c r="H152" s="231">
        <v>2.2189999999999999</v>
      </c>
      <c r="I152" s="232"/>
      <c r="J152" s="228"/>
      <c r="K152" s="228"/>
      <c r="L152" s="233"/>
      <c r="M152" s="234"/>
      <c r="N152" s="235"/>
      <c r="O152" s="235"/>
      <c r="P152" s="235"/>
      <c r="Q152" s="235"/>
      <c r="R152" s="235"/>
      <c r="S152" s="235"/>
      <c r="T152" s="23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7" t="s">
        <v>171</v>
      </c>
      <c r="AU152" s="237" t="s">
        <v>88</v>
      </c>
      <c r="AV152" s="13" t="s">
        <v>88</v>
      </c>
      <c r="AW152" s="13" t="s">
        <v>38</v>
      </c>
      <c r="AX152" s="13" t="s">
        <v>78</v>
      </c>
      <c r="AY152" s="237" t="s">
        <v>135</v>
      </c>
    </row>
    <row r="153" s="14" customFormat="1">
      <c r="A153" s="14"/>
      <c r="B153" s="238"/>
      <c r="C153" s="239"/>
      <c r="D153" s="220" t="s">
        <v>171</v>
      </c>
      <c r="E153" s="240" t="s">
        <v>76</v>
      </c>
      <c r="F153" s="241" t="s">
        <v>207</v>
      </c>
      <c r="G153" s="239"/>
      <c r="H153" s="242">
        <v>4.5010000000000003</v>
      </c>
      <c r="I153" s="243"/>
      <c r="J153" s="239"/>
      <c r="K153" s="239"/>
      <c r="L153" s="244"/>
      <c r="M153" s="245"/>
      <c r="N153" s="246"/>
      <c r="O153" s="246"/>
      <c r="P153" s="246"/>
      <c r="Q153" s="246"/>
      <c r="R153" s="246"/>
      <c r="S153" s="246"/>
      <c r="T153" s="24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8" t="s">
        <v>171</v>
      </c>
      <c r="AU153" s="248" t="s">
        <v>88</v>
      </c>
      <c r="AV153" s="14" t="s">
        <v>153</v>
      </c>
      <c r="AW153" s="14" t="s">
        <v>38</v>
      </c>
      <c r="AX153" s="14" t="s">
        <v>78</v>
      </c>
      <c r="AY153" s="248" t="s">
        <v>135</v>
      </c>
    </row>
    <row r="154" s="13" customFormat="1">
      <c r="A154" s="13"/>
      <c r="B154" s="227"/>
      <c r="C154" s="228"/>
      <c r="D154" s="220" t="s">
        <v>171</v>
      </c>
      <c r="E154" s="229" t="s">
        <v>76</v>
      </c>
      <c r="F154" s="230" t="s">
        <v>218</v>
      </c>
      <c r="G154" s="228"/>
      <c r="H154" s="231">
        <v>908.601</v>
      </c>
      <c r="I154" s="232"/>
      <c r="J154" s="228"/>
      <c r="K154" s="228"/>
      <c r="L154" s="233"/>
      <c r="M154" s="234"/>
      <c r="N154" s="235"/>
      <c r="O154" s="235"/>
      <c r="P154" s="235"/>
      <c r="Q154" s="235"/>
      <c r="R154" s="235"/>
      <c r="S154" s="235"/>
      <c r="T154" s="23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7" t="s">
        <v>171</v>
      </c>
      <c r="AU154" s="237" t="s">
        <v>88</v>
      </c>
      <c r="AV154" s="13" t="s">
        <v>88</v>
      </c>
      <c r="AW154" s="13" t="s">
        <v>38</v>
      </c>
      <c r="AX154" s="13" t="s">
        <v>78</v>
      </c>
      <c r="AY154" s="237" t="s">
        <v>135</v>
      </c>
    </row>
    <row r="155" s="13" customFormat="1">
      <c r="A155" s="13"/>
      <c r="B155" s="227"/>
      <c r="C155" s="228"/>
      <c r="D155" s="220" t="s">
        <v>171</v>
      </c>
      <c r="E155" s="229" t="s">
        <v>76</v>
      </c>
      <c r="F155" s="230" t="s">
        <v>219</v>
      </c>
      <c r="G155" s="228"/>
      <c r="H155" s="231">
        <v>534.33500000000004</v>
      </c>
      <c r="I155" s="232"/>
      <c r="J155" s="228"/>
      <c r="K155" s="228"/>
      <c r="L155" s="233"/>
      <c r="M155" s="234"/>
      <c r="N155" s="235"/>
      <c r="O155" s="235"/>
      <c r="P155" s="235"/>
      <c r="Q155" s="235"/>
      <c r="R155" s="235"/>
      <c r="S155" s="235"/>
      <c r="T155" s="23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7" t="s">
        <v>171</v>
      </c>
      <c r="AU155" s="237" t="s">
        <v>88</v>
      </c>
      <c r="AV155" s="13" t="s">
        <v>88</v>
      </c>
      <c r="AW155" s="13" t="s">
        <v>38</v>
      </c>
      <c r="AX155" s="13" t="s">
        <v>78</v>
      </c>
      <c r="AY155" s="237" t="s">
        <v>135</v>
      </c>
    </row>
    <row r="156" s="13" customFormat="1">
      <c r="A156" s="13"/>
      <c r="B156" s="227"/>
      <c r="C156" s="228"/>
      <c r="D156" s="220" t="s">
        <v>171</v>
      </c>
      <c r="E156" s="229" t="s">
        <v>76</v>
      </c>
      <c r="F156" s="230" t="s">
        <v>220</v>
      </c>
      <c r="G156" s="228"/>
      <c r="H156" s="231">
        <v>164.71000000000001</v>
      </c>
      <c r="I156" s="232"/>
      <c r="J156" s="228"/>
      <c r="K156" s="228"/>
      <c r="L156" s="233"/>
      <c r="M156" s="234"/>
      <c r="N156" s="235"/>
      <c r="O156" s="235"/>
      <c r="P156" s="235"/>
      <c r="Q156" s="235"/>
      <c r="R156" s="235"/>
      <c r="S156" s="235"/>
      <c r="T156" s="23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7" t="s">
        <v>171</v>
      </c>
      <c r="AU156" s="237" t="s">
        <v>88</v>
      </c>
      <c r="AV156" s="13" t="s">
        <v>88</v>
      </c>
      <c r="AW156" s="13" t="s">
        <v>38</v>
      </c>
      <c r="AX156" s="13" t="s">
        <v>78</v>
      </c>
      <c r="AY156" s="237" t="s">
        <v>135</v>
      </c>
    </row>
    <row r="157" s="13" customFormat="1">
      <c r="A157" s="13"/>
      <c r="B157" s="227"/>
      <c r="C157" s="228"/>
      <c r="D157" s="220" t="s">
        <v>171</v>
      </c>
      <c r="E157" s="229" t="s">
        <v>76</v>
      </c>
      <c r="F157" s="230" t="s">
        <v>221</v>
      </c>
      <c r="G157" s="228"/>
      <c r="H157" s="231">
        <v>-253.34800000000001</v>
      </c>
      <c r="I157" s="232"/>
      <c r="J157" s="228"/>
      <c r="K157" s="228"/>
      <c r="L157" s="233"/>
      <c r="M157" s="234"/>
      <c r="N157" s="235"/>
      <c r="O157" s="235"/>
      <c r="P157" s="235"/>
      <c r="Q157" s="235"/>
      <c r="R157" s="235"/>
      <c r="S157" s="235"/>
      <c r="T157" s="23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7" t="s">
        <v>171</v>
      </c>
      <c r="AU157" s="237" t="s">
        <v>88</v>
      </c>
      <c r="AV157" s="13" t="s">
        <v>88</v>
      </c>
      <c r="AW157" s="13" t="s">
        <v>38</v>
      </c>
      <c r="AX157" s="13" t="s">
        <v>78</v>
      </c>
      <c r="AY157" s="237" t="s">
        <v>135</v>
      </c>
    </row>
    <row r="158" s="13" customFormat="1">
      <c r="A158" s="13"/>
      <c r="B158" s="227"/>
      <c r="C158" s="228"/>
      <c r="D158" s="220" t="s">
        <v>171</v>
      </c>
      <c r="E158" s="229" t="s">
        <v>76</v>
      </c>
      <c r="F158" s="230" t="s">
        <v>222</v>
      </c>
      <c r="G158" s="228"/>
      <c r="H158" s="231">
        <v>-18.949999999999999</v>
      </c>
      <c r="I158" s="232"/>
      <c r="J158" s="228"/>
      <c r="K158" s="228"/>
      <c r="L158" s="233"/>
      <c r="M158" s="234"/>
      <c r="N158" s="235"/>
      <c r="O158" s="235"/>
      <c r="P158" s="235"/>
      <c r="Q158" s="235"/>
      <c r="R158" s="235"/>
      <c r="S158" s="235"/>
      <c r="T158" s="23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7" t="s">
        <v>171</v>
      </c>
      <c r="AU158" s="237" t="s">
        <v>88</v>
      </c>
      <c r="AV158" s="13" t="s">
        <v>88</v>
      </c>
      <c r="AW158" s="13" t="s">
        <v>38</v>
      </c>
      <c r="AX158" s="13" t="s">
        <v>78</v>
      </c>
      <c r="AY158" s="237" t="s">
        <v>135</v>
      </c>
    </row>
    <row r="159" s="14" customFormat="1">
      <c r="A159" s="14"/>
      <c r="B159" s="238"/>
      <c r="C159" s="239"/>
      <c r="D159" s="220" t="s">
        <v>171</v>
      </c>
      <c r="E159" s="240" t="s">
        <v>76</v>
      </c>
      <c r="F159" s="241" t="s">
        <v>207</v>
      </c>
      <c r="G159" s="239"/>
      <c r="H159" s="242">
        <v>1335.348</v>
      </c>
      <c r="I159" s="243"/>
      <c r="J159" s="239"/>
      <c r="K159" s="239"/>
      <c r="L159" s="244"/>
      <c r="M159" s="245"/>
      <c r="N159" s="246"/>
      <c r="O159" s="246"/>
      <c r="P159" s="246"/>
      <c r="Q159" s="246"/>
      <c r="R159" s="246"/>
      <c r="S159" s="246"/>
      <c r="T159" s="24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8" t="s">
        <v>171</v>
      </c>
      <c r="AU159" s="248" t="s">
        <v>88</v>
      </c>
      <c r="AV159" s="14" t="s">
        <v>153</v>
      </c>
      <c r="AW159" s="14" t="s">
        <v>38</v>
      </c>
      <c r="AX159" s="14" t="s">
        <v>78</v>
      </c>
      <c r="AY159" s="248" t="s">
        <v>135</v>
      </c>
    </row>
    <row r="160" s="13" customFormat="1">
      <c r="A160" s="13"/>
      <c r="B160" s="227"/>
      <c r="C160" s="228"/>
      <c r="D160" s="220" t="s">
        <v>171</v>
      </c>
      <c r="E160" s="229" t="s">
        <v>76</v>
      </c>
      <c r="F160" s="230" t="s">
        <v>223</v>
      </c>
      <c r="G160" s="228"/>
      <c r="H160" s="231">
        <v>634.28999999999996</v>
      </c>
      <c r="I160" s="232"/>
      <c r="J160" s="228"/>
      <c r="K160" s="228"/>
      <c r="L160" s="233"/>
      <c r="M160" s="234"/>
      <c r="N160" s="235"/>
      <c r="O160" s="235"/>
      <c r="P160" s="235"/>
      <c r="Q160" s="235"/>
      <c r="R160" s="235"/>
      <c r="S160" s="235"/>
      <c r="T160" s="23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7" t="s">
        <v>171</v>
      </c>
      <c r="AU160" s="237" t="s">
        <v>88</v>
      </c>
      <c r="AV160" s="13" t="s">
        <v>88</v>
      </c>
      <c r="AW160" s="13" t="s">
        <v>38</v>
      </c>
      <c r="AX160" s="13" t="s">
        <v>86</v>
      </c>
      <c r="AY160" s="237" t="s">
        <v>135</v>
      </c>
    </row>
    <row r="161" s="2" customFormat="1" ht="21.75" customHeight="1">
      <c r="A161" s="41"/>
      <c r="B161" s="42"/>
      <c r="C161" s="207" t="s">
        <v>235</v>
      </c>
      <c r="D161" s="207" t="s">
        <v>137</v>
      </c>
      <c r="E161" s="208" t="s">
        <v>236</v>
      </c>
      <c r="F161" s="209" t="s">
        <v>237</v>
      </c>
      <c r="G161" s="210" t="s">
        <v>202</v>
      </c>
      <c r="H161" s="211">
        <v>0.25800000000000001</v>
      </c>
      <c r="I161" s="212"/>
      <c r="J161" s="213">
        <f>ROUND(I161*H161,2)</f>
        <v>0</v>
      </c>
      <c r="K161" s="209" t="s">
        <v>141</v>
      </c>
      <c r="L161" s="47"/>
      <c r="M161" s="214" t="s">
        <v>76</v>
      </c>
      <c r="N161" s="215" t="s">
        <v>48</v>
      </c>
      <c r="O161" s="87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8" t="s">
        <v>142</v>
      </c>
      <c r="AT161" s="218" t="s">
        <v>137</v>
      </c>
      <c r="AU161" s="218" t="s">
        <v>88</v>
      </c>
      <c r="AY161" s="20" t="s">
        <v>135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20" t="s">
        <v>86</v>
      </c>
      <c r="BK161" s="219">
        <f>ROUND(I161*H161,2)</f>
        <v>0</v>
      </c>
      <c r="BL161" s="20" t="s">
        <v>142</v>
      </c>
      <c r="BM161" s="218" t="s">
        <v>238</v>
      </c>
    </row>
    <row r="162" s="2" customFormat="1">
      <c r="A162" s="41"/>
      <c r="B162" s="42"/>
      <c r="C162" s="43"/>
      <c r="D162" s="220" t="s">
        <v>144</v>
      </c>
      <c r="E162" s="43"/>
      <c r="F162" s="221" t="s">
        <v>239</v>
      </c>
      <c r="G162" s="43"/>
      <c r="H162" s="43"/>
      <c r="I162" s="222"/>
      <c r="J162" s="43"/>
      <c r="K162" s="43"/>
      <c r="L162" s="47"/>
      <c r="M162" s="223"/>
      <c r="N162" s="224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144</v>
      </c>
      <c r="AU162" s="20" t="s">
        <v>88</v>
      </c>
    </row>
    <row r="163" s="2" customFormat="1">
      <c r="A163" s="41"/>
      <c r="B163" s="42"/>
      <c r="C163" s="43"/>
      <c r="D163" s="225" t="s">
        <v>146</v>
      </c>
      <c r="E163" s="43"/>
      <c r="F163" s="226" t="s">
        <v>240</v>
      </c>
      <c r="G163" s="43"/>
      <c r="H163" s="43"/>
      <c r="I163" s="222"/>
      <c r="J163" s="43"/>
      <c r="K163" s="43"/>
      <c r="L163" s="47"/>
      <c r="M163" s="223"/>
      <c r="N163" s="224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146</v>
      </c>
      <c r="AU163" s="20" t="s">
        <v>88</v>
      </c>
    </row>
    <row r="164" s="13" customFormat="1">
      <c r="A164" s="13"/>
      <c r="B164" s="227"/>
      <c r="C164" s="228"/>
      <c r="D164" s="220" t="s">
        <v>171</v>
      </c>
      <c r="E164" s="229" t="s">
        <v>76</v>
      </c>
      <c r="F164" s="230" t="s">
        <v>206</v>
      </c>
      <c r="G164" s="228"/>
      <c r="H164" s="231">
        <v>2.282</v>
      </c>
      <c r="I164" s="232"/>
      <c r="J164" s="228"/>
      <c r="K164" s="228"/>
      <c r="L164" s="233"/>
      <c r="M164" s="234"/>
      <c r="N164" s="235"/>
      <c r="O164" s="235"/>
      <c r="P164" s="235"/>
      <c r="Q164" s="235"/>
      <c r="R164" s="235"/>
      <c r="S164" s="235"/>
      <c r="T164" s="23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7" t="s">
        <v>171</v>
      </c>
      <c r="AU164" s="237" t="s">
        <v>88</v>
      </c>
      <c r="AV164" s="13" t="s">
        <v>88</v>
      </c>
      <c r="AW164" s="13" t="s">
        <v>38</v>
      </c>
      <c r="AX164" s="13" t="s">
        <v>78</v>
      </c>
      <c r="AY164" s="237" t="s">
        <v>135</v>
      </c>
    </row>
    <row r="165" s="14" customFormat="1">
      <c r="A165" s="14"/>
      <c r="B165" s="238"/>
      <c r="C165" s="239"/>
      <c r="D165" s="220" t="s">
        <v>171</v>
      </c>
      <c r="E165" s="240" t="s">
        <v>76</v>
      </c>
      <c r="F165" s="241" t="s">
        <v>207</v>
      </c>
      <c r="G165" s="239"/>
      <c r="H165" s="242">
        <v>2.282</v>
      </c>
      <c r="I165" s="243"/>
      <c r="J165" s="239"/>
      <c r="K165" s="239"/>
      <c r="L165" s="244"/>
      <c r="M165" s="245"/>
      <c r="N165" s="246"/>
      <c r="O165" s="246"/>
      <c r="P165" s="246"/>
      <c r="Q165" s="246"/>
      <c r="R165" s="246"/>
      <c r="S165" s="246"/>
      <c r="T165" s="24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8" t="s">
        <v>171</v>
      </c>
      <c r="AU165" s="248" t="s">
        <v>88</v>
      </c>
      <c r="AV165" s="14" t="s">
        <v>153</v>
      </c>
      <c r="AW165" s="14" t="s">
        <v>38</v>
      </c>
      <c r="AX165" s="14" t="s">
        <v>78</v>
      </c>
      <c r="AY165" s="248" t="s">
        <v>135</v>
      </c>
    </row>
    <row r="166" s="13" customFormat="1">
      <c r="A166" s="13"/>
      <c r="B166" s="227"/>
      <c r="C166" s="228"/>
      <c r="D166" s="220" t="s">
        <v>171</v>
      </c>
      <c r="E166" s="229" t="s">
        <v>76</v>
      </c>
      <c r="F166" s="230" t="s">
        <v>208</v>
      </c>
      <c r="G166" s="228"/>
      <c r="H166" s="231">
        <v>6.3899999999999997</v>
      </c>
      <c r="I166" s="232"/>
      <c r="J166" s="228"/>
      <c r="K166" s="228"/>
      <c r="L166" s="233"/>
      <c r="M166" s="234"/>
      <c r="N166" s="235"/>
      <c r="O166" s="235"/>
      <c r="P166" s="235"/>
      <c r="Q166" s="235"/>
      <c r="R166" s="235"/>
      <c r="S166" s="235"/>
      <c r="T166" s="23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7" t="s">
        <v>171</v>
      </c>
      <c r="AU166" s="237" t="s">
        <v>88</v>
      </c>
      <c r="AV166" s="13" t="s">
        <v>88</v>
      </c>
      <c r="AW166" s="13" t="s">
        <v>38</v>
      </c>
      <c r="AX166" s="13" t="s">
        <v>78</v>
      </c>
      <c r="AY166" s="237" t="s">
        <v>135</v>
      </c>
    </row>
    <row r="167" s="13" customFormat="1">
      <c r="A167" s="13"/>
      <c r="B167" s="227"/>
      <c r="C167" s="228"/>
      <c r="D167" s="220" t="s">
        <v>171</v>
      </c>
      <c r="E167" s="229" t="s">
        <v>76</v>
      </c>
      <c r="F167" s="230" t="s">
        <v>209</v>
      </c>
      <c r="G167" s="228"/>
      <c r="H167" s="231">
        <v>-1.232</v>
      </c>
      <c r="I167" s="232"/>
      <c r="J167" s="228"/>
      <c r="K167" s="228"/>
      <c r="L167" s="233"/>
      <c r="M167" s="234"/>
      <c r="N167" s="235"/>
      <c r="O167" s="235"/>
      <c r="P167" s="235"/>
      <c r="Q167" s="235"/>
      <c r="R167" s="235"/>
      <c r="S167" s="235"/>
      <c r="T167" s="23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7" t="s">
        <v>171</v>
      </c>
      <c r="AU167" s="237" t="s">
        <v>88</v>
      </c>
      <c r="AV167" s="13" t="s">
        <v>88</v>
      </c>
      <c r="AW167" s="13" t="s">
        <v>38</v>
      </c>
      <c r="AX167" s="13" t="s">
        <v>78</v>
      </c>
      <c r="AY167" s="237" t="s">
        <v>135</v>
      </c>
    </row>
    <row r="168" s="14" customFormat="1">
      <c r="A168" s="14"/>
      <c r="B168" s="238"/>
      <c r="C168" s="239"/>
      <c r="D168" s="220" t="s">
        <v>171</v>
      </c>
      <c r="E168" s="240" t="s">
        <v>76</v>
      </c>
      <c r="F168" s="241" t="s">
        <v>207</v>
      </c>
      <c r="G168" s="239"/>
      <c r="H168" s="242">
        <v>5.1580000000000004</v>
      </c>
      <c r="I168" s="243"/>
      <c r="J168" s="239"/>
      <c r="K168" s="239"/>
      <c r="L168" s="244"/>
      <c r="M168" s="245"/>
      <c r="N168" s="246"/>
      <c r="O168" s="246"/>
      <c r="P168" s="246"/>
      <c r="Q168" s="246"/>
      <c r="R168" s="246"/>
      <c r="S168" s="246"/>
      <c r="T168" s="24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8" t="s">
        <v>171</v>
      </c>
      <c r="AU168" s="248" t="s">
        <v>88</v>
      </c>
      <c r="AV168" s="14" t="s">
        <v>153</v>
      </c>
      <c r="AW168" s="14" t="s">
        <v>38</v>
      </c>
      <c r="AX168" s="14" t="s">
        <v>78</v>
      </c>
      <c r="AY168" s="248" t="s">
        <v>135</v>
      </c>
    </row>
    <row r="169" s="13" customFormat="1">
      <c r="A169" s="13"/>
      <c r="B169" s="227"/>
      <c r="C169" s="228"/>
      <c r="D169" s="220" t="s">
        <v>171</v>
      </c>
      <c r="E169" s="229" t="s">
        <v>76</v>
      </c>
      <c r="F169" s="230" t="s">
        <v>241</v>
      </c>
      <c r="G169" s="228"/>
      <c r="H169" s="231">
        <v>0.25800000000000001</v>
      </c>
      <c r="I169" s="232"/>
      <c r="J169" s="228"/>
      <c r="K169" s="228"/>
      <c r="L169" s="233"/>
      <c r="M169" s="234"/>
      <c r="N169" s="235"/>
      <c r="O169" s="235"/>
      <c r="P169" s="235"/>
      <c r="Q169" s="235"/>
      <c r="R169" s="235"/>
      <c r="S169" s="235"/>
      <c r="T169" s="23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7" t="s">
        <v>171</v>
      </c>
      <c r="AU169" s="237" t="s">
        <v>88</v>
      </c>
      <c r="AV169" s="13" t="s">
        <v>88</v>
      </c>
      <c r="AW169" s="13" t="s">
        <v>38</v>
      </c>
      <c r="AX169" s="13" t="s">
        <v>86</v>
      </c>
      <c r="AY169" s="237" t="s">
        <v>135</v>
      </c>
    </row>
    <row r="170" s="2" customFormat="1" ht="21.75" customHeight="1">
      <c r="A170" s="41"/>
      <c r="B170" s="42"/>
      <c r="C170" s="207" t="s">
        <v>242</v>
      </c>
      <c r="D170" s="207" t="s">
        <v>137</v>
      </c>
      <c r="E170" s="208" t="s">
        <v>243</v>
      </c>
      <c r="F170" s="209" t="s">
        <v>244</v>
      </c>
      <c r="G170" s="210" t="s">
        <v>202</v>
      </c>
      <c r="H170" s="211">
        <v>66.766999999999996</v>
      </c>
      <c r="I170" s="212"/>
      <c r="J170" s="213">
        <f>ROUND(I170*H170,2)</f>
        <v>0</v>
      </c>
      <c r="K170" s="209" t="s">
        <v>141</v>
      </c>
      <c r="L170" s="47"/>
      <c r="M170" s="214" t="s">
        <v>76</v>
      </c>
      <c r="N170" s="215" t="s">
        <v>48</v>
      </c>
      <c r="O170" s="87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142</v>
      </c>
      <c r="AT170" s="218" t="s">
        <v>137</v>
      </c>
      <c r="AU170" s="218" t="s">
        <v>88</v>
      </c>
      <c r="AY170" s="20" t="s">
        <v>135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86</v>
      </c>
      <c r="BK170" s="219">
        <f>ROUND(I170*H170,2)</f>
        <v>0</v>
      </c>
      <c r="BL170" s="20" t="s">
        <v>142</v>
      </c>
      <c r="BM170" s="218" t="s">
        <v>245</v>
      </c>
    </row>
    <row r="171" s="2" customFormat="1">
      <c r="A171" s="41"/>
      <c r="B171" s="42"/>
      <c r="C171" s="43"/>
      <c r="D171" s="220" t="s">
        <v>144</v>
      </c>
      <c r="E171" s="43"/>
      <c r="F171" s="221" t="s">
        <v>246</v>
      </c>
      <c r="G171" s="43"/>
      <c r="H171" s="43"/>
      <c r="I171" s="222"/>
      <c r="J171" s="43"/>
      <c r="K171" s="43"/>
      <c r="L171" s="47"/>
      <c r="M171" s="223"/>
      <c r="N171" s="224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144</v>
      </c>
      <c r="AU171" s="20" t="s">
        <v>88</v>
      </c>
    </row>
    <row r="172" s="2" customFormat="1">
      <c r="A172" s="41"/>
      <c r="B172" s="42"/>
      <c r="C172" s="43"/>
      <c r="D172" s="225" t="s">
        <v>146</v>
      </c>
      <c r="E172" s="43"/>
      <c r="F172" s="226" t="s">
        <v>247</v>
      </c>
      <c r="G172" s="43"/>
      <c r="H172" s="43"/>
      <c r="I172" s="222"/>
      <c r="J172" s="43"/>
      <c r="K172" s="43"/>
      <c r="L172" s="47"/>
      <c r="M172" s="223"/>
      <c r="N172" s="224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146</v>
      </c>
      <c r="AU172" s="20" t="s">
        <v>88</v>
      </c>
    </row>
    <row r="173" s="13" customFormat="1">
      <c r="A173" s="13"/>
      <c r="B173" s="227"/>
      <c r="C173" s="228"/>
      <c r="D173" s="220" t="s">
        <v>171</v>
      </c>
      <c r="E173" s="229" t="s">
        <v>76</v>
      </c>
      <c r="F173" s="230" t="s">
        <v>206</v>
      </c>
      <c r="G173" s="228"/>
      <c r="H173" s="231">
        <v>2.282</v>
      </c>
      <c r="I173" s="232"/>
      <c r="J173" s="228"/>
      <c r="K173" s="228"/>
      <c r="L173" s="233"/>
      <c r="M173" s="234"/>
      <c r="N173" s="235"/>
      <c r="O173" s="235"/>
      <c r="P173" s="235"/>
      <c r="Q173" s="235"/>
      <c r="R173" s="235"/>
      <c r="S173" s="235"/>
      <c r="T173" s="23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7" t="s">
        <v>171</v>
      </c>
      <c r="AU173" s="237" t="s">
        <v>88</v>
      </c>
      <c r="AV173" s="13" t="s">
        <v>88</v>
      </c>
      <c r="AW173" s="13" t="s">
        <v>38</v>
      </c>
      <c r="AX173" s="13" t="s">
        <v>78</v>
      </c>
      <c r="AY173" s="237" t="s">
        <v>135</v>
      </c>
    </row>
    <row r="174" s="13" customFormat="1">
      <c r="A174" s="13"/>
      <c r="B174" s="227"/>
      <c r="C174" s="228"/>
      <c r="D174" s="220" t="s">
        <v>171</v>
      </c>
      <c r="E174" s="229" t="s">
        <v>76</v>
      </c>
      <c r="F174" s="230" t="s">
        <v>217</v>
      </c>
      <c r="G174" s="228"/>
      <c r="H174" s="231">
        <v>2.2189999999999999</v>
      </c>
      <c r="I174" s="232"/>
      <c r="J174" s="228"/>
      <c r="K174" s="228"/>
      <c r="L174" s="233"/>
      <c r="M174" s="234"/>
      <c r="N174" s="235"/>
      <c r="O174" s="235"/>
      <c r="P174" s="235"/>
      <c r="Q174" s="235"/>
      <c r="R174" s="235"/>
      <c r="S174" s="235"/>
      <c r="T174" s="23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7" t="s">
        <v>171</v>
      </c>
      <c r="AU174" s="237" t="s">
        <v>88</v>
      </c>
      <c r="AV174" s="13" t="s">
        <v>88</v>
      </c>
      <c r="AW174" s="13" t="s">
        <v>38</v>
      </c>
      <c r="AX174" s="13" t="s">
        <v>78</v>
      </c>
      <c r="AY174" s="237" t="s">
        <v>135</v>
      </c>
    </row>
    <row r="175" s="14" customFormat="1">
      <c r="A175" s="14"/>
      <c r="B175" s="238"/>
      <c r="C175" s="239"/>
      <c r="D175" s="220" t="s">
        <v>171</v>
      </c>
      <c r="E175" s="240" t="s">
        <v>76</v>
      </c>
      <c r="F175" s="241" t="s">
        <v>207</v>
      </c>
      <c r="G175" s="239"/>
      <c r="H175" s="242">
        <v>4.5010000000000003</v>
      </c>
      <c r="I175" s="243"/>
      <c r="J175" s="239"/>
      <c r="K175" s="239"/>
      <c r="L175" s="244"/>
      <c r="M175" s="245"/>
      <c r="N175" s="246"/>
      <c r="O175" s="246"/>
      <c r="P175" s="246"/>
      <c r="Q175" s="246"/>
      <c r="R175" s="246"/>
      <c r="S175" s="246"/>
      <c r="T175" s="24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8" t="s">
        <v>171</v>
      </c>
      <c r="AU175" s="248" t="s">
        <v>88</v>
      </c>
      <c r="AV175" s="14" t="s">
        <v>153</v>
      </c>
      <c r="AW175" s="14" t="s">
        <v>38</v>
      </c>
      <c r="AX175" s="14" t="s">
        <v>78</v>
      </c>
      <c r="AY175" s="248" t="s">
        <v>135</v>
      </c>
    </row>
    <row r="176" s="13" customFormat="1">
      <c r="A176" s="13"/>
      <c r="B176" s="227"/>
      <c r="C176" s="228"/>
      <c r="D176" s="220" t="s">
        <v>171</v>
      </c>
      <c r="E176" s="229" t="s">
        <v>76</v>
      </c>
      <c r="F176" s="230" t="s">
        <v>218</v>
      </c>
      <c r="G176" s="228"/>
      <c r="H176" s="231">
        <v>908.601</v>
      </c>
      <c r="I176" s="232"/>
      <c r="J176" s="228"/>
      <c r="K176" s="228"/>
      <c r="L176" s="233"/>
      <c r="M176" s="234"/>
      <c r="N176" s="235"/>
      <c r="O176" s="235"/>
      <c r="P176" s="235"/>
      <c r="Q176" s="235"/>
      <c r="R176" s="235"/>
      <c r="S176" s="235"/>
      <c r="T176" s="23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7" t="s">
        <v>171</v>
      </c>
      <c r="AU176" s="237" t="s">
        <v>88</v>
      </c>
      <c r="AV176" s="13" t="s">
        <v>88</v>
      </c>
      <c r="AW176" s="13" t="s">
        <v>38</v>
      </c>
      <c r="AX176" s="13" t="s">
        <v>78</v>
      </c>
      <c r="AY176" s="237" t="s">
        <v>135</v>
      </c>
    </row>
    <row r="177" s="13" customFormat="1">
      <c r="A177" s="13"/>
      <c r="B177" s="227"/>
      <c r="C177" s="228"/>
      <c r="D177" s="220" t="s">
        <v>171</v>
      </c>
      <c r="E177" s="229" t="s">
        <v>76</v>
      </c>
      <c r="F177" s="230" t="s">
        <v>219</v>
      </c>
      <c r="G177" s="228"/>
      <c r="H177" s="231">
        <v>534.33500000000004</v>
      </c>
      <c r="I177" s="232"/>
      <c r="J177" s="228"/>
      <c r="K177" s="228"/>
      <c r="L177" s="233"/>
      <c r="M177" s="234"/>
      <c r="N177" s="235"/>
      <c r="O177" s="235"/>
      <c r="P177" s="235"/>
      <c r="Q177" s="235"/>
      <c r="R177" s="235"/>
      <c r="S177" s="235"/>
      <c r="T177" s="23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7" t="s">
        <v>171</v>
      </c>
      <c r="AU177" s="237" t="s">
        <v>88</v>
      </c>
      <c r="AV177" s="13" t="s">
        <v>88</v>
      </c>
      <c r="AW177" s="13" t="s">
        <v>38</v>
      </c>
      <c r="AX177" s="13" t="s">
        <v>78</v>
      </c>
      <c r="AY177" s="237" t="s">
        <v>135</v>
      </c>
    </row>
    <row r="178" s="13" customFormat="1">
      <c r="A178" s="13"/>
      <c r="B178" s="227"/>
      <c r="C178" s="228"/>
      <c r="D178" s="220" t="s">
        <v>171</v>
      </c>
      <c r="E178" s="229" t="s">
        <v>76</v>
      </c>
      <c r="F178" s="230" t="s">
        <v>220</v>
      </c>
      <c r="G178" s="228"/>
      <c r="H178" s="231">
        <v>164.71000000000001</v>
      </c>
      <c r="I178" s="232"/>
      <c r="J178" s="228"/>
      <c r="K178" s="228"/>
      <c r="L178" s="233"/>
      <c r="M178" s="234"/>
      <c r="N178" s="235"/>
      <c r="O178" s="235"/>
      <c r="P178" s="235"/>
      <c r="Q178" s="235"/>
      <c r="R178" s="235"/>
      <c r="S178" s="235"/>
      <c r="T178" s="23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7" t="s">
        <v>171</v>
      </c>
      <c r="AU178" s="237" t="s">
        <v>88</v>
      </c>
      <c r="AV178" s="13" t="s">
        <v>88</v>
      </c>
      <c r="AW178" s="13" t="s">
        <v>38</v>
      </c>
      <c r="AX178" s="13" t="s">
        <v>78</v>
      </c>
      <c r="AY178" s="237" t="s">
        <v>135</v>
      </c>
    </row>
    <row r="179" s="13" customFormat="1">
      <c r="A179" s="13"/>
      <c r="B179" s="227"/>
      <c r="C179" s="228"/>
      <c r="D179" s="220" t="s">
        <v>171</v>
      </c>
      <c r="E179" s="229" t="s">
        <v>76</v>
      </c>
      <c r="F179" s="230" t="s">
        <v>221</v>
      </c>
      <c r="G179" s="228"/>
      <c r="H179" s="231">
        <v>-253.34800000000001</v>
      </c>
      <c r="I179" s="232"/>
      <c r="J179" s="228"/>
      <c r="K179" s="228"/>
      <c r="L179" s="233"/>
      <c r="M179" s="234"/>
      <c r="N179" s="235"/>
      <c r="O179" s="235"/>
      <c r="P179" s="235"/>
      <c r="Q179" s="235"/>
      <c r="R179" s="235"/>
      <c r="S179" s="235"/>
      <c r="T179" s="23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7" t="s">
        <v>171</v>
      </c>
      <c r="AU179" s="237" t="s">
        <v>88</v>
      </c>
      <c r="AV179" s="13" t="s">
        <v>88</v>
      </c>
      <c r="AW179" s="13" t="s">
        <v>38</v>
      </c>
      <c r="AX179" s="13" t="s">
        <v>78</v>
      </c>
      <c r="AY179" s="237" t="s">
        <v>135</v>
      </c>
    </row>
    <row r="180" s="13" customFormat="1">
      <c r="A180" s="13"/>
      <c r="B180" s="227"/>
      <c r="C180" s="228"/>
      <c r="D180" s="220" t="s">
        <v>171</v>
      </c>
      <c r="E180" s="229" t="s">
        <v>76</v>
      </c>
      <c r="F180" s="230" t="s">
        <v>222</v>
      </c>
      <c r="G180" s="228"/>
      <c r="H180" s="231">
        <v>-18.949999999999999</v>
      </c>
      <c r="I180" s="232"/>
      <c r="J180" s="228"/>
      <c r="K180" s="228"/>
      <c r="L180" s="233"/>
      <c r="M180" s="234"/>
      <c r="N180" s="235"/>
      <c r="O180" s="235"/>
      <c r="P180" s="235"/>
      <c r="Q180" s="235"/>
      <c r="R180" s="235"/>
      <c r="S180" s="235"/>
      <c r="T180" s="23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7" t="s">
        <v>171</v>
      </c>
      <c r="AU180" s="237" t="s">
        <v>88</v>
      </c>
      <c r="AV180" s="13" t="s">
        <v>88</v>
      </c>
      <c r="AW180" s="13" t="s">
        <v>38</v>
      </c>
      <c r="AX180" s="13" t="s">
        <v>78</v>
      </c>
      <c r="AY180" s="237" t="s">
        <v>135</v>
      </c>
    </row>
    <row r="181" s="14" customFormat="1">
      <c r="A181" s="14"/>
      <c r="B181" s="238"/>
      <c r="C181" s="239"/>
      <c r="D181" s="220" t="s">
        <v>171</v>
      </c>
      <c r="E181" s="240" t="s">
        <v>76</v>
      </c>
      <c r="F181" s="241" t="s">
        <v>207</v>
      </c>
      <c r="G181" s="239"/>
      <c r="H181" s="242">
        <v>1335.348</v>
      </c>
      <c r="I181" s="243"/>
      <c r="J181" s="239"/>
      <c r="K181" s="239"/>
      <c r="L181" s="244"/>
      <c r="M181" s="245"/>
      <c r="N181" s="246"/>
      <c r="O181" s="246"/>
      <c r="P181" s="246"/>
      <c r="Q181" s="246"/>
      <c r="R181" s="246"/>
      <c r="S181" s="246"/>
      <c r="T181" s="247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8" t="s">
        <v>171</v>
      </c>
      <c r="AU181" s="248" t="s">
        <v>88</v>
      </c>
      <c r="AV181" s="14" t="s">
        <v>153</v>
      </c>
      <c r="AW181" s="14" t="s">
        <v>38</v>
      </c>
      <c r="AX181" s="14" t="s">
        <v>78</v>
      </c>
      <c r="AY181" s="248" t="s">
        <v>135</v>
      </c>
    </row>
    <row r="182" s="13" customFormat="1">
      <c r="A182" s="13"/>
      <c r="B182" s="227"/>
      <c r="C182" s="228"/>
      <c r="D182" s="220" t="s">
        <v>171</v>
      </c>
      <c r="E182" s="229" t="s">
        <v>76</v>
      </c>
      <c r="F182" s="230" t="s">
        <v>248</v>
      </c>
      <c r="G182" s="228"/>
      <c r="H182" s="231">
        <v>66.766999999999996</v>
      </c>
      <c r="I182" s="232"/>
      <c r="J182" s="228"/>
      <c r="K182" s="228"/>
      <c r="L182" s="233"/>
      <c r="M182" s="234"/>
      <c r="N182" s="235"/>
      <c r="O182" s="235"/>
      <c r="P182" s="235"/>
      <c r="Q182" s="235"/>
      <c r="R182" s="235"/>
      <c r="S182" s="235"/>
      <c r="T182" s="23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7" t="s">
        <v>171</v>
      </c>
      <c r="AU182" s="237" t="s">
        <v>88</v>
      </c>
      <c r="AV182" s="13" t="s">
        <v>88</v>
      </c>
      <c r="AW182" s="13" t="s">
        <v>38</v>
      </c>
      <c r="AX182" s="13" t="s">
        <v>86</v>
      </c>
      <c r="AY182" s="237" t="s">
        <v>135</v>
      </c>
    </row>
    <row r="183" s="2" customFormat="1" ht="16.5" customHeight="1">
      <c r="A183" s="41"/>
      <c r="B183" s="42"/>
      <c r="C183" s="207" t="s">
        <v>249</v>
      </c>
      <c r="D183" s="207" t="s">
        <v>137</v>
      </c>
      <c r="E183" s="208" t="s">
        <v>250</v>
      </c>
      <c r="F183" s="209" t="s">
        <v>251</v>
      </c>
      <c r="G183" s="210" t="s">
        <v>252</v>
      </c>
      <c r="H183" s="211">
        <v>11.41</v>
      </c>
      <c r="I183" s="212"/>
      <c r="J183" s="213">
        <f>ROUND(I183*H183,2)</f>
        <v>0</v>
      </c>
      <c r="K183" s="209" t="s">
        <v>141</v>
      </c>
      <c r="L183" s="47"/>
      <c r="M183" s="214" t="s">
        <v>76</v>
      </c>
      <c r="N183" s="215" t="s">
        <v>48</v>
      </c>
      <c r="O183" s="87"/>
      <c r="P183" s="216">
        <f>O183*H183</f>
        <v>0</v>
      </c>
      <c r="Q183" s="216">
        <v>0.00084000000000000003</v>
      </c>
      <c r="R183" s="216">
        <f>Q183*H183</f>
        <v>0.0095843999999999999</v>
      </c>
      <c r="S183" s="216">
        <v>0</v>
      </c>
      <c r="T183" s="21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8" t="s">
        <v>142</v>
      </c>
      <c r="AT183" s="218" t="s">
        <v>137</v>
      </c>
      <c r="AU183" s="218" t="s">
        <v>88</v>
      </c>
      <c r="AY183" s="20" t="s">
        <v>135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20" t="s">
        <v>86</v>
      </c>
      <c r="BK183" s="219">
        <f>ROUND(I183*H183,2)</f>
        <v>0</v>
      </c>
      <c r="BL183" s="20" t="s">
        <v>142</v>
      </c>
      <c r="BM183" s="218" t="s">
        <v>253</v>
      </c>
    </row>
    <row r="184" s="2" customFormat="1">
      <c r="A184" s="41"/>
      <c r="B184" s="42"/>
      <c r="C184" s="43"/>
      <c r="D184" s="220" t="s">
        <v>144</v>
      </c>
      <c r="E184" s="43"/>
      <c r="F184" s="221" t="s">
        <v>254</v>
      </c>
      <c r="G184" s="43"/>
      <c r="H184" s="43"/>
      <c r="I184" s="222"/>
      <c r="J184" s="43"/>
      <c r="K184" s="43"/>
      <c r="L184" s="47"/>
      <c r="M184" s="223"/>
      <c r="N184" s="224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144</v>
      </c>
      <c r="AU184" s="20" t="s">
        <v>88</v>
      </c>
    </row>
    <row r="185" s="2" customFormat="1">
      <c r="A185" s="41"/>
      <c r="B185" s="42"/>
      <c r="C185" s="43"/>
      <c r="D185" s="225" t="s">
        <v>146</v>
      </c>
      <c r="E185" s="43"/>
      <c r="F185" s="226" t="s">
        <v>255</v>
      </c>
      <c r="G185" s="43"/>
      <c r="H185" s="43"/>
      <c r="I185" s="222"/>
      <c r="J185" s="43"/>
      <c r="K185" s="43"/>
      <c r="L185" s="47"/>
      <c r="M185" s="223"/>
      <c r="N185" s="224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146</v>
      </c>
      <c r="AU185" s="20" t="s">
        <v>88</v>
      </c>
    </row>
    <row r="186" s="13" customFormat="1">
      <c r="A186" s="13"/>
      <c r="B186" s="227"/>
      <c r="C186" s="228"/>
      <c r="D186" s="220" t="s">
        <v>171</v>
      </c>
      <c r="E186" s="229" t="s">
        <v>76</v>
      </c>
      <c r="F186" s="230" t="s">
        <v>256</v>
      </c>
      <c r="G186" s="228"/>
      <c r="H186" s="231">
        <v>11.41</v>
      </c>
      <c r="I186" s="232"/>
      <c r="J186" s="228"/>
      <c r="K186" s="228"/>
      <c r="L186" s="233"/>
      <c r="M186" s="234"/>
      <c r="N186" s="235"/>
      <c r="O186" s="235"/>
      <c r="P186" s="235"/>
      <c r="Q186" s="235"/>
      <c r="R186" s="235"/>
      <c r="S186" s="235"/>
      <c r="T186" s="23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7" t="s">
        <v>171</v>
      </c>
      <c r="AU186" s="237" t="s">
        <v>88</v>
      </c>
      <c r="AV186" s="13" t="s">
        <v>88</v>
      </c>
      <c r="AW186" s="13" t="s">
        <v>38</v>
      </c>
      <c r="AX186" s="13" t="s">
        <v>86</v>
      </c>
      <c r="AY186" s="237" t="s">
        <v>135</v>
      </c>
    </row>
    <row r="187" s="2" customFormat="1" ht="16.5" customHeight="1">
      <c r="A187" s="41"/>
      <c r="B187" s="42"/>
      <c r="C187" s="207" t="s">
        <v>257</v>
      </c>
      <c r="D187" s="207" t="s">
        <v>137</v>
      </c>
      <c r="E187" s="208" t="s">
        <v>258</v>
      </c>
      <c r="F187" s="209" t="s">
        <v>259</v>
      </c>
      <c r="G187" s="210" t="s">
        <v>252</v>
      </c>
      <c r="H187" s="211">
        <v>11.41</v>
      </c>
      <c r="I187" s="212"/>
      <c r="J187" s="213">
        <f>ROUND(I187*H187,2)</f>
        <v>0</v>
      </c>
      <c r="K187" s="209" t="s">
        <v>141</v>
      </c>
      <c r="L187" s="47"/>
      <c r="M187" s="214" t="s">
        <v>76</v>
      </c>
      <c r="N187" s="215" t="s">
        <v>48</v>
      </c>
      <c r="O187" s="87"/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8" t="s">
        <v>142</v>
      </c>
      <c r="AT187" s="218" t="s">
        <v>137</v>
      </c>
      <c r="AU187" s="218" t="s">
        <v>88</v>
      </c>
      <c r="AY187" s="20" t="s">
        <v>135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20" t="s">
        <v>86</v>
      </c>
      <c r="BK187" s="219">
        <f>ROUND(I187*H187,2)</f>
        <v>0</v>
      </c>
      <c r="BL187" s="20" t="s">
        <v>142</v>
      </c>
      <c r="BM187" s="218" t="s">
        <v>260</v>
      </c>
    </row>
    <row r="188" s="2" customFormat="1">
      <c r="A188" s="41"/>
      <c r="B188" s="42"/>
      <c r="C188" s="43"/>
      <c r="D188" s="220" t="s">
        <v>144</v>
      </c>
      <c r="E188" s="43"/>
      <c r="F188" s="221" t="s">
        <v>261</v>
      </c>
      <c r="G188" s="43"/>
      <c r="H188" s="43"/>
      <c r="I188" s="222"/>
      <c r="J188" s="43"/>
      <c r="K188" s="43"/>
      <c r="L188" s="47"/>
      <c r="M188" s="223"/>
      <c r="N188" s="224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144</v>
      </c>
      <c r="AU188" s="20" t="s">
        <v>88</v>
      </c>
    </row>
    <row r="189" s="2" customFormat="1">
      <c r="A189" s="41"/>
      <c r="B189" s="42"/>
      <c r="C189" s="43"/>
      <c r="D189" s="225" t="s">
        <v>146</v>
      </c>
      <c r="E189" s="43"/>
      <c r="F189" s="226" t="s">
        <v>262</v>
      </c>
      <c r="G189" s="43"/>
      <c r="H189" s="43"/>
      <c r="I189" s="222"/>
      <c r="J189" s="43"/>
      <c r="K189" s="43"/>
      <c r="L189" s="47"/>
      <c r="M189" s="223"/>
      <c r="N189" s="224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146</v>
      </c>
      <c r="AU189" s="20" t="s">
        <v>88</v>
      </c>
    </row>
    <row r="190" s="2" customFormat="1" ht="16.5" customHeight="1">
      <c r="A190" s="41"/>
      <c r="B190" s="42"/>
      <c r="C190" s="207" t="s">
        <v>263</v>
      </c>
      <c r="D190" s="207" t="s">
        <v>137</v>
      </c>
      <c r="E190" s="208" t="s">
        <v>264</v>
      </c>
      <c r="F190" s="209" t="s">
        <v>265</v>
      </c>
      <c r="G190" s="210" t="s">
        <v>252</v>
      </c>
      <c r="H190" s="211">
        <v>2576.672</v>
      </c>
      <c r="I190" s="212"/>
      <c r="J190" s="213">
        <f>ROUND(I190*H190,2)</f>
        <v>0</v>
      </c>
      <c r="K190" s="209" t="s">
        <v>141</v>
      </c>
      <c r="L190" s="47"/>
      <c r="M190" s="214" t="s">
        <v>76</v>
      </c>
      <c r="N190" s="215" t="s">
        <v>48</v>
      </c>
      <c r="O190" s="87"/>
      <c r="P190" s="216">
        <f>O190*H190</f>
        <v>0</v>
      </c>
      <c r="Q190" s="216">
        <v>0.00059000000000000003</v>
      </c>
      <c r="R190" s="216">
        <f>Q190*H190</f>
        <v>1.5202364800000001</v>
      </c>
      <c r="S190" s="216">
        <v>0</v>
      </c>
      <c r="T190" s="217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8" t="s">
        <v>142</v>
      </c>
      <c r="AT190" s="218" t="s">
        <v>137</v>
      </c>
      <c r="AU190" s="218" t="s">
        <v>88</v>
      </c>
      <c r="AY190" s="20" t="s">
        <v>135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20" t="s">
        <v>86</v>
      </c>
      <c r="BK190" s="219">
        <f>ROUND(I190*H190,2)</f>
        <v>0</v>
      </c>
      <c r="BL190" s="20" t="s">
        <v>142</v>
      </c>
      <c r="BM190" s="218" t="s">
        <v>266</v>
      </c>
    </row>
    <row r="191" s="2" customFormat="1">
      <c r="A191" s="41"/>
      <c r="B191" s="42"/>
      <c r="C191" s="43"/>
      <c r="D191" s="220" t="s">
        <v>144</v>
      </c>
      <c r="E191" s="43"/>
      <c r="F191" s="221" t="s">
        <v>267</v>
      </c>
      <c r="G191" s="43"/>
      <c r="H191" s="43"/>
      <c r="I191" s="222"/>
      <c r="J191" s="43"/>
      <c r="K191" s="43"/>
      <c r="L191" s="47"/>
      <c r="M191" s="223"/>
      <c r="N191" s="224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144</v>
      </c>
      <c r="AU191" s="20" t="s">
        <v>88</v>
      </c>
    </row>
    <row r="192" s="2" customFormat="1">
      <c r="A192" s="41"/>
      <c r="B192" s="42"/>
      <c r="C192" s="43"/>
      <c r="D192" s="225" t="s">
        <v>146</v>
      </c>
      <c r="E192" s="43"/>
      <c r="F192" s="226" t="s">
        <v>268</v>
      </c>
      <c r="G192" s="43"/>
      <c r="H192" s="43"/>
      <c r="I192" s="222"/>
      <c r="J192" s="43"/>
      <c r="K192" s="43"/>
      <c r="L192" s="47"/>
      <c r="M192" s="223"/>
      <c r="N192" s="224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146</v>
      </c>
      <c r="AU192" s="20" t="s">
        <v>88</v>
      </c>
    </row>
    <row r="193" s="13" customFormat="1">
      <c r="A193" s="13"/>
      <c r="B193" s="227"/>
      <c r="C193" s="228"/>
      <c r="D193" s="220" t="s">
        <v>171</v>
      </c>
      <c r="E193" s="229" t="s">
        <v>76</v>
      </c>
      <c r="F193" s="230" t="s">
        <v>269</v>
      </c>
      <c r="G193" s="228"/>
      <c r="H193" s="231">
        <v>1622.502</v>
      </c>
      <c r="I193" s="232"/>
      <c r="J193" s="228"/>
      <c r="K193" s="228"/>
      <c r="L193" s="233"/>
      <c r="M193" s="234"/>
      <c r="N193" s="235"/>
      <c r="O193" s="235"/>
      <c r="P193" s="235"/>
      <c r="Q193" s="235"/>
      <c r="R193" s="235"/>
      <c r="S193" s="235"/>
      <c r="T193" s="23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7" t="s">
        <v>171</v>
      </c>
      <c r="AU193" s="237" t="s">
        <v>88</v>
      </c>
      <c r="AV193" s="13" t="s">
        <v>88</v>
      </c>
      <c r="AW193" s="13" t="s">
        <v>38</v>
      </c>
      <c r="AX193" s="13" t="s">
        <v>78</v>
      </c>
      <c r="AY193" s="237" t="s">
        <v>135</v>
      </c>
    </row>
    <row r="194" s="13" customFormat="1">
      <c r="A194" s="13"/>
      <c r="B194" s="227"/>
      <c r="C194" s="228"/>
      <c r="D194" s="220" t="s">
        <v>171</v>
      </c>
      <c r="E194" s="229" t="s">
        <v>76</v>
      </c>
      <c r="F194" s="230" t="s">
        <v>270</v>
      </c>
      <c r="G194" s="228"/>
      <c r="H194" s="231">
        <v>954.16999999999996</v>
      </c>
      <c r="I194" s="232"/>
      <c r="J194" s="228"/>
      <c r="K194" s="228"/>
      <c r="L194" s="233"/>
      <c r="M194" s="234"/>
      <c r="N194" s="235"/>
      <c r="O194" s="235"/>
      <c r="P194" s="235"/>
      <c r="Q194" s="235"/>
      <c r="R194" s="235"/>
      <c r="S194" s="235"/>
      <c r="T194" s="23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7" t="s">
        <v>171</v>
      </c>
      <c r="AU194" s="237" t="s">
        <v>88</v>
      </c>
      <c r="AV194" s="13" t="s">
        <v>88</v>
      </c>
      <c r="AW194" s="13" t="s">
        <v>38</v>
      </c>
      <c r="AX194" s="13" t="s">
        <v>78</v>
      </c>
      <c r="AY194" s="237" t="s">
        <v>135</v>
      </c>
    </row>
    <row r="195" s="14" customFormat="1">
      <c r="A195" s="14"/>
      <c r="B195" s="238"/>
      <c r="C195" s="239"/>
      <c r="D195" s="220" t="s">
        <v>171</v>
      </c>
      <c r="E195" s="240" t="s">
        <v>76</v>
      </c>
      <c r="F195" s="241" t="s">
        <v>207</v>
      </c>
      <c r="G195" s="239"/>
      <c r="H195" s="242">
        <v>2576.672</v>
      </c>
      <c r="I195" s="243"/>
      <c r="J195" s="239"/>
      <c r="K195" s="239"/>
      <c r="L195" s="244"/>
      <c r="M195" s="245"/>
      <c r="N195" s="246"/>
      <c r="O195" s="246"/>
      <c r="P195" s="246"/>
      <c r="Q195" s="246"/>
      <c r="R195" s="246"/>
      <c r="S195" s="246"/>
      <c r="T195" s="247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8" t="s">
        <v>171</v>
      </c>
      <c r="AU195" s="248" t="s">
        <v>88</v>
      </c>
      <c r="AV195" s="14" t="s">
        <v>153</v>
      </c>
      <c r="AW195" s="14" t="s">
        <v>38</v>
      </c>
      <c r="AX195" s="14" t="s">
        <v>86</v>
      </c>
      <c r="AY195" s="248" t="s">
        <v>135</v>
      </c>
    </row>
    <row r="196" s="2" customFormat="1" ht="16.5" customHeight="1">
      <c r="A196" s="41"/>
      <c r="B196" s="42"/>
      <c r="C196" s="207" t="s">
        <v>271</v>
      </c>
      <c r="D196" s="207" t="s">
        <v>137</v>
      </c>
      <c r="E196" s="208" t="s">
        <v>272</v>
      </c>
      <c r="F196" s="209" t="s">
        <v>273</v>
      </c>
      <c r="G196" s="210" t="s">
        <v>252</v>
      </c>
      <c r="H196" s="211">
        <v>2576.672</v>
      </c>
      <c r="I196" s="212"/>
      <c r="J196" s="213">
        <f>ROUND(I196*H196,2)</f>
        <v>0</v>
      </c>
      <c r="K196" s="209" t="s">
        <v>141</v>
      </c>
      <c r="L196" s="47"/>
      <c r="M196" s="214" t="s">
        <v>76</v>
      </c>
      <c r="N196" s="215" t="s">
        <v>48</v>
      </c>
      <c r="O196" s="87"/>
      <c r="P196" s="216">
        <f>O196*H196</f>
        <v>0</v>
      </c>
      <c r="Q196" s="216">
        <v>0</v>
      </c>
      <c r="R196" s="216">
        <f>Q196*H196</f>
        <v>0</v>
      </c>
      <c r="S196" s="216">
        <v>0</v>
      </c>
      <c r="T196" s="21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8" t="s">
        <v>142</v>
      </c>
      <c r="AT196" s="218" t="s">
        <v>137</v>
      </c>
      <c r="AU196" s="218" t="s">
        <v>88</v>
      </c>
      <c r="AY196" s="20" t="s">
        <v>135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20" t="s">
        <v>86</v>
      </c>
      <c r="BK196" s="219">
        <f>ROUND(I196*H196,2)</f>
        <v>0</v>
      </c>
      <c r="BL196" s="20" t="s">
        <v>142</v>
      </c>
      <c r="BM196" s="218" t="s">
        <v>274</v>
      </c>
    </row>
    <row r="197" s="2" customFormat="1">
      <c r="A197" s="41"/>
      <c r="B197" s="42"/>
      <c r="C197" s="43"/>
      <c r="D197" s="220" t="s">
        <v>144</v>
      </c>
      <c r="E197" s="43"/>
      <c r="F197" s="221" t="s">
        <v>275</v>
      </c>
      <c r="G197" s="43"/>
      <c r="H197" s="43"/>
      <c r="I197" s="222"/>
      <c r="J197" s="43"/>
      <c r="K197" s="43"/>
      <c r="L197" s="47"/>
      <c r="M197" s="223"/>
      <c r="N197" s="224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144</v>
      </c>
      <c r="AU197" s="20" t="s">
        <v>88</v>
      </c>
    </row>
    <row r="198" s="2" customFormat="1">
      <c r="A198" s="41"/>
      <c r="B198" s="42"/>
      <c r="C198" s="43"/>
      <c r="D198" s="225" t="s">
        <v>146</v>
      </c>
      <c r="E198" s="43"/>
      <c r="F198" s="226" t="s">
        <v>276</v>
      </c>
      <c r="G198" s="43"/>
      <c r="H198" s="43"/>
      <c r="I198" s="222"/>
      <c r="J198" s="43"/>
      <c r="K198" s="43"/>
      <c r="L198" s="47"/>
      <c r="M198" s="223"/>
      <c r="N198" s="224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146</v>
      </c>
      <c r="AU198" s="20" t="s">
        <v>88</v>
      </c>
    </row>
    <row r="199" s="2" customFormat="1" ht="16.5" customHeight="1">
      <c r="A199" s="41"/>
      <c r="B199" s="42"/>
      <c r="C199" s="207" t="s">
        <v>277</v>
      </c>
      <c r="D199" s="207" t="s">
        <v>137</v>
      </c>
      <c r="E199" s="208" t="s">
        <v>278</v>
      </c>
      <c r="F199" s="209" t="s">
        <v>279</v>
      </c>
      <c r="G199" s="210" t="s">
        <v>140</v>
      </c>
      <c r="H199" s="211">
        <v>1</v>
      </c>
      <c r="I199" s="212"/>
      <c r="J199" s="213">
        <f>ROUND(I199*H199,2)</f>
        <v>0</v>
      </c>
      <c r="K199" s="209" t="s">
        <v>141</v>
      </c>
      <c r="L199" s="47"/>
      <c r="M199" s="214" t="s">
        <v>76</v>
      </c>
      <c r="N199" s="215" t="s">
        <v>48</v>
      </c>
      <c r="O199" s="87"/>
      <c r="P199" s="216">
        <f>O199*H199</f>
        <v>0</v>
      </c>
      <c r="Q199" s="216">
        <v>0</v>
      </c>
      <c r="R199" s="216">
        <f>Q199*H199</f>
        <v>0</v>
      </c>
      <c r="S199" s="216">
        <v>0</v>
      </c>
      <c r="T199" s="217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18" t="s">
        <v>142</v>
      </c>
      <c r="AT199" s="218" t="s">
        <v>137</v>
      </c>
      <c r="AU199" s="218" t="s">
        <v>88</v>
      </c>
      <c r="AY199" s="20" t="s">
        <v>135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20" t="s">
        <v>86</v>
      </c>
      <c r="BK199" s="219">
        <f>ROUND(I199*H199,2)</f>
        <v>0</v>
      </c>
      <c r="BL199" s="20" t="s">
        <v>142</v>
      </c>
      <c r="BM199" s="218" t="s">
        <v>280</v>
      </c>
    </row>
    <row r="200" s="2" customFormat="1">
      <c r="A200" s="41"/>
      <c r="B200" s="42"/>
      <c r="C200" s="43"/>
      <c r="D200" s="220" t="s">
        <v>144</v>
      </c>
      <c r="E200" s="43"/>
      <c r="F200" s="221" t="s">
        <v>281</v>
      </c>
      <c r="G200" s="43"/>
      <c r="H200" s="43"/>
      <c r="I200" s="222"/>
      <c r="J200" s="43"/>
      <c r="K200" s="43"/>
      <c r="L200" s="47"/>
      <c r="M200" s="223"/>
      <c r="N200" s="224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144</v>
      </c>
      <c r="AU200" s="20" t="s">
        <v>88</v>
      </c>
    </row>
    <row r="201" s="2" customFormat="1">
      <c r="A201" s="41"/>
      <c r="B201" s="42"/>
      <c r="C201" s="43"/>
      <c r="D201" s="225" t="s">
        <v>146</v>
      </c>
      <c r="E201" s="43"/>
      <c r="F201" s="226" t="s">
        <v>282</v>
      </c>
      <c r="G201" s="43"/>
      <c r="H201" s="43"/>
      <c r="I201" s="222"/>
      <c r="J201" s="43"/>
      <c r="K201" s="43"/>
      <c r="L201" s="47"/>
      <c r="M201" s="223"/>
      <c r="N201" s="224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146</v>
      </c>
      <c r="AU201" s="20" t="s">
        <v>88</v>
      </c>
    </row>
    <row r="202" s="2" customFormat="1" ht="16.5" customHeight="1">
      <c r="A202" s="41"/>
      <c r="B202" s="42"/>
      <c r="C202" s="207" t="s">
        <v>7</v>
      </c>
      <c r="D202" s="207" t="s">
        <v>137</v>
      </c>
      <c r="E202" s="208" t="s">
        <v>283</v>
      </c>
      <c r="F202" s="209" t="s">
        <v>284</v>
      </c>
      <c r="G202" s="210" t="s">
        <v>140</v>
      </c>
      <c r="H202" s="211">
        <v>3</v>
      </c>
      <c r="I202" s="212"/>
      <c r="J202" s="213">
        <f>ROUND(I202*H202,2)</f>
        <v>0</v>
      </c>
      <c r="K202" s="209" t="s">
        <v>141</v>
      </c>
      <c r="L202" s="47"/>
      <c r="M202" s="214" t="s">
        <v>76</v>
      </c>
      <c r="N202" s="215" t="s">
        <v>48</v>
      </c>
      <c r="O202" s="87"/>
      <c r="P202" s="216">
        <f>O202*H202</f>
        <v>0</v>
      </c>
      <c r="Q202" s="216">
        <v>0</v>
      </c>
      <c r="R202" s="216">
        <f>Q202*H202</f>
        <v>0</v>
      </c>
      <c r="S202" s="216">
        <v>0</v>
      </c>
      <c r="T202" s="21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18" t="s">
        <v>142</v>
      </c>
      <c r="AT202" s="218" t="s">
        <v>137</v>
      </c>
      <c r="AU202" s="218" t="s">
        <v>88</v>
      </c>
      <c r="AY202" s="20" t="s">
        <v>135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20" t="s">
        <v>86</v>
      </c>
      <c r="BK202" s="219">
        <f>ROUND(I202*H202,2)</f>
        <v>0</v>
      </c>
      <c r="BL202" s="20" t="s">
        <v>142</v>
      </c>
      <c r="BM202" s="218" t="s">
        <v>285</v>
      </c>
    </row>
    <row r="203" s="2" customFormat="1">
      <c r="A203" s="41"/>
      <c r="B203" s="42"/>
      <c r="C203" s="43"/>
      <c r="D203" s="220" t="s">
        <v>144</v>
      </c>
      <c r="E203" s="43"/>
      <c r="F203" s="221" t="s">
        <v>286</v>
      </c>
      <c r="G203" s="43"/>
      <c r="H203" s="43"/>
      <c r="I203" s="222"/>
      <c r="J203" s="43"/>
      <c r="K203" s="43"/>
      <c r="L203" s="47"/>
      <c r="M203" s="223"/>
      <c r="N203" s="224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144</v>
      </c>
      <c r="AU203" s="20" t="s">
        <v>88</v>
      </c>
    </row>
    <row r="204" s="2" customFormat="1">
      <c r="A204" s="41"/>
      <c r="B204" s="42"/>
      <c r="C204" s="43"/>
      <c r="D204" s="225" t="s">
        <v>146</v>
      </c>
      <c r="E204" s="43"/>
      <c r="F204" s="226" t="s">
        <v>287</v>
      </c>
      <c r="G204" s="43"/>
      <c r="H204" s="43"/>
      <c r="I204" s="222"/>
      <c r="J204" s="43"/>
      <c r="K204" s="43"/>
      <c r="L204" s="47"/>
      <c r="M204" s="223"/>
      <c r="N204" s="224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146</v>
      </c>
      <c r="AU204" s="20" t="s">
        <v>88</v>
      </c>
    </row>
    <row r="205" s="2" customFormat="1" ht="16.5" customHeight="1">
      <c r="A205" s="41"/>
      <c r="B205" s="42"/>
      <c r="C205" s="207" t="s">
        <v>288</v>
      </c>
      <c r="D205" s="207" t="s">
        <v>137</v>
      </c>
      <c r="E205" s="208" t="s">
        <v>289</v>
      </c>
      <c r="F205" s="209" t="s">
        <v>290</v>
      </c>
      <c r="G205" s="210" t="s">
        <v>140</v>
      </c>
      <c r="H205" s="211">
        <v>1</v>
      </c>
      <c r="I205" s="212"/>
      <c r="J205" s="213">
        <f>ROUND(I205*H205,2)</f>
        <v>0</v>
      </c>
      <c r="K205" s="209" t="s">
        <v>141</v>
      </c>
      <c r="L205" s="47"/>
      <c r="M205" s="214" t="s">
        <v>76</v>
      </c>
      <c r="N205" s="215" t="s">
        <v>48</v>
      </c>
      <c r="O205" s="87"/>
      <c r="P205" s="216">
        <f>O205*H205</f>
        <v>0</v>
      </c>
      <c r="Q205" s="216">
        <v>0</v>
      </c>
      <c r="R205" s="216">
        <f>Q205*H205</f>
        <v>0</v>
      </c>
      <c r="S205" s="216">
        <v>0</v>
      </c>
      <c r="T205" s="217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18" t="s">
        <v>142</v>
      </c>
      <c r="AT205" s="218" t="s">
        <v>137</v>
      </c>
      <c r="AU205" s="218" t="s">
        <v>88</v>
      </c>
      <c r="AY205" s="20" t="s">
        <v>135</v>
      </c>
      <c r="BE205" s="219">
        <f>IF(N205="základní",J205,0)</f>
        <v>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20" t="s">
        <v>86</v>
      </c>
      <c r="BK205" s="219">
        <f>ROUND(I205*H205,2)</f>
        <v>0</v>
      </c>
      <c r="BL205" s="20" t="s">
        <v>142</v>
      </c>
      <c r="BM205" s="218" t="s">
        <v>291</v>
      </c>
    </row>
    <row r="206" s="2" customFormat="1">
      <c r="A206" s="41"/>
      <c r="B206" s="42"/>
      <c r="C206" s="43"/>
      <c r="D206" s="220" t="s">
        <v>144</v>
      </c>
      <c r="E206" s="43"/>
      <c r="F206" s="221" t="s">
        <v>292</v>
      </c>
      <c r="G206" s="43"/>
      <c r="H206" s="43"/>
      <c r="I206" s="222"/>
      <c r="J206" s="43"/>
      <c r="K206" s="43"/>
      <c r="L206" s="47"/>
      <c r="M206" s="223"/>
      <c r="N206" s="224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144</v>
      </c>
      <c r="AU206" s="20" t="s">
        <v>88</v>
      </c>
    </row>
    <row r="207" s="2" customFormat="1">
      <c r="A207" s="41"/>
      <c r="B207" s="42"/>
      <c r="C207" s="43"/>
      <c r="D207" s="225" t="s">
        <v>146</v>
      </c>
      <c r="E207" s="43"/>
      <c r="F207" s="226" t="s">
        <v>293</v>
      </c>
      <c r="G207" s="43"/>
      <c r="H207" s="43"/>
      <c r="I207" s="222"/>
      <c r="J207" s="43"/>
      <c r="K207" s="43"/>
      <c r="L207" s="47"/>
      <c r="M207" s="223"/>
      <c r="N207" s="224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146</v>
      </c>
      <c r="AU207" s="20" t="s">
        <v>88</v>
      </c>
    </row>
    <row r="208" s="2" customFormat="1" ht="16.5" customHeight="1">
      <c r="A208" s="41"/>
      <c r="B208" s="42"/>
      <c r="C208" s="207" t="s">
        <v>294</v>
      </c>
      <c r="D208" s="207" t="s">
        <v>137</v>
      </c>
      <c r="E208" s="208" t="s">
        <v>295</v>
      </c>
      <c r="F208" s="209" t="s">
        <v>296</v>
      </c>
      <c r="G208" s="210" t="s">
        <v>140</v>
      </c>
      <c r="H208" s="211">
        <v>3</v>
      </c>
      <c r="I208" s="212"/>
      <c r="J208" s="213">
        <f>ROUND(I208*H208,2)</f>
        <v>0</v>
      </c>
      <c r="K208" s="209" t="s">
        <v>141</v>
      </c>
      <c r="L208" s="47"/>
      <c r="M208" s="214" t="s">
        <v>76</v>
      </c>
      <c r="N208" s="215" t="s">
        <v>48</v>
      </c>
      <c r="O208" s="87"/>
      <c r="P208" s="216">
        <f>O208*H208</f>
        <v>0</v>
      </c>
      <c r="Q208" s="216">
        <v>0</v>
      </c>
      <c r="R208" s="216">
        <f>Q208*H208</f>
        <v>0</v>
      </c>
      <c r="S208" s="216">
        <v>0</v>
      </c>
      <c r="T208" s="21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8" t="s">
        <v>142</v>
      </c>
      <c r="AT208" s="218" t="s">
        <v>137</v>
      </c>
      <c r="AU208" s="218" t="s">
        <v>88</v>
      </c>
      <c r="AY208" s="20" t="s">
        <v>135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20" t="s">
        <v>86</v>
      </c>
      <c r="BK208" s="219">
        <f>ROUND(I208*H208,2)</f>
        <v>0</v>
      </c>
      <c r="BL208" s="20" t="s">
        <v>142</v>
      </c>
      <c r="BM208" s="218" t="s">
        <v>297</v>
      </c>
    </row>
    <row r="209" s="2" customFormat="1">
      <c r="A209" s="41"/>
      <c r="B209" s="42"/>
      <c r="C209" s="43"/>
      <c r="D209" s="220" t="s">
        <v>144</v>
      </c>
      <c r="E209" s="43"/>
      <c r="F209" s="221" t="s">
        <v>298</v>
      </c>
      <c r="G209" s="43"/>
      <c r="H209" s="43"/>
      <c r="I209" s="222"/>
      <c r="J209" s="43"/>
      <c r="K209" s="43"/>
      <c r="L209" s="47"/>
      <c r="M209" s="223"/>
      <c r="N209" s="224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144</v>
      </c>
      <c r="AU209" s="20" t="s">
        <v>88</v>
      </c>
    </row>
    <row r="210" s="2" customFormat="1">
      <c r="A210" s="41"/>
      <c r="B210" s="42"/>
      <c r="C210" s="43"/>
      <c r="D210" s="225" t="s">
        <v>146</v>
      </c>
      <c r="E210" s="43"/>
      <c r="F210" s="226" t="s">
        <v>299</v>
      </c>
      <c r="G210" s="43"/>
      <c r="H210" s="43"/>
      <c r="I210" s="222"/>
      <c r="J210" s="43"/>
      <c r="K210" s="43"/>
      <c r="L210" s="47"/>
      <c r="M210" s="223"/>
      <c r="N210" s="224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146</v>
      </c>
      <c r="AU210" s="20" t="s">
        <v>88</v>
      </c>
    </row>
    <row r="211" s="2" customFormat="1" ht="16.5" customHeight="1">
      <c r="A211" s="41"/>
      <c r="B211" s="42"/>
      <c r="C211" s="207" t="s">
        <v>300</v>
      </c>
      <c r="D211" s="207" t="s">
        <v>137</v>
      </c>
      <c r="E211" s="208" t="s">
        <v>301</v>
      </c>
      <c r="F211" s="209" t="s">
        <v>302</v>
      </c>
      <c r="G211" s="210" t="s">
        <v>140</v>
      </c>
      <c r="H211" s="211">
        <v>1</v>
      </c>
      <c r="I211" s="212"/>
      <c r="J211" s="213">
        <f>ROUND(I211*H211,2)</f>
        <v>0</v>
      </c>
      <c r="K211" s="209" t="s">
        <v>141</v>
      </c>
      <c r="L211" s="47"/>
      <c r="M211" s="214" t="s">
        <v>76</v>
      </c>
      <c r="N211" s="215" t="s">
        <v>48</v>
      </c>
      <c r="O211" s="87"/>
      <c r="P211" s="216">
        <f>O211*H211</f>
        <v>0</v>
      </c>
      <c r="Q211" s="216">
        <v>0</v>
      </c>
      <c r="R211" s="216">
        <f>Q211*H211</f>
        <v>0</v>
      </c>
      <c r="S211" s="216">
        <v>0</v>
      </c>
      <c r="T211" s="217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8" t="s">
        <v>142</v>
      </c>
      <c r="AT211" s="218" t="s">
        <v>137</v>
      </c>
      <c r="AU211" s="218" t="s">
        <v>88</v>
      </c>
      <c r="AY211" s="20" t="s">
        <v>135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20" t="s">
        <v>86</v>
      </c>
      <c r="BK211" s="219">
        <f>ROUND(I211*H211,2)</f>
        <v>0</v>
      </c>
      <c r="BL211" s="20" t="s">
        <v>142</v>
      </c>
      <c r="BM211" s="218" t="s">
        <v>303</v>
      </c>
    </row>
    <row r="212" s="2" customFormat="1">
      <c r="A212" s="41"/>
      <c r="B212" s="42"/>
      <c r="C212" s="43"/>
      <c r="D212" s="220" t="s">
        <v>144</v>
      </c>
      <c r="E212" s="43"/>
      <c r="F212" s="221" t="s">
        <v>304</v>
      </c>
      <c r="G212" s="43"/>
      <c r="H212" s="43"/>
      <c r="I212" s="222"/>
      <c r="J212" s="43"/>
      <c r="K212" s="43"/>
      <c r="L212" s="47"/>
      <c r="M212" s="223"/>
      <c r="N212" s="224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144</v>
      </c>
      <c r="AU212" s="20" t="s">
        <v>88</v>
      </c>
    </row>
    <row r="213" s="2" customFormat="1">
      <c r="A213" s="41"/>
      <c r="B213" s="42"/>
      <c r="C213" s="43"/>
      <c r="D213" s="225" t="s">
        <v>146</v>
      </c>
      <c r="E213" s="43"/>
      <c r="F213" s="226" t="s">
        <v>305</v>
      </c>
      <c r="G213" s="43"/>
      <c r="H213" s="43"/>
      <c r="I213" s="222"/>
      <c r="J213" s="43"/>
      <c r="K213" s="43"/>
      <c r="L213" s="47"/>
      <c r="M213" s="223"/>
      <c r="N213" s="224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146</v>
      </c>
      <c r="AU213" s="20" t="s">
        <v>88</v>
      </c>
    </row>
    <row r="214" s="2" customFormat="1" ht="16.5" customHeight="1">
      <c r="A214" s="41"/>
      <c r="B214" s="42"/>
      <c r="C214" s="207" t="s">
        <v>306</v>
      </c>
      <c r="D214" s="207" t="s">
        <v>137</v>
      </c>
      <c r="E214" s="208" t="s">
        <v>307</v>
      </c>
      <c r="F214" s="209" t="s">
        <v>308</v>
      </c>
      <c r="G214" s="210" t="s">
        <v>140</v>
      </c>
      <c r="H214" s="211">
        <v>3</v>
      </c>
      <c r="I214" s="212"/>
      <c r="J214" s="213">
        <f>ROUND(I214*H214,2)</f>
        <v>0</v>
      </c>
      <c r="K214" s="209" t="s">
        <v>141</v>
      </c>
      <c r="L214" s="47"/>
      <c r="M214" s="214" t="s">
        <v>76</v>
      </c>
      <c r="N214" s="215" t="s">
        <v>48</v>
      </c>
      <c r="O214" s="87"/>
      <c r="P214" s="216">
        <f>O214*H214</f>
        <v>0</v>
      </c>
      <c r="Q214" s="216">
        <v>0</v>
      </c>
      <c r="R214" s="216">
        <f>Q214*H214</f>
        <v>0</v>
      </c>
      <c r="S214" s="216">
        <v>0</v>
      </c>
      <c r="T214" s="217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18" t="s">
        <v>142</v>
      </c>
      <c r="AT214" s="218" t="s">
        <v>137</v>
      </c>
      <c r="AU214" s="218" t="s">
        <v>88</v>
      </c>
      <c r="AY214" s="20" t="s">
        <v>135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20" t="s">
        <v>86</v>
      </c>
      <c r="BK214" s="219">
        <f>ROUND(I214*H214,2)</f>
        <v>0</v>
      </c>
      <c r="BL214" s="20" t="s">
        <v>142</v>
      </c>
      <c r="BM214" s="218" t="s">
        <v>309</v>
      </c>
    </row>
    <row r="215" s="2" customFormat="1">
      <c r="A215" s="41"/>
      <c r="B215" s="42"/>
      <c r="C215" s="43"/>
      <c r="D215" s="220" t="s">
        <v>144</v>
      </c>
      <c r="E215" s="43"/>
      <c r="F215" s="221" t="s">
        <v>310</v>
      </c>
      <c r="G215" s="43"/>
      <c r="H215" s="43"/>
      <c r="I215" s="222"/>
      <c r="J215" s="43"/>
      <c r="K215" s="43"/>
      <c r="L215" s="47"/>
      <c r="M215" s="223"/>
      <c r="N215" s="224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144</v>
      </c>
      <c r="AU215" s="20" t="s">
        <v>88</v>
      </c>
    </row>
    <row r="216" s="2" customFormat="1">
      <c r="A216" s="41"/>
      <c r="B216" s="42"/>
      <c r="C216" s="43"/>
      <c r="D216" s="225" t="s">
        <v>146</v>
      </c>
      <c r="E216" s="43"/>
      <c r="F216" s="226" t="s">
        <v>311</v>
      </c>
      <c r="G216" s="43"/>
      <c r="H216" s="43"/>
      <c r="I216" s="222"/>
      <c r="J216" s="43"/>
      <c r="K216" s="43"/>
      <c r="L216" s="47"/>
      <c r="M216" s="223"/>
      <c r="N216" s="224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146</v>
      </c>
      <c r="AU216" s="20" t="s">
        <v>88</v>
      </c>
    </row>
    <row r="217" s="2" customFormat="1" ht="21.75" customHeight="1">
      <c r="A217" s="41"/>
      <c r="B217" s="42"/>
      <c r="C217" s="207" t="s">
        <v>312</v>
      </c>
      <c r="D217" s="207" t="s">
        <v>137</v>
      </c>
      <c r="E217" s="208" t="s">
        <v>313</v>
      </c>
      <c r="F217" s="209" t="s">
        <v>314</v>
      </c>
      <c r="G217" s="210" t="s">
        <v>140</v>
      </c>
      <c r="H217" s="211">
        <v>3</v>
      </c>
      <c r="I217" s="212"/>
      <c r="J217" s="213">
        <f>ROUND(I217*H217,2)</f>
        <v>0</v>
      </c>
      <c r="K217" s="209" t="s">
        <v>141</v>
      </c>
      <c r="L217" s="47"/>
      <c r="M217" s="214" t="s">
        <v>76</v>
      </c>
      <c r="N217" s="215" t="s">
        <v>48</v>
      </c>
      <c r="O217" s="87"/>
      <c r="P217" s="216">
        <f>O217*H217</f>
        <v>0</v>
      </c>
      <c r="Q217" s="216">
        <v>0</v>
      </c>
      <c r="R217" s="216">
        <f>Q217*H217</f>
        <v>0</v>
      </c>
      <c r="S217" s="216">
        <v>0</v>
      </c>
      <c r="T217" s="217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18" t="s">
        <v>142</v>
      </c>
      <c r="AT217" s="218" t="s">
        <v>137</v>
      </c>
      <c r="AU217" s="218" t="s">
        <v>88</v>
      </c>
      <c r="AY217" s="20" t="s">
        <v>135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20" t="s">
        <v>86</v>
      </c>
      <c r="BK217" s="219">
        <f>ROUND(I217*H217,2)</f>
        <v>0</v>
      </c>
      <c r="BL217" s="20" t="s">
        <v>142</v>
      </c>
      <c r="BM217" s="218" t="s">
        <v>315</v>
      </c>
    </row>
    <row r="218" s="2" customFormat="1">
      <c r="A218" s="41"/>
      <c r="B218" s="42"/>
      <c r="C218" s="43"/>
      <c r="D218" s="220" t="s">
        <v>144</v>
      </c>
      <c r="E218" s="43"/>
      <c r="F218" s="221" t="s">
        <v>316</v>
      </c>
      <c r="G218" s="43"/>
      <c r="H218" s="43"/>
      <c r="I218" s="222"/>
      <c r="J218" s="43"/>
      <c r="K218" s="43"/>
      <c r="L218" s="47"/>
      <c r="M218" s="223"/>
      <c r="N218" s="224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144</v>
      </c>
      <c r="AU218" s="20" t="s">
        <v>88</v>
      </c>
    </row>
    <row r="219" s="2" customFormat="1">
      <c r="A219" s="41"/>
      <c r="B219" s="42"/>
      <c r="C219" s="43"/>
      <c r="D219" s="225" t="s">
        <v>146</v>
      </c>
      <c r="E219" s="43"/>
      <c r="F219" s="226" t="s">
        <v>317</v>
      </c>
      <c r="G219" s="43"/>
      <c r="H219" s="43"/>
      <c r="I219" s="222"/>
      <c r="J219" s="43"/>
      <c r="K219" s="43"/>
      <c r="L219" s="47"/>
      <c r="M219" s="223"/>
      <c r="N219" s="224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146</v>
      </c>
      <c r="AU219" s="20" t="s">
        <v>88</v>
      </c>
    </row>
    <row r="220" s="2" customFormat="1" ht="21.75" customHeight="1">
      <c r="A220" s="41"/>
      <c r="B220" s="42"/>
      <c r="C220" s="207" t="s">
        <v>318</v>
      </c>
      <c r="D220" s="207" t="s">
        <v>137</v>
      </c>
      <c r="E220" s="208" t="s">
        <v>319</v>
      </c>
      <c r="F220" s="209" t="s">
        <v>320</v>
      </c>
      <c r="G220" s="210" t="s">
        <v>140</v>
      </c>
      <c r="H220" s="211">
        <v>9</v>
      </c>
      <c r="I220" s="212"/>
      <c r="J220" s="213">
        <f>ROUND(I220*H220,2)</f>
        <v>0</v>
      </c>
      <c r="K220" s="209" t="s">
        <v>141</v>
      </c>
      <c r="L220" s="47"/>
      <c r="M220" s="214" t="s">
        <v>76</v>
      </c>
      <c r="N220" s="215" t="s">
        <v>48</v>
      </c>
      <c r="O220" s="87"/>
      <c r="P220" s="216">
        <f>O220*H220</f>
        <v>0</v>
      </c>
      <c r="Q220" s="216">
        <v>0</v>
      </c>
      <c r="R220" s="216">
        <f>Q220*H220</f>
        <v>0</v>
      </c>
      <c r="S220" s="216">
        <v>0</v>
      </c>
      <c r="T220" s="217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18" t="s">
        <v>142</v>
      </c>
      <c r="AT220" s="218" t="s">
        <v>137</v>
      </c>
      <c r="AU220" s="218" t="s">
        <v>88</v>
      </c>
      <c r="AY220" s="20" t="s">
        <v>135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20" t="s">
        <v>86</v>
      </c>
      <c r="BK220" s="219">
        <f>ROUND(I220*H220,2)</f>
        <v>0</v>
      </c>
      <c r="BL220" s="20" t="s">
        <v>142</v>
      </c>
      <c r="BM220" s="218" t="s">
        <v>321</v>
      </c>
    </row>
    <row r="221" s="2" customFormat="1">
      <c r="A221" s="41"/>
      <c r="B221" s="42"/>
      <c r="C221" s="43"/>
      <c r="D221" s="220" t="s">
        <v>144</v>
      </c>
      <c r="E221" s="43"/>
      <c r="F221" s="221" t="s">
        <v>322</v>
      </c>
      <c r="G221" s="43"/>
      <c r="H221" s="43"/>
      <c r="I221" s="222"/>
      <c r="J221" s="43"/>
      <c r="K221" s="43"/>
      <c r="L221" s="47"/>
      <c r="M221" s="223"/>
      <c r="N221" s="224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144</v>
      </c>
      <c r="AU221" s="20" t="s">
        <v>88</v>
      </c>
    </row>
    <row r="222" s="2" customFormat="1">
      <c r="A222" s="41"/>
      <c r="B222" s="42"/>
      <c r="C222" s="43"/>
      <c r="D222" s="225" t="s">
        <v>146</v>
      </c>
      <c r="E222" s="43"/>
      <c r="F222" s="226" t="s">
        <v>323</v>
      </c>
      <c r="G222" s="43"/>
      <c r="H222" s="43"/>
      <c r="I222" s="222"/>
      <c r="J222" s="43"/>
      <c r="K222" s="43"/>
      <c r="L222" s="47"/>
      <c r="M222" s="223"/>
      <c r="N222" s="224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146</v>
      </c>
      <c r="AU222" s="20" t="s">
        <v>88</v>
      </c>
    </row>
    <row r="223" s="2" customFormat="1" ht="21.75" customHeight="1">
      <c r="A223" s="41"/>
      <c r="B223" s="42"/>
      <c r="C223" s="207" t="s">
        <v>324</v>
      </c>
      <c r="D223" s="207" t="s">
        <v>137</v>
      </c>
      <c r="E223" s="208" t="s">
        <v>325</v>
      </c>
      <c r="F223" s="209" t="s">
        <v>326</v>
      </c>
      <c r="G223" s="210" t="s">
        <v>140</v>
      </c>
      <c r="H223" s="211">
        <v>3</v>
      </c>
      <c r="I223" s="212"/>
      <c r="J223" s="213">
        <f>ROUND(I223*H223,2)</f>
        <v>0</v>
      </c>
      <c r="K223" s="209" t="s">
        <v>141</v>
      </c>
      <c r="L223" s="47"/>
      <c r="M223" s="214" t="s">
        <v>76</v>
      </c>
      <c r="N223" s="215" t="s">
        <v>48</v>
      </c>
      <c r="O223" s="87"/>
      <c r="P223" s="216">
        <f>O223*H223</f>
        <v>0</v>
      </c>
      <c r="Q223" s="216">
        <v>0</v>
      </c>
      <c r="R223" s="216">
        <f>Q223*H223</f>
        <v>0</v>
      </c>
      <c r="S223" s="216">
        <v>0</v>
      </c>
      <c r="T223" s="217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18" t="s">
        <v>142</v>
      </c>
      <c r="AT223" s="218" t="s">
        <v>137</v>
      </c>
      <c r="AU223" s="218" t="s">
        <v>88</v>
      </c>
      <c r="AY223" s="20" t="s">
        <v>135</v>
      </c>
      <c r="BE223" s="219">
        <f>IF(N223="základní",J223,0)</f>
        <v>0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20" t="s">
        <v>86</v>
      </c>
      <c r="BK223" s="219">
        <f>ROUND(I223*H223,2)</f>
        <v>0</v>
      </c>
      <c r="BL223" s="20" t="s">
        <v>142</v>
      </c>
      <c r="BM223" s="218" t="s">
        <v>327</v>
      </c>
    </row>
    <row r="224" s="2" customFormat="1">
      <c r="A224" s="41"/>
      <c r="B224" s="42"/>
      <c r="C224" s="43"/>
      <c r="D224" s="220" t="s">
        <v>144</v>
      </c>
      <c r="E224" s="43"/>
      <c r="F224" s="221" t="s">
        <v>328</v>
      </c>
      <c r="G224" s="43"/>
      <c r="H224" s="43"/>
      <c r="I224" s="222"/>
      <c r="J224" s="43"/>
      <c r="K224" s="43"/>
      <c r="L224" s="47"/>
      <c r="M224" s="223"/>
      <c r="N224" s="224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144</v>
      </c>
      <c r="AU224" s="20" t="s">
        <v>88</v>
      </c>
    </row>
    <row r="225" s="2" customFormat="1">
      <c r="A225" s="41"/>
      <c r="B225" s="42"/>
      <c r="C225" s="43"/>
      <c r="D225" s="225" t="s">
        <v>146</v>
      </c>
      <c r="E225" s="43"/>
      <c r="F225" s="226" t="s">
        <v>329</v>
      </c>
      <c r="G225" s="43"/>
      <c r="H225" s="43"/>
      <c r="I225" s="222"/>
      <c r="J225" s="43"/>
      <c r="K225" s="43"/>
      <c r="L225" s="47"/>
      <c r="M225" s="223"/>
      <c r="N225" s="224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146</v>
      </c>
      <c r="AU225" s="20" t="s">
        <v>88</v>
      </c>
    </row>
    <row r="226" s="2" customFormat="1" ht="21.75" customHeight="1">
      <c r="A226" s="41"/>
      <c r="B226" s="42"/>
      <c r="C226" s="207" t="s">
        <v>330</v>
      </c>
      <c r="D226" s="207" t="s">
        <v>137</v>
      </c>
      <c r="E226" s="208" t="s">
        <v>331</v>
      </c>
      <c r="F226" s="209" t="s">
        <v>332</v>
      </c>
      <c r="G226" s="210" t="s">
        <v>140</v>
      </c>
      <c r="H226" s="211">
        <v>9</v>
      </c>
      <c r="I226" s="212"/>
      <c r="J226" s="213">
        <f>ROUND(I226*H226,2)</f>
        <v>0</v>
      </c>
      <c r="K226" s="209" t="s">
        <v>141</v>
      </c>
      <c r="L226" s="47"/>
      <c r="M226" s="214" t="s">
        <v>76</v>
      </c>
      <c r="N226" s="215" t="s">
        <v>48</v>
      </c>
      <c r="O226" s="87"/>
      <c r="P226" s="216">
        <f>O226*H226</f>
        <v>0</v>
      </c>
      <c r="Q226" s="216">
        <v>0</v>
      </c>
      <c r="R226" s="216">
        <f>Q226*H226</f>
        <v>0</v>
      </c>
      <c r="S226" s="216">
        <v>0</v>
      </c>
      <c r="T226" s="217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18" t="s">
        <v>142</v>
      </c>
      <c r="AT226" s="218" t="s">
        <v>137</v>
      </c>
      <c r="AU226" s="218" t="s">
        <v>88</v>
      </c>
      <c r="AY226" s="20" t="s">
        <v>135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20" t="s">
        <v>86</v>
      </c>
      <c r="BK226" s="219">
        <f>ROUND(I226*H226,2)</f>
        <v>0</v>
      </c>
      <c r="BL226" s="20" t="s">
        <v>142</v>
      </c>
      <c r="BM226" s="218" t="s">
        <v>333</v>
      </c>
    </row>
    <row r="227" s="2" customFormat="1">
      <c r="A227" s="41"/>
      <c r="B227" s="42"/>
      <c r="C227" s="43"/>
      <c r="D227" s="220" t="s">
        <v>144</v>
      </c>
      <c r="E227" s="43"/>
      <c r="F227" s="221" t="s">
        <v>334</v>
      </c>
      <c r="G227" s="43"/>
      <c r="H227" s="43"/>
      <c r="I227" s="222"/>
      <c r="J227" s="43"/>
      <c r="K227" s="43"/>
      <c r="L227" s="47"/>
      <c r="M227" s="223"/>
      <c r="N227" s="224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144</v>
      </c>
      <c r="AU227" s="20" t="s">
        <v>88</v>
      </c>
    </row>
    <row r="228" s="2" customFormat="1">
      <c r="A228" s="41"/>
      <c r="B228" s="42"/>
      <c r="C228" s="43"/>
      <c r="D228" s="225" t="s">
        <v>146</v>
      </c>
      <c r="E228" s="43"/>
      <c r="F228" s="226" t="s">
        <v>335</v>
      </c>
      <c r="G228" s="43"/>
      <c r="H228" s="43"/>
      <c r="I228" s="222"/>
      <c r="J228" s="43"/>
      <c r="K228" s="43"/>
      <c r="L228" s="47"/>
      <c r="M228" s="223"/>
      <c r="N228" s="224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146</v>
      </c>
      <c r="AU228" s="20" t="s">
        <v>88</v>
      </c>
    </row>
    <row r="229" s="2" customFormat="1" ht="16.5" customHeight="1">
      <c r="A229" s="41"/>
      <c r="B229" s="42"/>
      <c r="C229" s="207" t="s">
        <v>336</v>
      </c>
      <c r="D229" s="207" t="s">
        <v>137</v>
      </c>
      <c r="E229" s="208" t="s">
        <v>337</v>
      </c>
      <c r="F229" s="209" t="s">
        <v>338</v>
      </c>
      <c r="G229" s="210" t="s">
        <v>140</v>
      </c>
      <c r="H229" s="211">
        <v>3</v>
      </c>
      <c r="I229" s="212"/>
      <c r="J229" s="213">
        <f>ROUND(I229*H229,2)</f>
        <v>0</v>
      </c>
      <c r="K229" s="209" t="s">
        <v>141</v>
      </c>
      <c r="L229" s="47"/>
      <c r="M229" s="214" t="s">
        <v>76</v>
      </c>
      <c r="N229" s="215" t="s">
        <v>48</v>
      </c>
      <c r="O229" s="87"/>
      <c r="P229" s="216">
        <f>O229*H229</f>
        <v>0</v>
      </c>
      <c r="Q229" s="216">
        <v>0</v>
      </c>
      <c r="R229" s="216">
        <f>Q229*H229</f>
        <v>0</v>
      </c>
      <c r="S229" s="216">
        <v>0</v>
      </c>
      <c r="T229" s="217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18" t="s">
        <v>142</v>
      </c>
      <c r="AT229" s="218" t="s">
        <v>137</v>
      </c>
      <c r="AU229" s="218" t="s">
        <v>88</v>
      </c>
      <c r="AY229" s="20" t="s">
        <v>135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20" t="s">
        <v>86</v>
      </c>
      <c r="BK229" s="219">
        <f>ROUND(I229*H229,2)</f>
        <v>0</v>
      </c>
      <c r="BL229" s="20" t="s">
        <v>142</v>
      </c>
      <c r="BM229" s="218" t="s">
        <v>339</v>
      </c>
    </row>
    <row r="230" s="2" customFormat="1">
      <c r="A230" s="41"/>
      <c r="B230" s="42"/>
      <c r="C230" s="43"/>
      <c r="D230" s="220" t="s">
        <v>144</v>
      </c>
      <c r="E230" s="43"/>
      <c r="F230" s="221" t="s">
        <v>340</v>
      </c>
      <c r="G230" s="43"/>
      <c r="H230" s="43"/>
      <c r="I230" s="222"/>
      <c r="J230" s="43"/>
      <c r="K230" s="43"/>
      <c r="L230" s="47"/>
      <c r="M230" s="223"/>
      <c r="N230" s="224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144</v>
      </c>
      <c r="AU230" s="20" t="s">
        <v>88</v>
      </c>
    </row>
    <row r="231" s="2" customFormat="1">
      <c r="A231" s="41"/>
      <c r="B231" s="42"/>
      <c r="C231" s="43"/>
      <c r="D231" s="225" t="s">
        <v>146</v>
      </c>
      <c r="E231" s="43"/>
      <c r="F231" s="226" t="s">
        <v>341</v>
      </c>
      <c r="G231" s="43"/>
      <c r="H231" s="43"/>
      <c r="I231" s="222"/>
      <c r="J231" s="43"/>
      <c r="K231" s="43"/>
      <c r="L231" s="47"/>
      <c r="M231" s="223"/>
      <c r="N231" s="224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146</v>
      </c>
      <c r="AU231" s="20" t="s">
        <v>88</v>
      </c>
    </row>
    <row r="232" s="2" customFormat="1" ht="16.5" customHeight="1">
      <c r="A232" s="41"/>
      <c r="B232" s="42"/>
      <c r="C232" s="207" t="s">
        <v>342</v>
      </c>
      <c r="D232" s="207" t="s">
        <v>137</v>
      </c>
      <c r="E232" s="208" t="s">
        <v>343</v>
      </c>
      <c r="F232" s="209" t="s">
        <v>344</v>
      </c>
      <c r="G232" s="210" t="s">
        <v>140</v>
      </c>
      <c r="H232" s="211">
        <v>9</v>
      </c>
      <c r="I232" s="212"/>
      <c r="J232" s="213">
        <f>ROUND(I232*H232,2)</f>
        <v>0</v>
      </c>
      <c r="K232" s="209" t="s">
        <v>141</v>
      </c>
      <c r="L232" s="47"/>
      <c r="M232" s="214" t="s">
        <v>76</v>
      </c>
      <c r="N232" s="215" t="s">
        <v>48</v>
      </c>
      <c r="O232" s="87"/>
      <c r="P232" s="216">
        <f>O232*H232</f>
        <v>0</v>
      </c>
      <c r="Q232" s="216">
        <v>0</v>
      </c>
      <c r="R232" s="216">
        <f>Q232*H232</f>
        <v>0</v>
      </c>
      <c r="S232" s="216">
        <v>0</v>
      </c>
      <c r="T232" s="217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18" t="s">
        <v>142</v>
      </c>
      <c r="AT232" s="218" t="s">
        <v>137</v>
      </c>
      <c r="AU232" s="218" t="s">
        <v>88</v>
      </c>
      <c r="AY232" s="20" t="s">
        <v>135</v>
      </c>
      <c r="BE232" s="219">
        <f>IF(N232="základní",J232,0)</f>
        <v>0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20" t="s">
        <v>86</v>
      </c>
      <c r="BK232" s="219">
        <f>ROUND(I232*H232,2)</f>
        <v>0</v>
      </c>
      <c r="BL232" s="20" t="s">
        <v>142</v>
      </c>
      <c r="BM232" s="218" t="s">
        <v>345</v>
      </c>
    </row>
    <row r="233" s="2" customFormat="1">
      <c r="A233" s="41"/>
      <c r="B233" s="42"/>
      <c r="C233" s="43"/>
      <c r="D233" s="220" t="s">
        <v>144</v>
      </c>
      <c r="E233" s="43"/>
      <c r="F233" s="221" t="s">
        <v>346</v>
      </c>
      <c r="G233" s="43"/>
      <c r="H233" s="43"/>
      <c r="I233" s="222"/>
      <c r="J233" s="43"/>
      <c r="K233" s="43"/>
      <c r="L233" s="47"/>
      <c r="M233" s="223"/>
      <c r="N233" s="224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144</v>
      </c>
      <c r="AU233" s="20" t="s">
        <v>88</v>
      </c>
    </row>
    <row r="234" s="2" customFormat="1">
      <c r="A234" s="41"/>
      <c r="B234" s="42"/>
      <c r="C234" s="43"/>
      <c r="D234" s="225" t="s">
        <v>146</v>
      </c>
      <c r="E234" s="43"/>
      <c r="F234" s="226" t="s">
        <v>347</v>
      </c>
      <c r="G234" s="43"/>
      <c r="H234" s="43"/>
      <c r="I234" s="222"/>
      <c r="J234" s="43"/>
      <c r="K234" s="43"/>
      <c r="L234" s="47"/>
      <c r="M234" s="223"/>
      <c r="N234" s="224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146</v>
      </c>
      <c r="AU234" s="20" t="s">
        <v>88</v>
      </c>
    </row>
    <row r="235" s="2" customFormat="1" ht="21.75" customHeight="1">
      <c r="A235" s="41"/>
      <c r="B235" s="42"/>
      <c r="C235" s="207" t="s">
        <v>348</v>
      </c>
      <c r="D235" s="207" t="s">
        <v>137</v>
      </c>
      <c r="E235" s="208" t="s">
        <v>349</v>
      </c>
      <c r="F235" s="209" t="s">
        <v>350</v>
      </c>
      <c r="G235" s="210" t="s">
        <v>202</v>
      </c>
      <c r="H235" s="211">
        <v>636.74000000000001</v>
      </c>
      <c r="I235" s="212"/>
      <c r="J235" s="213">
        <f>ROUND(I235*H235,2)</f>
        <v>0</v>
      </c>
      <c r="K235" s="209" t="s">
        <v>141</v>
      </c>
      <c r="L235" s="47"/>
      <c r="M235" s="214" t="s">
        <v>76</v>
      </c>
      <c r="N235" s="215" t="s">
        <v>48</v>
      </c>
      <c r="O235" s="87"/>
      <c r="P235" s="216">
        <f>O235*H235</f>
        <v>0</v>
      </c>
      <c r="Q235" s="216">
        <v>0</v>
      </c>
      <c r="R235" s="216">
        <f>Q235*H235</f>
        <v>0</v>
      </c>
      <c r="S235" s="216">
        <v>0</v>
      </c>
      <c r="T235" s="217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18" t="s">
        <v>142</v>
      </c>
      <c r="AT235" s="218" t="s">
        <v>137</v>
      </c>
      <c r="AU235" s="218" t="s">
        <v>88</v>
      </c>
      <c r="AY235" s="20" t="s">
        <v>135</v>
      </c>
      <c r="BE235" s="219">
        <f>IF(N235="základní",J235,0)</f>
        <v>0</v>
      </c>
      <c r="BF235" s="219">
        <f>IF(N235="snížená",J235,0)</f>
        <v>0</v>
      </c>
      <c r="BG235" s="219">
        <f>IF(N235="zákl. přenesená",J235,0)</f>
        <v>0</v>
      </c>
      <c r="BH235" s="219">
        <f>IF(N235="sníž. přenesená",J235,0)</f>
        <v>0</v>
      </c>
      <c r="BI235" s="219">
        <f>IF(N235="nulová",J235,0)</f>
        <v>0</v>
      </c>
      <c r="BJ235" s="20" t="s">
        <v>86</v>
      </c>
      <c r="BK235" s="219">
        <f>ROUND(I235*H235,2)</f>
        <v>0</v>
      </c>
      <c r="BL235" s="20" t="s">
        <v>142</v>
      </c>
      <c r="BM235" s="218" t="s">
        <v>351</v>
      </c>
    </row>
    <row r="236" s="2" customFormat="1">
      <c r="A236" s="41"/>
      <c r="B236" s="42"/>
      <c r="C236" s="43"/>
      <c r="D236" s="220" t="s">
        <v>144</v>
      </c>
      <c r="E236" s="43"/>
      <c r="F236" s="221" t="s">
        <v>352</v>
      </c>
      <c r="G236" s="43"/>
      <c r="H236" s="43"/>
      <c r="I236" s="222"/>
      <c r="J236" s="43"/>
      <c r="K236" s="43"/>
      <c r="L236" s="47"/>
      <c r="M236" s="223"/>
      <c r="N236" s="224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144</v>
      </c>
      <c r="AU236" s="20" t="s">
        <v>88</v>
      </c>
    </row>
    <row r="237" s="2" customFormat="1">
      <c r="A237" s="41"/>
      <c r="B237" s="42"/>
      <c r="C237" s="43"/>
      <c r="D237" s="225" t="s">
        <v>146</v>
      </c>
      <c r="E237" s="43"/>
      <c r="F237" s="226" t="s">
        <v>353</v>
      </c>
      <c r="G237" s="43"/>
      <c r="H237" s="43"/>
      <c r="I237" s="222"/>
      <c r="J237" s="43"/>
      <c r="K237" s="43"/>
      <c r="L237" s="47"/>
      <c r="M237" s="223"/>
      <c r="N237" s="224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146</v>
      </c>
      <c r="AU237" s="20" t="s">
        <v>88</v>
      </c>
    </row>
    <row r="238" s="15" customFormat="1">
      <c r="A238" s="15"/>
      <c r="B238" s="249"/>
      <c r="C238" s="250"/>
      <c r="D238" s="220" t="s">
        <v>171</v>
      </c>
      <c r="E238" s="251" t="s">
        <v>76</v>
      </c>
      <c r="F238" s="252" t="s">
        <v>354</v>
      </c>
      <c r="G238" s="250"/>
      <c r="H238" s="251" t="s">
        <v>76</v>
      </c>
      <c r="I238" s="253"/>
      <c r="J238" s="250"/>
      <c r="K238" s="250"/>
      <c r="L238" s="254"/>
      <c r="M238" s="255"/>
      <c r="N238" s="256"/>
      <c r="O238" s="256"/>
      <c r="P238" s="256"/>
      <c r="Q238" s="256"/>
      <c r="R238" s="256"/>
      <c r="S238" s="256"/>
      <c r="T238" s="257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58" t="s">
        <v>171</v>
      </c>
      <c r="AU238" s="258" t="s">
        <v>88</v>
      </c>
      <c r="AV238" s="15" t="s">
        <v>86</v>
      </c>
      <c r="AW238" s="15" t="s">
        <v>38</v>
      </c>
      <c r="AX238" s="15" t="s">
        <v>78</v>
      </c>
      <c r="AY238" s="258" t="s">
        <v>135</v>
      </c>
    </row>
    <row r="239" s="15" customFormat="1">
      <c r="A239" s="15"/>
      <c r="B239" s="249"/>
      <c r="C239" s="250"/>
      <c r="D239" s="220" t="s">
        <v>171</v>
      </c>
      <c r="E239" s="251" t="s">
        <v>76</v>
      </c>
      <c r="F239" s="252" t="s">
        <v>355</v>
      </c>
      <c r="G239" s="250"/>
      <c r="H239" s="251" t="s">
        <v>76</v>
      </c>
      <c r="I239" s="253"/>
      <c r="J239" s="250"/>
      <c r="K239" s="250"/>
      <c r="L239" s="254"/>
      <c r="M239" s="255"/>
      <c r="N239" s="256"/>
      <c r="O239" s="256"/>
      <c r="P239" s="256"/>
      <c r="Q239" s="256"/>
      <c r="R239" s="256"/>
      <c r="S239" s="256"/>
      <c r="T239" s="257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58" t="s">
        <v>171</v>
      </c>
      <c r="AU239" s="258" t="s">
        <v>88</v>
      </c>
      <c r="AV239" s="15" t="s">
        <v>86</v>
      </c>
      <c r="AW239" s="15" t="s">
        <v>38</v>
      </c>
      <c r="AX239" s="15" t="s">
        <v>78</v>
      </c>
      <c r="AY239" s="258" t="s">
        <v>135</v>
      </c>
    </row>
    <row r="240" s="13" customFormat="1">
      <c r="A240" s="13"/>
      <c r="B240" s="227"/>
      <c r="C240" s="228"/>
      <c r="D240" s="220" t="s">
        <v>171</v>
      </c>
      <c r="E240" s="229" t="s">
        <v>76</v>
      </c>
      <c r="F240" s="230" t="s">
        <v>208</v>
      </c>
      <c r="G240" s="228"/>
      <c r="H240" s="231">
        <v>6.3899999999999997</v>
      </c>
      <c r="I240" s="232"/>
      <c r="J240" s="228"/>
      <c r="K240" s="228"/>
      <c r="L240" s="233"/>
      <c r="M240" s="234"/>
      <c r="N240" s="235"/>
      <c r="O240" s="235"/>
      <c r="P240" s="235"/>
      <c r="Q240" s="235"/>
      <c r="R240" s="235"/>
      <c r="S240" s="235"/>
      <c r="T240" s="23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7" t="s">
        <v>171</v>
      </c>
      <c r="AU240" s="237" t="s">
        <v>88</v>
      </c>
      <c r="AV240" s="13" t="s">
        <v>88</v>
      </c>
      <c r="AW240" s="13" t="s">
        <v>38</v>
      </c>
      <c r="AX240" s="13" t="s">
        <v>78</v>
      </c>
      <c r="AY240" s="237" t="s">
        <v>135</v>
      </c>
    </row>
    <row r="241" s="13" customFormat="1">
      <c r="A241" s="13"/>
      <c r="B241" s="227"/>
      <c r="C241" s="228"/>
      <c r="D241" s="220" t="s">
        <v>171</v>
      </c>
      <c r="E241" s="229" t="s">
        <v>76</v>
      </c>
      <c r="F241" s="230" t="s">
        <v>209</v>
      </c>
      <c r="G241" s="228"/>
      <c r="H241" s="231">
        <v>-1.232</v>
      </c>
      <c r="I241" s="232"/>
      <c r="J241" s="228"/>
      <c r="K241" s="228"/>
      <c r="L241" s="233"/>
      <c r="M241" s="234"/>
      <c r="N241" s="235"/>
      <c r="O241" s="235"/>
      <c r="P241" s="235"/>
      <c r="Q241" s="235"/>
      <c r="R241" s="235"/>
      <c r="S241" s="235"/>
      <c r="T241" s="23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7" t="s">
        <v>171</v>
      </c>
      <c r="AU241" s="237" t="s">
        <v>88</v>
      </c>
      <c r="AV241" s="13" t="s">
        <v>88</v>
      </c>
      <c r="AW241" s="13" t="s">
        <v>38</v>
      </c>
      <c r="AX241" s="13" t="s">
        <v>78</v>
      </c>
      <c r="AY241" s="237" t="s">
        <v>135</v>
      </c>
    </row>
    <row r="242" s="14" customFormat="1">
      <c r="A242" s="14"/>
      <c r="B242" s="238"/>
      <c r="C242" s="239"/>
      <c r="D242" s="220" t="s">
        <v>171</v>
      </c>
      <c r="E242" s="240" t="s">
        <v>76</v>
      </c>
      <c r="F242" s="241" t="s">
        <v>207</v>
      </c>
      <c r="G242" s="239"/>
      <c r="H242" s="242">
        <v>5.1579999999999995</v>
      </c>
      <c r="I242" s="243"/>
      <c r="J242" s="239"/>
      <c r="K242" s="239"/>
      <c r="L242" s="244"/>
      <c r="M242" s="245"/>
      <c r="N242" s="246"/>
      <c r="O242" s="246"/>
      <c r="P242" s="246"/>
      <c r="Q242" s="246"/>
      <c r="R242" s="246"/>
      <c r="S242" s="246"/>
      <c r="T242" s="247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8" t="s">
        <v>171</v>
      </c>
      <c r="AU242" s="248" t="s">
        <v>88</v>
      </c>
      <c r="AV242" s="14" t="s">
        <v>153</v>
      </c>
      <c r="AW242" s="14" t="s">
        <v>38</v>
      </c>
      <c r="AX242" s="14" t="s">
        <v>78</v>
      </c>
      <c r="AY242" s="248" t="s">
        <v>135</v>
      </c>
    </row>
    <row r="243" s="15" customFormat="1">
      <c r="A243" s="15"/>
      <c r="B243" s="249"/>
      <c r="C243" s="250"/>
      <c r="D243" s="220" t="s">
        <v>171</v>
      </c>
      <c r="E243" s="251" t="s">
        <v>76</v>
      </c>
      <c r="F243" s="252" t="s">
        <v>356</v>
      </c>
      <c r="G243" s="250"/>
      <c r="H243" s="251" t="s">
        <v>76</v>
      </c>
      <c r="I243" s="253"/>
      <c r="J243" s="250"/>
      <c r="K243" s="250"/>
      <c r="L243" s="254"/>
      <c r="M243" s="255"/>
      <c r="N243" s="256"/>
      <c r="O243" s="256"/>
      <c r="P243" s="256"/>
      <c r="Q243" s="256"/>
      <c r="R243" s="256"/>
      <c r="S243" s="256"/>
      <c r="T243" s="257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58" t="s">
        <v>171</v>
      </c>
      <c r="AU243" s="258" t="s">
        <v>88</v>
      </c>
      <c r="AV243" s="15" t="s">
        <v>86</v>
      </c>
      <c r="AW243" s="15" t="s">
        <v>38</v>
      </c>
      <c r="AX243" s="15" t="s">
        <v>78</v>
      </c>
      <c r="AY243" s="258" t="s">
        <v>135</v>
      </c>
    </row>
    <row r="244" s="13" customFormat="1">
      <c r="A244" s="13"/>
      <c r="B244" s="227"/>
      <c r="C244" s="228"/>
      <c r="D244" s="220" t="s">
        <v>171</v>
      </c>
      <c r="E244" s="229" t="s">
        <v>76</v>
      </c>
      <c r="F244" s="230" t="s">
        <v>218</v>
      </c>
      <c r="G244" s="228"/>
      <c r="H244" s="231">
        <v>908.601</v>
      </c>
      <c r="I244" s="232"/>
      <c r="J244" s="228"/>
      <c r="K244" s="228"/>
      <c r="L244" s="233"/>
      <c r="M244" s="234"/>
      <c r="N244" s="235"/>
      <c r="O244" s="235"/>
      <c r="P244" s="235"/>
      <c r="Q244" s="235"/>
      <c r="R244" s="235"/>
      <c r="S244" s="235"/>
      <c r="T244" s="23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7" t="s">
        <v>171</v>
      </c>
      <c r="AU244" s="237" t="s">
        <v>88</v>
      </c>
      <c r="AV244" s="13" t="s">
        <v>88</v>
      </c>
      <c r="AW244" s="13" t="s">
        <v>38</v>
      </c>
      <c r="AX244" s="13" t="s">
        <v>78</v>
      </c>
      <c r="AY244" s="237" t="s">
        <v>135</v>
      </c>
    </row>
    <row r="245" s="13" customFormat="1">
      <c r="A245" s="13"/>
      <c r="B245" s="227"/>
      <c r="C245" s="228"/>
      <c r="D245" s="220" t="s">
        <v>171</v>
      </c>
      <c r="E245" s="229" t="s">
        <v>76</v>
      </c>
      <c r="F245" s="230" t="s">
        <v>219</v>
      </c>
      <c r="G245" s="228"/>
      <c r="H245" s="231">
        <v>534.33500000000004</v>
      </c>
      <c r="I245" s="232"/>
      <c r="J245" s="228"/>
      <c r="K245" s="228"/>
      <c r="L245" s="233"/>
      <c r="M245" s="234"/>
      <c r="N245" s="235"/>
      <c r="O245" s="235"/>
      <c r="P245" s="235"/>
      <c r="Q245" s="235"/>
      <c r="R245" s="235"/>
      <c r="S245" s="235"/>
      <c r="T245" s="23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7" t="s">
        <v>171</v>
      </c>
      <c r="AU245" s="237" t="s">
        <v>88</v>
      </c>
      <c r="AV245" s="13" t="s">
        <v>88</v>
      </c>
      <c r="AW245" s="13" t="s">
        <v>38</v>
      </c>
      <c r="AX245" s="13" t="s">
        <v>78</v>
      </c>
      <c r="AY245" s="237" t="s">
        <v>135</v>
      </c>
    </row>
    <row r="246" s="13" customFormat="1">
      <c r="A246" s="13"/>
      <c r="B246" s="227"/>
      <c r="C246" s="228"/>
      <c r="D246" s="220" t="s">
        <v>171</v>
      </c>
      <c r="E246" s="229" t="s">
        <v>76</v>
      </c>
      <c r="F246" s="230" t="s">
        <v>220</v>
      </c>
      <c r="G246" s="228"/>
      <c r="H246" s="231">
        <v>164.71000000000001</v>
      </c>
      <c r="I246" s="232"/>
      <c r="J246" s="228"/>
      <c r="K246" s="228"/>
      <c r="L246" s="233"/>
      <c r="M246" s="234"/>
      <c r="N246" s="235"/>
      <c r="O246" s="235"/>
      <c r="P246" s="235"/>
      <c r="Q246" s="235"/>
      <c r="R246" s="235"/>
      <c r="S246" s="235"/>
      <c r="T246" s="23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7" t="s">
        <v>171</v>
      </c>
      <c r="AU246" s="237" t="s">
        <v>88</v>
      </c>
      <c r="AV246" s="13" t="s">
        <v>88</v>
      </c>
      <c r="AW246" s="13" t="s">
        <v>38</v>
      </c>
      <c r="AX246" s="13" t="s">
        <v>78</v>
      </c>
      <c r="AY246" s="237" t="s">
        <v>135</v>
      </c>
    </row>
    <row r="247" s="13" customFormat="1">
      <c r="A247" s="13"/>
      <c r="B247" s="227"/>
      <c r="C247" s="228"/>
      <c r="D247" s="220" t="s">
        <v>171</v>
      </c>
      <c r="E247" s="229" t="s">
        <v>76</v>
      </c>
      <c r="F247" s="230" t="s">
        <v>221</v>
      </c>
      <c r="G247" s="228"/>
      <c r="H247" s="231">
        <v>-253.34800000000001</v>
      </c>
      <c r="I247" s="232"/>
      <c r="J247" s="228"/>
      <c r="K247" s="228"/>
      <c r="L247" s="233"/>
      <c r="M247" s="234"/>
      <c r="N247" s="235"/>
      <c r="O247" s="235"/>
      <c r="P247" s="235"/>
      <c r="Q247" s="235"/>
      <c r="R247" s="235"/>
      <c r="S247" s="235"/>
      <c r="T247" s="23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7" t="s">
        <v>171</v>
      </c>
      <c r="AU247" s="237" t="s">
        <v>88</v>
      </c>
      <c r="AV247" s="13" t="s">
        <v>88</v>
      </c>
      <c r="AW247" s="13" t="s">
        <v>38</v>
      </c>
      <c r="AX247" s="13" t="s">
        <v>78</v>
      </c>
      <c r="AY247" s="237" t="s">
        <v>135</v>
      </c>
    </row>
    <row r="248" s="13" customFormat="1">
      <c r="A248" s="13"/>
      <c r="B248" s="227"/>
      <c r="C248" s="228"/>
      <c r="D248" s="220" t="s">
        <v>171</v>
      </c>
      <c r="E248" s="229" t="s">
        <v>76</v>
      </c>
      <c r="F248" s="230" t="s">
        <v>222</v>
      </c>
      <c r="G248" s="228"/>
      <c r="H248" s="231">
        <v>-18.949999999999999</v>
      </c>
      <c r="I248" s="232"/>
      <c r="J248" s="228"/>
      <c r="K248" s="228"/>
      <c r="L248" s="233"/>
      <c r="M248" s="234"/>
      <c r="N248" s="235"/>
      <c r="O248" s="235"/>
      <c r="P248" s="235"/>
      <c r="Q248" s="235"/>
      <c r="R248" s="235"/>
      <c r="S248" s="235"/>
      <c r="T248" s="23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7" t="s">
        <v>171</v>
      </c>
      <c r="AU248" s="237" t="s">
        <v>88</v>
      </c>
      <c r="AV248" s="13" t="s">
        <v>88</v>
      </c>
      <c r="AW248" s="13" t="s">
        <v>38</v>
      </c>
      <c r="AX248" s="13" t="s">
        <v>78</v>
      </c>
      <c r="AY248" s="237" t="s">
        <v>135</v>
      </c>
    </row>
    <row r="249" s="14" customFormat="1">
      <c r="A249" s="14"/>
      <c r="B249" s="238"/>
      <c r="C249" s="239"/>
      <c r="D249" s="220" t="s">
        <v>171</v>
      </c>
      <c r="E249" s="240" t="s">
        <v>76</v>
      </c>
      <c r="F249" s="241" t="s">
        <v>207</v>
      </c>
      <c r="G249" s="239"/>
      <c r="H249" s="242">
        <v>1335.3480000000002</v>
      </c>
      <c r="I249" s="243"/>
      <c r="J249" s="239"/>
      <c r="K249" s="239"/>
      <c r="L249" s="244"/>
      <c r="M249" s="245"/>
      <c r="N249" s="246"/>
      <c r="O249" s="246"/>
      <c r="P249" s="246"/>
      <c r="Q249" s="246"/>
      <c r="R249" s="246"/>
      <c r="S249" s="246"/>
      <c r="T249" s="247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8" t="s">
        <v>171</v>
      </c>
      <c r="AU249" s="248" t="s">
        <v>88</v>
      </c>
      <c r="AV249" s="14" t="s">
        <v>153</v>
      </c>
      <c r="AW249" s="14" t="s">
        <v>38</v>
      </c>
      <c r="AX249" s="14" t="s">
        <v>78</v>
      </c>
      <c r="AY249" s="248" t="s">
        <v>135</v>
      </c>
    </row>
    <row r="250" s="13" customFormat="1">
      <c r="A250" s="13"/>
      <c r="B250" s="227"/>
      <c r="C250" s="228"/>
      <c r="D250" s="220" t="s">
        <v>171</v>
      </c>
      <c r="E250" s="229" t="s">
        <v>76</v>
      </c>
      <c r="F250" s="230" t="s">
        <v>357</v>
      </c>
      <c r="G250" s="228"/>
      <c r="H250" s="231">
        <v>2.4500000000000002</v>
      </c>
      <c r="I250" s="232"/>
      <c r="J250" s="228"/>
      <c r="K250" s="228"/>
      <c r="L250" s="233"/>
      <c r="M250" s="234"/>
      <c r="N250" s="235"/>
      <c r="O250" s="235"/>
      <c r="P250" s="235"/>
      <c r="Q250" s="235"/>
      <c r="R250" s="235"/>
      <c r="S250" s="235"/>
      <c r="T250" s="23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7" t="s">
        <v>171</v>
      </c>
      <c r="AU250" s="237" t="s">
        <v>88</v>
      </c>
      <c r="AV250" s="13" t="s">
        <v>88</v>
      </c>
      <c r="AW250" s="13" t="s">
        <v>38</v>
      </c>
      <c r="AX250" s="13" t="s">
        <v>78</v>
      </c>
      <c r="AY250" s="237" t="s">
        <v>135</v>
      </c>
    </row>
    <row r="251" s="13" customFormat="1">
      <c r="A251" s="13"/>
      <c r="B251" s="227"/>
      <c r="C251" s="228"/>
      <c r="D251" s="220" t="s">
        <v>171</v>
      </c>
      <c r="E251" s="229" t="s">
        <v>76</v>
      </c>
      <c r="F251" s="230" t="s">
        <v>358</v>
      </c>
      <c r="G251" s="228"/>
      <c r="H251" s="231">
        <v>634.28999999999996</v>
      </c>
      <c r="I251" s="232"/>
      <c r="J251" s="228"/>
      <c r="K251" s="228"/>
      <c r="L251" s="233"/>
      <c r="M251" s="234"/>
      <c r="N251" s="235"/>
      <c r="O251" s="235"/>
      <c r="P251" s="235"/>
      <c r="Q251" s="235"/>
      <c r="R251" s="235"/>
      <c r="S251" s="235"/>
      <c r="T251" s="236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7" t="s">
        <v>171</v>
      </c>
      <c r="AU251" s="237" t="s">
        <v>88</v>
      </c>
      <c r="AV251" s="13" t="s">
        <v>88</v>
      </c>
      <c r="AW251" s="13" t="s">
        <v>38</v>
      </c>
      <c r="AX251" s="13" t="s">
        <v>78</v>
      </c>
      <c r="AY251" s="237" t="s">
        <v>135</v>
      </c>
    </row>
    <row r="252" s="14" customFormat="1">
      <c r="A252" s="14"/>
      <c r="B252" s="238"/>
      <c r="C252" s="239"/>
      <c r="D252" s="220" t="s">
        <v>171</v>
      </c>
      <c r="E252" s="240" t="s">
        <v>76</v>
      </c>
      <c r="F252" s="241" t="s">
        <v>207</v>
      </c>
      <c r="G252" s="239"/>
      <c r="H252" s="242">
        <v>636.74000000000001</v>
      </c>
      <c r="I252" s="243"/>
      <c r="J252" s="239"/>
      <c r="K252" s="239"/>
      <c r="L252" s="244"/>
      <c r="M252" s="245"/>
      <c r="N252" s="246"/>
      <c r="O252" s="246"/>
      <c r="P252" s="246"/>
      <c r="Q252" s="246"/>
      <c r="R252" s="246"/>
      <c r="S252" s="246"/>
      <c r="T252" s="247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8" t="s">
        <v>171</v>
      </c>
      <c r="AU252" s="248" t="s">
        <v>88</v>
      </c>
      <c r="AV252" s="14" t="s">
        <v>153</v>
      </c>
      <c r="AW252" s="14" t="s">
        <v>38</v>
      </c>
      <c r="AX252" s="14" t="s">
        <v>86</v>
      </c>
      <c r="AY252" s="248" t="s">
        <v>135</v>
      </c>
    </row>
    <row r="253" s="2" customFormat="1" ht="21.75" customHeight="1">
      <c r="A253" s="41"/>
      <c r="B253" s="42"/>
      <c r="C253" s="207" t="s">
        <v>359</v>
      </c>
      <c r="D253" s="207" t="s">
        <v>137</v>
      </c>
      <c r="E253" s="208" t="s">
        <v>360</v>
      </c>
      <c r="F253" s="209" t="s">
        <v>361</v>
      </c>
      <c r="G253" s="210" t="s">
        <v>202</v>
      </c>
      <c r="H253" s="211">
        <v>703.76599999999996</v>
      </c>
      <c r="I253" s="212"/>
      <c r="J253" s="213">
        <f>ROUND(I253*H253,2)</f>
        <v>0</v>
      </c>
      <c r="K253" s="209" t="s">
        <v>141</v>
      </c>
      <c r="L253" s="47"/>
      <c r="M253" s="214" t="s">
        <v>76</v>
      </c>
      <c r="N253" s="215" t="s">
        <v>48</v>
      </c>
      <c r="O253" s="87"/>
      <c r="P253" s="216">
        <f>O253*H253</f>
        <v>0</v>
      </c>
      <c r="Q253" s="216">
        <v>0</v>
      </c>
      <c r="R253" s="216">
        <f>Q253*H253</f>
        <v>0</v>
      </c>
      <c r="S253" s="216">
        <v>0</v>
      </c>
      <c r="T253" s="217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18" t="s">
        <v>142</v>
      </c>
      <c r="AT253" s="218" t="s">
        <v>137</v>
      </c>
      <c r="AU253" s="218" t="s">
        <v>88</v>
      </c>
      <c r="AY253" s="20" t="s">
        <v>135</v>
      </c>
      <c r="BE253" s="219">
        <f>IF(N253="základní",J253,0)</f>
        <v>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20" t="s">
        <v>86</v>
      </c>
      <c r="BK253" s="219">
        <f>ROUND(I253*H253,2)</f>
        <v>0</v>
      </c>
      <c r="BL253" s="20" t="s">
        <v>142</v>
      </c>
      <c r="BM253" s="218" t="s">
        <v>362</v>
      </c>
    </row>
    <row r="254" s="2" customFormat="1">
      <c r="A254" s="41"/>
      <c r="B254" s="42"/>
      <c r="C254" s="43"/>
      <c r="D254" s="220" t="s">
        <v>144</v>
      </c>
      <c r="E254" s="43"/>
      <c r="F254" s="221" t="s">
        <v>363</v>
      </c>
      <c r="G254" s="43"/>
      <c r="H254" s="43"/>
      <c r="I254" s="222"/>
      <c r="J254" s="43"/>
      <c r="K254" s="43"/>
      <c r="L254" s="47"/>
      <c r="M254" s="223"/>
      <c r="N254" s="224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144</v>
      </c>
      <c r="AU254" s="20" t="s">
        <v>88</v>
      </c>
    </row>
    <row r="255" s="2" customFormat="1">
      <c r="A255" s="41"/>
      <c r="B255" s="42"/>
      <c r="C255" s="43"/>
      <c r="D255" s="225" t="s">
        <v>146</v>
      </c>
      <c r="E255" s="43"/>
      <c r="F255" s="226" t="s">
        <v>364</v>
      </c>
      <c r="G255" s="43"/>
      <c r="H255" s="43"/>
      <c r="I255" s="222"/>
      <c r="J255" s="43"/>
      <c r="K255" s="43"/>
      <c r="L255" s="47"/>
      <c r="M255" s="223"/>
      <c r="N255" s="224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146</v>
      </c>
      <c r="AU255" s="20" t="s">
        <v>88</v>
      </c>
    </row>
    <row r="256" s="15" customFormat="1">
      <c r="A256" s="15"/>
      <c r="B256" s="249"/>
      <c r="C256" s="250"/>
      <c r="D256" s="220" t="s">
        <v>171</v>
      </c>
      <c r="E256" s="251" t="s">
        <v>76</v>
      </c>
      <c r="F256" s="252" t="s">
        <v>354</v>
      </c>
      <c r="G256" s="250"/>
      <c r="H256" s="251" t="s">
        <v>76</v>
      </c>
      <c r="I256" s="253"/>
      <c r="J256" s="250"/>
      <c r="K256" s="250"/>
      <c r="L256" s="254"/>
      <c r="M256" s="255"/>
      <c r="N256" s="256"/>
      <c r="O256" s="256"/>
      <c r="P256" s="256"/>
      <c r="Q256" s="256"/>
      <c r="R256" s="256"/>
      <c r="S256" s="256"/>
      <c r="T256" s="257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58" t="s">
        <v>171</v>
      </c>
      <c r="AU256" s="258" t="s">
        <v>88</v>
      </c>
      <c r="AV256" s="15" t="s">
        <v>86</v>
      </c>
      <c r="AW256" s="15" t="s">
        <v>38</v>
      </c>
      <c r="AX256" s="15" t="s">
        <v>78</v>
      </c>
      <c r="AY256" s="258" t="s">
        <v>135</v>
      </c>
    </row>
    <row r="257" s="15" customFormat="1">
      <c r="A257" s="15"/>
      <c r="B257" s="249"/>
      <c r="C257" s="250"/>
      <c r="D257" s="220" t="s">
        <v>171</v>
      </c>
      <c r="E257" s="251" t="s">
        <v>76</v>
      </c>
      <c r="F257" s="252" t="s">
        <v>355</v>
      </c>
      <c r="G257" s="250"/>
      <c r="H257" s="251" t="s">
        <v>76</v>
      </c>
      <c r="I257" s="253"/>
      <c r="J257" s="250"/>
      <c r="K257" s="250"/>
      <c r="L257" s="254"/>
      <c r="M257" s="255"/>
      <c r="N257" s="256"/>
      <c r="O257" s="256"/>
      <c r="P257" s="256"/>
      <c r="Q257" s="256"/>
      <c r="R257" s="256"/>
      <c r="S257" s="256"/>
      <c r="T257" s="257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58" t="s">
        <v>171</v>
      </c>
      <c r="AU257" s="258" t="s">
        <v>88</v>
      </c>
      <c r="AV257" s="15" t="s">
        <v>86</v>
      </c>
      <c r="AW257" s="15" t="s">
        <v>38</v>
      </c>
      <c r="AX257" s="15" t="s">
        <v>78</v>
      </c>
      <c r="AY257" s="258" t="s">
        <v>135</v>
      </c>
    </row>
    <row r="258" s="13" customFormat="1">
      <c r="A258" s="13"/>
      <c r="B258" s="227"/>
      <c r="C258" s="228"/>
      <c r="D258" s="220" t="s">
        <v>171</v>
      </c>
      <c r="E258" s="229" t="s">
        <v>76</v>
      </c>
      <c r="F258" s="230" t="s">
        <v>208</v>
      </c>
      <c r="G258" s="228"/>
      <c r="H258" s="231">
        <v>6.3899999999999997</v>
      </c>
      <c r="I258" s="232"/>
      <c r="J258" s="228"/>
      <c r="K258" s="228"/>
      <c r="L258" s="233"/>
      <c r="M258" s="234"/>
      <c r="N258" s="235"/>
      <c r="O258" s="235"/>
      <c r="P258" s="235"/>
      <c r="Q258" s="235"/>
      <c r="R258" s="235"/>
      <c r="S258" s="235"/>
      <c r="T258" s="23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7" t="s">
        <v>171</v>
      </c>
      <c r="AU258" s="237" t="s">
        <v>88</v>
      </c>
      <c r="AV258" s="13" t="s">
        <v>88</v>
      </c>
      <c r="AW258" s="13" t="s">
        <v>38</v>
      </c>
      <c r="AX258" s="13" t="s">
        <v>78</v>
      </c>
      <c r="AY258" s="237" t="s">
        <v>135</v>
      </c>
    </row>
    <row r="259" s="13" customFormat="1">
      <c r="A259" s="13"/>
      <c r="B259" s="227"/>
      <c r="C259" s="228"/>
      <c r="D259" s="220" t="s">
        <v>171</v>
      </c>
      <c r="E259" s="229" t="s">
        <v>76</v>
      </c>
      <c r="F259" s="230" t="s">
        <v>209</v>
      </c>
      <c r="G259" s="228"/>
      <c r="H259" s="231">
        <v>-1.232</v>
      </c>
      <c r="I259" s="232"/>
      <c r="J259" s="228"/>
      <c r="K259" s="228"/>
      <c r="L259" s="233"/>
      <c r="M259" s="234"/>
      <c r="N259" s="235"/>
      <c r="O259" s="235"/>
      <c r="P259" s="235"/>
      <c r="Q259" s="235"/>
      <c r="R259" s="235"/>
      <c r="S259" s="235"/>
      <c r="T259" s="23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7" t="s">
        <v>171</v>
      </c>
      <c r="AU259" s="237" t="s">
        <v>88</v>
      </c>
      <c r="AV259" s="13" t="s">
        <v>88</v>
      </c>
      <c r="AW259" s="13" t="s">
        <v>38</v>
      </c>
      <c r="AX259" s="13" t="s">
        <v>78</v>
      </c>
      <c r="AY259" s="237" t="s">
        <v>135</v>
      </c>
    </row>
    <row r="260" s="14" customFormat="1">
      <c r="A260" s="14"/>
      <c r="B260" s="238"/>
      <c r="C260" s="239"/>
      <c r="D260" s="220" t="s">
        <v>171</v>
      </c>
      <c r="E260" s="240" t="s">
        <v>76</v>
      </c>
      <c r="F260" s="241" t="s">
        <v>207</v>
      </c>
      <c r="G260" s="239"/>
      <c r="H260" s="242">
        <v>5.1580000000000004</v>
      </c>
      <c r="I260" s="243"/>
      <c r="J260" s="239"/>
      <c r="K260" s="239"/>
      <c r="L260" s="244"/>
      <c r="M260" s="245"/>
      <c r="N260" s="246"/>
      <c r="O260" s="246"/>
      <c r="P260" s="246"/>
      <c r="Q260" s="246"/>
      <c r="R260" s="246"/>
      <c r="S260" s="246"/>
      <c r="T260" s="247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8" t="s">
        <v>171</v>
      </c>
      <c r="AU260" s="248" t="s">
        <v>88</v>
      </c>
      <c r="AV260" s="14" t="s">
        <v>153</v>
      </c>
      <c r="AW260" s="14" t="s">
        <v>38</v>
      </c>
      <c r="AX260" s="14" t="s">
        <v>78</v>
      </c>
      <c r="AY260" s="248" t="s">
        <v>135</v>
      </c>
    </row>
    <row r="261" s="15" customFormat="1">
      <c r="A261" s="15"/>
      <c r="B261" s="249"/>
      <c r="C261" s="250"/>
      <c r="D261" s="220" t="s">
        <v>171</v>
      </c>
      <c r="E261" s="251" t="s">
        <v>76</v>
      </c>
      <c r="F261" s="252" t="s">
        <v>356</v>
      </c>
      <c r="G261" s="250"/>
      <c r="H261" s="251" t="s">
        <v>76</v>
      </c>
      <c r="I261" s="253"/>
      <c r="J261" s="250"/>
      <c r="K261" s="250"/>
      <c r="L261" s="254"/>
      <c r="M261" s="255"/>
      <c r="N261" s="256"/>
      <c r="O261" s="256"/>
      <c r="P261" s="256"/>
      <c r="Q261" s="256"/>
      <c r="R261" s="256"/>
      <c r="S261" s="256"/>
      <c r="T261" s="257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58" t="s">
        <v>171</v>
      </c>
      <c r="AU261" s="258" t="s">
        <v>88</v>
      </c>
      <c r="AV261" s="15" t="s">
        <v>86</v>
      </c>
      <c r="AW261" s="15" t="s">
        <v>38</v>
      </c>
      <c r="AX261" s="15" t="s">
        <v>78</v>
      </c>
      <c r="AY261" s="258" t="s">
        <v>135</v>
      </c>
    </row>
    <row r="262" s="13" customFormat="1">
      <c r="A262" s="13"/>
      <c r="B262" s="227"/>
      <c r="C262" s="228"/>
      <c r="D262" s="220" t="s">
        <v>171</v>
      </c>
      <c r="E262" s="229" t="s">
        <v>76</v>
      </c>
      <c r="F262" s="230" t="s">
        <v>218</v>
      </c>
      <c r="G262" s="228"/>
      <c r="H262" s="231">
        <v>908.601</v>
      </c>
      <c r="I262" s="232"/>
      <c r="J262" s="228"/>
      <c r="K262" s="228"/>
      <c r="L262" s="233"/>
      <c r="M262" s="234"/>
      <c r="N262" s="235"/>
      <c r="O262" s="235"/>
      <c r="P262" s="235"/>
      <c r="Q262" s="235"/>
      <c r="R262" s="235"/>
      <c r="S262" s="235"/>
      <c r="T262" s="23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7" t="s">
        <v>171</v>
      </c>
      <c r="AU262" s="237" t="s">
        <v>88</v>
      </c>
      <c r="AV262" s="13" t="s">
        <v>88</v>
      </c>
      <c r="AW262" s="13" t="s">
        <v>38</v>
      </c>
      <c r="AX262" s="13" t="s">
        <v>78</v>
      </c>
      <c r="AY262" s="237" t="s">
        <v>135</v>
      </c>
    </row>
    <row r="263" s="13" customFormat="1">
      <c r="A263" s="13"/>
      <c r="B263" s="227"/>
      <c r="C263" s="228"/>
      <c r="D263" s="220" t="s">
        <v>171</v>
      </c>
      <c r="E263" s="229" t="s">
        <v>76</v>
      </c>
      <c r="F263" s="230" t="s">
        <v>219</v>
      </c>
      <c r="G263" s="228"/>
      <c r="H263" s="231">
        <v>534.33500000000004</v>
      </c>
      <c r="I263" s="232"/>
      <c r="J263" s="228"/>
      <c r="K263" s="228"/>
      <c r="L263" s="233"/>
      <c r="M263" s="234"/>
      <c r="N263" s="235"/>
      <c r="O263" s="235"/>
      <c r="P263" s="235"/>
      <c r="Q263" s="235"/>
      <c r="R263" s="235"/>
      <c r="S263" s="235"/>
      <c r="T263" s="236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7" t="s">
        <v>171</v>
      </c>
      <c r="AU263" s="237" t="s">
        <v>88</v>
      </c>
      <c r="AV263" s="13" t="s">
        <v>88</v>
      </c>
      <c r="AW263" s="13" t="s">
        <v>38</v>
      </c>
      <c r="AX263" s="13" t="s">
        <v>78</v>
      </c>
      <c r="AY263" s="237" t="s">
        <v>135</v>
      </c>
    </row>
    <row r="264" s="13" customFormat="1">
      <c r="A264" s="13"/>
      <c r="B264" s="227"/>
      <c r="C264" s="228"/>
      <c r="D264" s="220" t="s">
        <v>171</v>
      </c>
      <c r="E264" s="229" t="s">
        <v>76</v>
      </c>
      <c r="F264" s="230" t="s">
        <v>220</v>
      </c>
      <c r="G264" s="228"/>
      <c r="H264" s="231">
        <v>164.71000000000001</v>
      </c>
      <c r="I264" s="232"/>
      <c r="J264" s="228"/>
      <c r="K264" s="228"/>
      <c r="L264" s="233"/>
      <c r="M264" s="234"/>
      <c r="N264" s="235"/>
      <c r="O264" s="235"/>
      <c r="P264" s="235"/>
      <c r="Q264" s="235"/>
      <c r="R264" s="235"/>
      <c r="S264" s="235"/>
      <c r="T264" s="23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7" t="s">
        <v>171</v>
      </c>
      <c r="AU264" s="237" t="s">
        <v>88</v>
      </c>
      <c r="AV264" s="13" t="s">
        <v>88</v>
      </c>
      <c r="AW264" s="13" t="s">
        <v>38</v>
      </c>
      <c r="AX264" s="13" t="s">
        <v>78</v>
      </c>
      <c r="AY264" s="237" t="s">
        <v>135</v>
      </c>
    </row>
    <row r="265" s="13" customFormat="1">
      <c r="A265" s="13"/>
      <c r="B265" s="227"/>
      <c r="C265" s="228"/>
      <c r="D265" s="220" t="s">
        <v>171</v>
      </c>
      <c r="E265" s="229" t="s">
        <v>76</v>
      </c>
      <c r="F265" s="230" t="s">
        <v>221</v>
      </c>
      <c r="G265" s="228"/>
      <c r="H265" s="231">
        <v>-253.34800000000001</v>
      </c>
      <c r="I265" s="232"/>
      <c r="J265" s="228"/>
      <c r="K265" s="228"/>
      <c r="L265" s="233"/>
      <c r="M265" s="234"/>
      <c r="N265" s="235"/>
      <c r="O265" s="235"/>
      <c r="P265" s="235"/>
      <c r="Q265" s="235"/>
      <c r="R265" s="235"/>
      <c r="S265" s="235"/>
      <c r="T265" s="236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7" t="s">
        <v>171</v>
      </c>
      <c r="AU265" s="237" t="s">
        <v>88</v>
      </c>
      <c r="AV265" s="13" t="s">
        <v>88</v>
      </c>
      <c r="AW265" s="13" t="s">
        <v>38</v>
      </c>
      <c r="AX265" s="13" t="s">
        <v>78</v>
      </c>
      <c r="AY265" s="237" t="s">
        <v>135</v>
      </c>
    </row>
    <row r="266" s="13" customFormat="1">
      <c r="A266" s="13"/>
      <c r="B266" s="227"/>
      <c r="C266" s="228"/>
      <c r="D266" s="220" t="s">
        <v>171</v>
      </c>
      <c r="E266" s="229" t="s">
        <v>76</v>
      </c>
      <c r="F266" s="230" t="s">
        <v>222</v>
      </c>
      <c r="G266" s="228"/>
      <c r="H266" s="231">
        <v>-18.949999999999999</v>
      </c>
      <c r="I266" s="232"/>
      <c r="J266" s="228"/>
      <c r="K266" s="228"/>
      <c r="L266" s="233"/>
      <c r="M266" s="234"/>
      <c r="N266" s="235"/>
      <c r="O266" s="235"/>
      <c r="P266" s="235"/>
      <c r="Q266" s="235"/>
      <c r="R266" s="235"/>
      <c r="S266" s="235"/>
      <c r="T266" s="23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7" t="s">
        <v>171</v>
      </c>
      <c r="AU266" s="237" t="s">
        <v>88</v>
      </c>
      <c r="AV266" s="13" t="s">
        <v>88</v>
      </c>
      <c r="AW266" s="13" t="s">
        <v>38</v>
      </c>
      <c r="AX266" s="13" t="s">
        <v>78</v>
      </c>
      <c r="AY266" s="237" t="s">
        <v>135</v>
      </c>
    </row>
    <row r="267" s="14" customFormat="1">
      <c r="A267" s="14"/>
      <c r="B267" s="238"/>
      <c r="C267" s="239"/>
      <c r="D267" s="220" t="s">
        <v>171</v>
      </c>
      <c r="E267" s="240" t="s">
        <v>76</v>
      </c>
      <c r="F267" s="241" t="s">
        <v>207</v>
      </c>
      <c r="G267" s="239"/>
      <c r="H267" s="242">
        <v>1335.348</v>
      </c>
      <c r="I267" s="243"/>
      <c r="J267" s="239"/>
      <c r="K267" s="239"/>
      <c r="L267" s="244"/>
      <c r="M267" s="245"/>
      <c r="N267" s="246"/>
      <c r="O267" s="246"/>
      <c r="P267" s="246"/>
      <c r="Q267" s="246"/>
      <c r="R267" s="246"/>
      <c r="S267" s="246"/>
      <c r="T267" s="247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8" t="s">
        <v>171</v>
      </c>
      <c r="AU267" s="248" t="s">
        <v>88</v>
      </c>
      <c r="AV267" s="14" t="s">
        <v>153</v>
      </c>
      <c r="AW267" s="14" t="s">
        <v>38</v>
      </c>
      <c r="AX267" s="14" t="s">
        <v>78</v>
      </c>
      <c r="AY267" s="248" t="s">
        <v>135</v>
      </c>
    </row>
    <row r="268" s="13" customFormat="1">
      <c r="A268" s="13"/>
      <c r="B268" s="227"/>
      <c r="C268" s="228"/>
      <c r="D268" s="220" t="s">
        <v>171</v>
      </c>
      <c r="E268" s="229" t="s">
        <v>76</v>
      </c>
      <c r="F268" s="230" t="s">
        <v>365</v>
      </c>
      <c r="G268" s="228"/>
      <c r="H268" s="231">
        <v>2.7080000000000002</v>
      </c>
      <c r="I268" s="232"/>
      <c r="J268" s="228"/>
      <c r="K268" s="228"/>
      <c r="L268" s="233"/>
      <c r="M268" s="234"/>
      <c r="N268" s="235"/>
      <c r="O268" s="235"/>
      <c r="P268" s="235"/>
      <c r="Q268" s="235"/>
      <c r="R268" s="235"/>
      <c r="S268" s="235"/>
      <c r="T268" s="236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7" t="s">
        <v>171</v>
      </c>
      <c r="AU268" s="237" t="s">
        <v>88</v>
      </c>
      <c r="AV268" s="13" t="s">
        <v>88</v>
      </c>
      <c r="AW268" s="13" t="s">
        <v>38</v>
      </c>
      <c r="AX268" s="13" t="s">
        <v>78</v>
      </c>
      <c r="AY268" s="237" t="s">
        <v>135</v>
      </c>
    </row>
    <row r="269" s="13" customFormat="1">
      <c r="A269" s="13"/>
      <c r="B269" s="227"/>
      <c r="C269" s="228"/>
      <c r="D269" s="220" t="s">
        <v>171</v>
      </c>
      <c r="E269" s="229" t="s">
        <v>76</v>
      </c>
      <c r="F269" s="230" t="s">
        <v>366</v>
      </c>
      <c r="G269" s="228"/>
      <c r="H269" s="231">
        <v>701.05799999999999</v>
      </c>
      <c r="I269" s="232"/>
      <c r="J269" s="228"/>
      <c r="K269" s="228"/>
      <c r="L269" s="233"/>
      <c r="M269" s="234"/>
      <c r="N269" s="235"/>
      <c r="O269" s="235"/>
      <c r="P269" s="235"/>
      <c r="Q269" s="235"/>
      <c r="R269" s="235"/>
      <c r="S269" s="235"/>
      <c r="T269" s="236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7" t="s">
        <v>171</v>
      </c>
      <c r="AU269" s="237" t="s">
        <v>88</v>
      </c>
      <c r="AV269" s="13" t="s">
        <v>88</v>
      </c>
      <c r="AW269" s="13" t="s">
        <v>38</v>
      </c>
      <c r="AX269" s="13" t="s">
        <v>78</v>
      </c>
      <c r="AY269" s="237" t="s">
        <v>135</v>
      </c>
    </row>
    <row r="270" s="14" customFormat="1">
      <c r="A270" s="14"/>
      <c r="B270" s="238"/>
      <c r="C270" s="239"/>
      <c r="D270" s="220" t="s">
        <v>171</v>
      </c>
      <c r="E270" s="240" t="s">
        <v>76</v>
      </c>
      <c r="F270" s="241" t="s">
        <v>207</v>
      </c>
      <c r="G270" s="239"/>
      <c r="H270" s="242">
        <v>703.76599999999996</v>
      </c>
      <c r="I270" s="243"/>
      <c r="J270" s="239"/>
      <c r="K270" s="239"/>
      <c r="L270" s="244"/>
      <c r="M270" s="245"/>
      <c r="N270" s="246"/>
      <c r="O270" s="246"/>
      <c r="P270" s="246"/>
      <c r="Q270" s="246"/>
      <c r="R270" s="246"/>
      <c r="S270" s="246"/>
      <c r="T270" s="247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8" t="s">
        <v>171</v>
      </c>
      <c r="AU270" s="248" t="s">
        <v>88</v>
      </c>
      <c r="AV270" s="14" t="s">
        <v>153</v>
      </c>
      <c r="AW270" s="14" t="s">
        <v>38</v>
      </c>
      <c r="AX270" s="14" t="s">
        <v>86</v>
      </c>
      <c r="AY270" s="248" t="s">
        <v>135</v>
      </c>
    </row>
    <row r="271" s="2" customFormat="1" ht="16.5" customHeight="1">
      <c r="A271" s="41"/>
      <c r="B271" s="42"/>
      <c r="C271" s="207" t="s">
        <v>367</v>
      </c>
      <c r="D271" s="207" t="s">
        <v>137</v>
      </c>
      <c r="E271" s="208" t="s">
        <v>368</v>
      </c>
      <c r="F271" s="209" t="s">
        <v>369</v>
      </c>
      <c r="G271" s="210" t="s">
        <v>202</v>
      </c>
      <c r="H271" s="211">
        <v>1340.5060000000001</v>
      </c>
      <c r="I271" s="212"/>
      <c r="J271" s="213">
        <f>ROUND(I271*H271,2)</f>
        <v>0</v>
      </c>
      <c r="K271" s="209" t="s">
        <v>141</v>
      </c>
      <c r="L271" s="47"/>
      <c r="M271" s="214" t="s">
        <v>76</v>
      </c>
      <c r="N271" s="215" t="s">
        <v>48</v>
      </c>
      <c r="O271" s="87"/>
      <c r="P271" s="216">
        <f>O271*H271</f>
        <v>0</v>
      </c>
      <c r="Q271" s="216">
        <v>0</v>
      </c>
      <c r="R271" s="216">
        <f>Q271*H271</f>
        <v>0</v>
      </c>
      <c r="S271" s="216">
        <v>0</v>
      </c>
      <c r="T271" s="217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18" t="s">
        <v>142</v>
      </c>
      <c r="AT271" s="218" t="s">
        <v>137</v>
      </c>
      <c r="AU271" s="218" t="s">
        <v>88</v>
      </c>
      <c r="AY271" s="20" t="s">
        <v>135</v>
      </c>
      <c r="BE271" s="219">
        <f>IF(N271="základní",J271,0)</f>
        <v>0</v>
      </c>
      <c r="BF271" s="219">
        <f>IF(N271="snížená",J271,0)</f>
        <v>0</v>
      </c>
      <c r="BG271" s="219">
        <f>IF(N271="zákl. přenesená",J271,0)</f>
        <v>0</v>
      </c>
      <c r="BH271" s="219">
        <f>IF(N271="sníž. přenesená",J271,0)</f>
        <v>0</v>
      </c>
      <c r="BI271" s="219">
        <f>IF(N271="nulová",J271,0)</f>
        <v>0</v>
      </c>
      <c r="BJ271" s="20" t="s">
        <v>86</v>
      </c>
      <c r="BK271" s="219">
        <f>ROUND(I271*H271,2)</f>
        <v>0</v>
      </c>
      <c r="BL271" s="20" t="s">
        <v>142</v>
      </c>
      <c r="BM271" s="218" t="s">
        <v>370</v>
      </c>
    </row>
    <row r="272" s="2" customFormat="1">
      <c r="A272" s="41"/>
      <c r="B272" s="42"/>
      <c r="C272" s="43"/>
      <c r="D272" s="220" t="s">
        <v>144</v>
      </c>
      <c r="E272" s="43"/>
      <c r="F272" s="221" t="s">
        <v>371</v>
      </c>
      <c r="G272" s="43"/>
      <c r="H272" s="43"/>
      <c r="I272" s="222"/>
      <c r="J272" s="43"/>
      <c r="K272" s="43"/>
      <c r="L272" s="47"/>
      <c r="M272" s="223"/>
      <c r="N272" s="224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144</v>
      </c>
      <c r="AU272" s="20" t="s">
        <v>88</v>
      </c>
    </row>
    <row r="273" s="2" customFormat="1">
      <c r="A273" s="41"/>
      <c r="B273" s="42"/>
      <c r="C273" s="43"/>
      <c r="D273" s="225" t="s">
        <v>146</v>
      </c>
      <c r="E273" s="43"/>
      <c r="F273" s="226" t="s">
        <v>372</v>
      </c>
      <c r="G273" s="43"/>
      <c r="H273" s="43"/>
      <c r="I273" s="222"/>
      <c r="J273" s="43"/>
      <c r="K273" s="43"/>
      <c r="L273" s="47"/>
      <c r="M273" s="223"/>
      <c r="N273" s="224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146</v>
      </c>
      <c r="AU273" s="20" t="s">
        <v>88</v>
      </c>
    </row>
    <row r="274" s="13" customFormat="1">
      <c r="A274" s="13"/>
      <c r="B274" s="227"/>
      <c r="C274" s="228"/>
      <c r="D274" s="220" t="s">
        <v>171</v>
      </c>
      <c r="E274" s="229" t="s">
        <v>76</v>
      </c>
      <c r="F274" s="230" t="s">
        <v>373</v>
      </c>
      <c r="G274" s="228"/>
      <c r="H274" s="231">
        <v>1340.5060000000001</v>
      </c>
      <c r="I274" s="232"/>
      <c r="J274" s="228"/>
      <c r="K274" s="228"/>
      <c r="L274" s="233"/>
      <c r="M274" s="234"/>
      <c r="N274" s="235"/>
      <c r="O274" s="235"/>
      <c r="P274" s="235"/>
      <c r="Q274" s="235"/>
      <c r="R274" s="235"/>
      <c r="S274" s="235"/>
      <c r="T274" s="236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7" t="s">
        <v>171</v>
      </c>
      <c r="AU274" s="237" t="s">
        <v>88</v>
      </c>
      <c r="AV274" s="13" t="s">
        <v>88</v>
      </c>
      <c r="AW274" s="13" t="s">
        <v>38</v>
      </c>
      <c r="AX274" s="13" t="s">
        <v>86</v>
      </c>
      <c r="AY274" s="237" t="s">
        <v>135</v>
      </c>
    </row>
    <row r="275" s="2" customFormat="1" ht="16.5" customHeight="1">
      <c r="A275" s="41"/>
      <c r="B275" s="42"/>
      <c r="C275" s="207" t="s">
        <v>374</v>
      </c>
      <c r="D275" s="207" t="s">
        <v>137</v>
      </c>
      <c r="E275" s="208" t="s">
        <v>375</v>
      </c>
      <c r="F275" s="209" t="s">
        <v>376</v>
      </c>
      <c r="G275" s="210" t="s">
        <v>202</v>
      </c>
      <c r="H275" s="211">
        <v>0.80000000000000004</v>
      </c>
      <c r="I275" s="212"/>
      <c r="J275" s="213">
        <f>ROUND(I275*H275,2)</f>
        <v>0</v>
      </c>
      <c r="K275" s="209" t="s">
        <v>76</v>
      </c>
      <c r="L275" s="47"/>
      <c r="M275" s="214" t="s">
        <v>76</v>
      </c>
      <c r="N275" s="215" t="s">
        <v>48</v>
      </c>
      <c r="O275" s="87"/>
      <c r="P275" s="216">
        <f>O275*H275</f>
        <v>0</v>
      </c>
      <c r="Q275" s="216">
        <v>0</v>
      </c>
      <c r="R275" s="216">
        <f>Q275*H275</f>
        <v>0</v>
      </c>
      <c r="S275" s="216">
        <v>0</v>
      </c>
      <c r="T275" s="217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18" t="s">
        <v>142</v>
      </c>
      <c r="AT275" s="218" t="s">
        <v>137</v>
      </c>
      <c r="AU275" s="218" t="s">
        <v>88</v>
      </c>
      <c r="AY275" s="20" t="s">
        <v>135</v>
      </c>
      <c r="BE275" s="219">
        <f>IF(N275="základní",J275,0)</f>
        <v>0</v>
      </c>
      <c r="BF275" s="219">
        <f>IF(N275="snížená",J275,0)</f>
        <v>0</v>
      </c>
      <c r="BG275" s="219">
        <f>IF(N275="zákl. přenesená",J275,0)</f>
        <v>0</v>
      </c>
      <c r="BH275" s="219">
        <f>IF(N275="sníž. přenesená",J275,0)</f>
        <v>0</v>
      </c>
      <c r="BI275" s="219">
        <f>IF(N275="nulová",J275,0)</f>
        <v>0</v>
      </c>
      <c r="BJ275" s="20" t="s">
        <v>86</v>
      </c>
      <c r="BK275" s="219">
        <f>ROUND(I275*H275,2)</f>
        <v>0</v>
      </c>
      <c r="BL275" s="20" t="s">
        <v>142</v>
      </c>
      <c r="BM275" s="218" t="s">
        <v>377</v>
      </c>
    </row>
    <row r="276" s="2" customFormat="1">
      <c r="A276" s="41"/>
      <c r="B276" s="42"/>
      <c r="C276" s="43"/>
      <c r="D276" s="220" t="s">
        <v>144</v>
      </c>
      <c r="E276" s="43"/>
      <c r="F276" s="221" t="s">
        <v>378</v>
      </c>
      <c r="G276" s="43"/>
      <c r="H276" s="43"/>
      <c r="I276" s="222"/>
      <c r="J276" s="43"/>
      <c r="K276" s="43"/>
      <c r="L276" s="47"/>
      <c r="M276" s="223"/>
      <c r="N276" s="224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144</v>
      </c>
      <c r="AU276" s="20" t="s">
        <v>88</v>
      </c>
    </row>
    <row r="277" s="13" customFormat="1">
      <c r="A277" s="13"/>
      <c r="B277" s="227"/>
      <c r="C277" s="228"/>
      <c r="D277" s="220" t="s">
        <v>171</v>
      </c>
      <c r="E277" s="229" t="s">
        <v>76</v>
      </c>
      <c r="F277" s="230" t="s">
        <v>379</v>
      </c>
      <c r="G277" s="228"/>
      <c r="H277" s="231">
        <v>0.80000000000000004</v>
      </c>
      <c r="I277" s="232"/>
      <c r="J277" s="228"/>
      <c r="K277" s="228"/>
      <c r="L277" s="233"/>
      <c r="M277" s="234"/>
      <c r="N277" s="235"/>
      <c r="O277" s="235"/>
      <c r="P277" s="235"/>
      <c r="Q277" s="235"/>
      <c r="R277" s="235"/>
      <c r="S277" s="235"/>
      <c r="T277" s="236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7" t="s">
        <v>171</v>
      </c>
      <c r="AU277" s="237" t="s">
        <v>88</v>
      </c>
      <c r="AV277" s="13" t="s">
        <v>88</v>
      </c>
      <c r="AW277" s="13" t="s">
        <v>38</v>
      </c>
      <c r="AX277" s="13" t="s">
        <v>86</v>
      </c>
      <c r="AY277" s="237" t="s">
        <v>135</v>
      </c>
    </row>
    <row r="278" s="2" customFormat="1" ht="16.5" customHeight="1">
      <c r="A278" s="41"/>
      <c r="B278" s="42"/>
      <c r="C278" s="207" t="s">
        <v>380</v>
      </c>
      <c r="D278" s="207" t="s">
        <v>137</v>
      </c>
      <c r="E278" s="208" t="s">
        <v>381</v>
      </c>
      <c r="F278" s="209" t="s">
        <v>382</v>
      </c>
      <c r="G278" s="210" t="s">
        <v>383</v>
      </c>
      <c r="H278" s="211">
        <v>2412.9110000000001</v>
      </c>
      <c r="I278" s="212"/>
      <c r="J278" s="213">
        <f>ROUND(I278*H278,2)</f>
        <v>0</v>
      </c>
      <c r="K278" s="209" t="s">
        <v>141</v>
      </c>
      <c r="L278" s="47"/>
      <c r="M278" s="214" t="s">
        <v>76</v>
      </c>
      <c r="N278" s="215" t="s">
        <v>48</v>
      </c>
      <c r="O278" s="87"/>
      <c r="P278" s="216">
        <f>O278*H278</f>
        <v>0</v>
      </c>
      <c r="Q278" s="216">
        <v>0</v>
      </c>
      <c r="R278" s="216">
        <f>Q278*H278</f>
        <v>0</v>
      </c>
      <c r="S278" s="216">
        <v>0</v>
      </c>
      <c r="T278" s="217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18" t="s">
        <v>142</v>
      </c>
      <c r="AT278" s="218" t="s">
        <v>137</v>
      </c>
      <c r="AU278" s="218" t="s">
        <v>88</v>
      </c>
      <c r="AY278" s="20" t="s">
        <v>135</v>
      </c>
      <c r="BE278" s="219">
        <f>IF(N278="základní",J278,0)</f>
        <v>0</v>
      </c>
      <c r="BF278" s="219">
        <f>IF(N278="snížená",J278,0)</f>
        <v>0</v>
      </c>
      <c r="BG278" s="219">
        <f>IF(N278="zákl. přenesená",J278,0)</f>
        <v>0</v>
      </c>
      <c r="BH278" s="219">
        <f>IF(N278="sníž. přenesená",J278,0)</f>
        <v>0</v>
      </c>
      <c r="BI278" s="219">
        <f>IF(N278="nulová",J278,0)</f>
        <v>0</v>
      </c>
      <c r="BJ278" s="20" t="s">
        <v>86</v>
      </c>
      <c r="BK278" s="219">
        <f>ROUND(I278*H278,2)</f>
        <v>0</v>
      </c>
      <c r="BL278" s="20" t="s">
        <v>142</v>
      </c>
      <c r="BM278" s="218" t="s">
        <v>384</v>
      </c>
    </row>
    <row r="279" s="2" customFormat="1">
      <c r="A279" s="41"/>
      <c r="B279" s="42"/>
      <c r="C279" s="43"/>
      <c r="D279" s="220" t="s">
        <v>144</v>
      </c>
      <c r="E279" s="43"/>
      <c r="F279" s="221" t="s">
        <v>385</v>
      </c>
      <c r="G279" s="43"/>
      <c r="H279" s="43"/>
      <c r="I279" s="222"/>
      <c r="J279" s="43"/>
      <c r="K279" s="43"/>
      <c r="L279" s="47"/>
      <c r="M279" s="223"/>
      <c r="N279" s="224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144</v>
      </c>
      <c r="AU279" s="20" t="s">
        <v>88</v>
      </c>
    </row>
    <row r="280" s="2" customFormat="1">
      <c r="A280" s="41"/>
      <c r="B280" s="42"/>
      <c r="C280" s="43"/>
      <c r="D280" s="225" t="s">
        <v>146</v>
      </c>
      <c r="E280" s="43"/>
      <c r="F280" s="226" t="s">
        <v>386</v>
      </c>
      <c r="G280" s="43"/>
      <c r="H280" s="43"/>
      <c r="I280" s="222"/>
      <c r="J280" s="43"/>
      <c r="K280" s="43"/>
      <c r="L280" s="47"/>
      <c r="M280" s="223"/>
      <c r="N280" s="224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146</v>
      </c>
      <c r="AU280" s="20" t="s">
        <v>88</v>
      </c>
    </row>
    <row r="281" s="13" customFormat="1">
      <c r="A281" s="13"/>
      <c r="B281" s="227"/>
      <c r="C281" s="228"/>
      <c r="D281" s="220" t="s">
        <v>171</v>
      </c>
      <c r="E281" s="229" t="s">
        <v>76</v>
      </c>
      <c r="F281" s="230" t="s">
        <v>387</v>
      </c>
      <c r="G281" s="228"/>
      <c r="H281" s="231">
        <v>2412.9110000000001</v>
      </c>
      <c r="I281" s="232"/>
      <c r="J281" s="228"/>
      <c r="K281" s="228"/>
      <c r="L281" s="233"/>
      <c r="M281" s="234"/>
      <c r="N281" s="235"/>
      <c r="O281" s="235"/>
      <c r="P281" s="235"/>
      <c r="Q281" s="235"/>
      <c r="R281" s="235"/>
      <c r="S281" s="235"/>
      <c r="T281" s="236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7" t="s">
        <v>171</v>
      </c>
      <c r="AU281" s="237" t="s">
        <v>88</v>
      </c>
      <c r="AV281" s="13" t="s">
        <v>88</v>
      </c>
      <c r="AW281" s="13" t="s">
        <v>38</v>
      </c>
      <c r="AX281" s="13" t="s">
        <v>86</v>
      </c>
      <c r="AY281" s="237" t="s">
        <v>135</v>
      </c>
    </row>
    <row r="282" s="2" customFormat="1" ht="16.5" customHeight="1">
      <c r="A282" s="41"/>
      <c r="B282" s="42"/>
      <c r="C282" s="207" t="s">
        <v>388</v>
      </c>
      <c r="D282" s="207" t="s">
        <v>137</v>
      </c>
      <c r="E282" s="208" t="s">
        <v>389</v>
      </c>
      <c r="F282" s="209" t="s">
        <v>390</v>
      </c>
      <c r="G282" s="210" t="s">
        <v>202</v>
      </c>
      <c r="H282" s="211">
        <v>0.80000000000000004</v>
      </c>
      <c r="I282" s="212"/>
      <c r="J282" s="213">
        <f>ROUND(I282*H282,2)</f>
        <v>0</v>
      </c>
      <c r="K282" s="209" t="s">
        <v>76</v>
      </c>
      <c r="L282" s="47"/>
      <c r="M282" s="214" t="s">
        <v>76</v>
      </c>
      <c r="N282" s="215" t="s">
        <v>48</v>
      </c>
      <c r="O282" s="87"/>
      <c r="P282" s="216">
        <f>O282*H282</f>
        <v>0</v>
      </c>
      <c r="Q282" s="216">
        <v>0</v>
      </c>
      <c r="R282" s="216">
        <f>Q282*H282</f>
        <v>0</v>
      </c>
      <c r="S282" s="216">
        <v>0</v>
      </c>
      <c r="T282" s="217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18" t="s">
        <v>142</v>
      </c>
      <c r="AT282" s="218" t="s">
        <v>137</v>
      </c>
      <c r="AU282" s="218" t="s">
        <v>88</v>
      </c>
      <c r="AY282" s="20" t="s">
        <v>135</v>
      </c>
      <c r="BE282" s="219">
        <f>IF(N282="základní",J282,0)</f>
        <v>0</v>
      </c>
      <c r="BF282" s="219">
        <f>IF(N282="snížená",J282,0)</f>
        <v>0</v>
      </c>
      <c r="BG282" s="219">
        <f>IF(N282="zákl. přenesená",J282,0)</f>
        <v>0</v>
      </c>
      <c r="BH282" s="219">
        <f>IF(N282="sníž. přenesená",J282,0)</f>
        <v>0</v>
      </c>
      <c r="BI282" s="219">
        <f>IF(N282="nulová",J282,0)</f>
        <v>0</v>
      </c>
      <c r="BJ282" s="20" t="s">
        <v>86</v>
      </c>
      <c r="BK282" s="219">
        <f>ROUND(I282*H282,2)</f>
        <v>0</v>
      </c>
      <c r="BL282" s="20" t="s">
        <v>142</v>
      </c>
      <c r="BM282" s="218" t="s">
        <v>391</v>
      </c>
    </row>
    <row r="283" s="2" customFormat="1">
      <c r="A283" s="41"/>
      <c r="B283" s="42"/>
      <c r="C283" s="43"/>
      <c r="D283" s="220" t="s">
        <v>144</v>
      </c>
      <c r="E283" s="43"/>
      <c r="F283" s="221" t="s">
        <v>390</v>
      </c>
      <c r="G283" s="43"/>
      <c r="H283" s="43"/>
      <c r="I283" s="222"/>
      <c r="J283" s="43"/>
      <c r="K283" s="43"/>
      <c r="L283" s="47"/>
      <c r="M283" s="223"/>
      <c r="N283" s="224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144</v>
      </c>
      <c r="AU283" s="20" t="s">
        <v>88</v>
      </c>
    </row>
    <row r="284" s="13" customFormat="1">
      <c r="A284" s="13"/>
      <c r="B284" s="227"/>
      <c r="C284" s="228"/>
      <c r="D284" s="220" t="s">
        <v>171</v>
      </c>
      <c r="E284" s="229" t="s">
        <v>76</v>
      </c>
      <c r="F284" s="230" t="s">
        <v>379</v>
      </c>
      <c r="G284" s="228"/>
      <c r="H284" s="231">
        <v>0.80000000000000004</v>
      </c>
      <c r="I284" s="232"/>
      <c r="J284" s="228"/>
      <c r="K284" s="228"/>
      <c r="L284" s="233"/>
      <c r="M284" s="234"/>
      <c r="N284" s="235"/>
      <c r="O284" s="235"/>
      <c r="P284" s="235"/>
      <c r="Q284" s="235"/>
      <c r="R284" s="235"/>
      <c r="S284" s="235"/>
      <c r="T284" s="236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7" t="s">
        <v>171</v>
      </c>
      <c r="AU284" s="237" t="s">
        <v>88</v>
      </c>
      <c r="AV284" s="13" t="s">
        <v>88</v>
      </c>
      <c r="AW284" s="13" t="s">
        <v>38</v>
      </c>
      <c r="AX284" s="13" t="s">
        <v>86</v>
      </c>
      <c r="AY284" s="237" t="s">
        <v>135</v>
      </c>
    </row>
    <row r="285" s="2" customFormat="1" ht="16.5" customHeight="1">
      <c r="A285" s="41"/>
      <c r="B285" s="42"/>
      <c r="C285" s="207" t="s">
        <v>392</v>
      </c>
      <c r="D285" s="207" t="s">
        <v>137</v>
      </c>
      <c r="E285" s="208" t="s">
        <v>393</v>
      </c>
      <c r="F285" s="209" t="s">
        <v>394</v>
      </c>
      <c r="G285" s="210" t="s">
        <v>202</v>
      </c>
      <c r="H285" s="211">
        <v>881.27800000000002</v>
      </c>
      <c r="I285" s="212"/>
      <c r="J285" s="213">
        <f>ROUND(I285*H285,2)</f>
        <v>0</v>
      </c>
      <c r="K285" s="209" t="s">
        <v>141</v>
      </c>
      <c r="L285" s="47"/>
      <c r="M285" s="214" t="s">
        <v>76</v>
      </c>
      <c r="N285" s="215" t="s">
        <v>48</v>
      </c>
      <c r="O285" s="87"/>
      <c r="P285" s="216">
        <f>O285*H285</f>
        <v>0</v>
      </c>
      <c r="Q285" s="216">
        <v>0</v>
      </c>
      <c r="R285" s="216">
        <f>Q285*H285</f>
        <v>0</v>
      </c>
      <c r="S285" s="216">
        <v>0</v>
      </c>
      <c r="T285" s="217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18" t="s">
        <v>142</v>
      </c>
      <c r="AT285" s="218" t="s">
        <v>137</v>
      </c>
      <c r="AU285" s="218" t="s">
        <v>88</v>
      </c>
      <c r="AY285" s="20" t="s">
        <v>135</v>
      </c>
      <c r="BE285" s="219">
        <f>IF(N285="základní",J285,0)</f>
        <v>0</v>
      </c>
      <c r="BF285" s="219">
        <f>IF(N285="snížená",J285,0)</f>
        <v>0</v>
      </c>
      <c r="BG285" s="219">
        <f>IF(N285="zákl. přenesená",J285,0)</f>
        <v>0</v>
      </c>
      <c r="BH285" s="219">
        <f>IF(N285="sníž. přenesená",J285,0)</f>
        <v>0</v>
      </c>
      <c r="BI285" s="219">
        <f>IF(N285="nulová",J285,0)</f>
        <v>0</v>
      </c>
      <c r="BJ285" s="20" t="s">
        <v>86</v>
      </c>
      <c r="BK285" s="219">
        <f>ROUND(I285*H285,2)</f>
        <v>0</v>
      </c>
      <c r="BL285" s="20" t="s">
        <v>142</v>
      </c>
      <c r="BM285" s="218" t="s">
        <v>395</v>
      </c>
    </row>
    <row r="286" s="2" customFormat="1">
      <c r="A286" s="41"/>
      <c r="B286" s="42"/>
      <c r="C286" s="43"/>
      <c r="D286" s="220" t="s">
        <v>144</v>
      </c>
      <c r="E286" s="43"/>
      <c r="F286" s="221" t="s">
        <v>396</v>
      </c>
      <c r="G286" s="43"/>
      <c r="H286" s="43"/>
      <c r="I286" s="222"/>
      <c r="J286" s="43"/>
      <c r="K286" s="43"/>
      <c r="L286" s="47"/>
      <c r="M286" s="223"/>
      <c r="N286" s="224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144</v>
      </c>
      <c r="AU286" s="20" t="s">
        <v>88</v>
      </c>
    </row>
    <row r="287" s="2" customFormat="1">
      <c r="A287" s="41"/>
      <c r="B287" s="42"/>
      <c r="C287" s="43"/>
      <c r="D287" s="225" t="s">
        <v>146</v>
      </c>
      <c r="E287" s="43"/>
      <c r="F287" s="226" t="s">
        <v>397</v>
      </c>
      <c r="G287" s="43"/>
      <c r="H287" s="43"/>
      <c r="I287" s="222"/>
      <c r="J287" s="43"/>
      <c r="K287" s="43"/>
      <c r="L287" s="47"/>
      <c r="M287" s="223"/>
      <c r="N287" s="224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146</v>
      </c>
      <c r="AU287" s="20" t="s">
        <v>88</v>
      </c>
    </row>
    <row r="288" s="15" customFormat="1">
      <c r="A288" s="15"/>
      <c r="B288" s="249"/>
      <c r="C288" s="250"/>
      <c r="D288" s="220" t="s">
        <v>171</v>
      </c>
      <c r="E288" s="251" t="s">
        <v>76</v>
      </c>
      <c r="F288" s="252" t="s">
        <v>355</v>
      </c>
      <c r="G288" s="250"/>
      <c r="H288" s="251" t="s">
        <v>76</v>
      </c>
      <c r="I288" s="253"/>
      <c r="J288" s="250"/>
      <c r="K288" s="250"/>
      <c r="L288" s="254"/>
      <c r="M288" s="255"/>
      <c r="N288" s="256"/>
      <c r="O288" s="256"/>
      <c r="P288" s="256"/>
      <c r="Q288" s="256"/>
      <c r="R288" s="256"/>
      <c r="S288" s="256"/>
      <c r="T288" s="257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58" t="s">
        <v>171</v>
      </c>
      <c r="AU288" s="258" t="s">
        <v>88</v>
      </c>
      <c r="AV288" s="15" t="s">
        <v>86</v>
      </c>
      <c r="AW288" s="15" t="s">
        <v>38</v>
      </c>
      <c r="AX288" s="15" t="s">
        <v>78</v>
      </c>
      <c r="AY288" s="258" t="s">
        <v>135</v>
      </c>
    </row>
    <row r="289" s="13" customFormat="1">
      <c r="A289" s="13"/>
      <c r="B289" s="227"/>
      <c r="C289" s="228"/>
      <c r="D289" s="220" t="s">
        <v>171</v>
      </c>
      <c r="E289" s="229" t="s">
        <v>76</v>
      </c>
      <c r="F289" s="230" t="s">
        <v>208</v>
      </c>
      <c r="G289" s="228"/>
      <c r="H289" s="231">
        <v>6.3899999999999997</v>
      </c>
      <c r="I289" s="232"/>
      <c r="J289" s="228"/>
      <c r="K289" s="228"/>
      <c r="L289" s="233"/>
      <c r="M289" s="234"/>
      <c r="N289" s="235"/>
      <c r="O289" s="235"/>
      <c r="P289" s="235"/>
      <c r="Q289" s="235"/>
      <c r="R289" s="235"/>
      <c r="S289" s="235"/>
      <c r="T289" s="236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7" t="s">
        <v>171</v>
      </c>
      <c r="AU289" s="237" t="s">
        <v>88</v>
      </c>
      <c r="AV289" s="13" t="s">
        <v>88</v>
      </c>
      <c r="AW289" s="13" t="s">
        <v>38</v>
      </c>
      <c r="AX289" s="13" t="s">
        <v>78</v>
      </c>
      <c r="AY289" s="237" t="s">
        <v>135</v>
      </c>
    </row>
    <row r="290" s="13" customFormat="1">
      <c r="A290" s="13"/>
      <c r="B290" s="227"/>
      <c r="C290" s="228"/>
      <c r="D290" s="220" t="s">
        <v>171</v>
      </c>
      <c r="E290" s="229" t="s">
        <v>76</v>
      </c>
      <c r="F290" s="230" t="s">
        <v>209</v>
      </c>
      <c r="G290" s="228"/>
      <c r="H290" s="231">
        <v>-1.232</v>
      </c>
      <c r="I290" s="232"/>
      <c r="J290" s="228"/>
      <c r="K290" s="228"/>
      <c r="L290" s="233"/>
      <c r="M290" s="234"/>
      <c r="N290" s="235"/>
      <c r="O290" s="235"/>
      <c r="P290" s="235"/>
      <c r="Q290" s="235"/>
      <c r="R290" s="235"/>
      <c r="S290" s="235"/>
      <c r="T290" s="23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7" t="s">
        <v>171</v>
      </c>
      <c r="AU290" s="237" t="s">
        <v>88</v>
      </c>
      <c r="AV290" s="13" t="s">
        <v>88</v>
      </c>
      <c r="AW290" s="13" t="s">
        <v>38</v>
      </c>
      <c r="AX290" s="13" t="s">
        <v>78</v>
      </c>
      <c r="AY290" s="237" t="s">
        <v>135</v>
      </c>
    </row>
    <row r="291" s="15" customFormat="1">
      <c r="A291" s="15"/>
      <c r="B291" s="249"/>
      <c r="C291" s="250"/>
      <c r="D291" s="220" t="s">
        <v>171</v>
      </c>
      <c r="E291" s="251" t="s">
        <v>76</v>
      </c>
      <c r="F291" s="252" t="s">
        <v>356</v>
      </c>
      <c r="G291" s="250"/>
      <c r="H291" s="251" t="s">
        <v>76</v>
      </c>
      <c r="I291" s="253"/>
      <c r="J291" s="250"/>
      <c r="K291" s="250"/>
      <c r="L291" s="254"/>
      <c r="M291" s="255"/>
      <c r="N291" s="256"/>
      <c r="O291" s="256"/>
      <c r="P291" s="256"/>
      <c r="Q291" s="256"/>
      <c r="R291" s="256"/>
      <c r="S291" s="256"/>
      <c r="T291" s="257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58" t="s">
        <v>171</v>
      </c>
      <c r="AU291" s="258" t="s">
        <v>88</v>
      </c>
      <c r="AV291" s="15" t="s">
        <v>86</v>
      </c>
      <c r="AW291" s="15" t="s">
        <v>38</v>
      </c>
      <c r="AX291" s="15" t="s">
        <v>78</v>
      </c>
      <c r="AY291" s="258" t="s">
        <v>135</v>
      </c>
    </row>
    <row r="292" s="13" customFormat="1">
      <c r="A292" s="13"/>
      <c r="B292" s="227"/>
      <c r="C292" s="228"/>
      <c r="D292" s="220" t="s">
        <v>171</v>
      </c>
      <c r="E292" s="229" t="s">
        <v>76</v>
      </c>
      <c r="F292" s="230" t="s">
        <v>218</v>
      </c>
      <c r="G292" s="228"/>
      <c r="H292" s="231">
        <v>908.601</v>
      </c>
      <c r="I292" s="232"/>
      <c r="J292" s="228"/>
      <c r="K292" s="228"/>
      <c r="L292" s="233"/>
      <c r="M292" s="234"/>
      <c r="N292" s="235"/>
      <c r="O292" s="235"/>
      <c r="P292" s="235"/>
      <c r="Q292" s="235"/>
      <c r="R292" s="235"/>
      <c r="S292" s="235"/>
      <c r="T292" s="236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7" t="s">
        <v>171</v>
      </c>
      <c r="AU292" s="237" t="s">
        <v>88</v>
      </c>
      <c r="AV292" s="13" t="s">
        <v>88</v>
      </c>
      <c r="AW292" s="13" t="s">
        <v>38</v>
      </c>
      <c r="AX292" s="13" t="s">
        <v>78</v>
      </c>
      <c r="AY292" s="237" t="s">
        <v>135</v>
      </c>
    </row>
    <row r="293" s="13" customFormat="1">
      <c r="A293" s="13"/>
      <c r="B293" s="227"/>
      <c r="C293" s="228"/>
      <c r="D293" s="220" t="s">
        <v>171</v>
      </c>
      <c r="E293" s="229" t="s">
        <v>76</v>
      </c>
      <c r="F293" s="230" t="s">
        <v>219</v>
      </c>
      <c r="G293" s="228"/>
      <c r="H293" s="231">
        <v>534.33500000000004</v>
      </c>
      <c r="I293" s="232"/>
      <c r="J293" s="228"/>
      <c r="K293" s="228"/>
      <c r="L293" s="233"/>
      <c r="M293" s="234"/>
      <c r="N293" s="235"/>
      <c r="O293" s="235"/>
      <c r="P293" s="235"/>
      <c r="Q293" s="235"/>
      <c r="R293" s="235"/>
      <c r="S293" s="235"/>
      <c r="T293" s="23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7" t="s">
        <v>171</v>
      </c>
      <c r="AU293" s="237" t="s">
        <v>88</v>
      </c>
      <c r="AV293" s="13" t="s">
        <v>88</v>
      </c>
      <c r="AW293" s="13" t="s">
        <v>38</v>
      </c>
      <c r="AX293" s="13" t="s">
        <v>78</v>
      </c>
      <c r="AY293" s="237" t="s">
        <v>135</v>
      </c>
    </row>
    <row r="294" s="13" customFormat="1">
      <c r="A294" s="13"/>
      <c r="B294" s="227"/>
      <c r="C294" s="228"/>
      <c r="D294" s="220" t="s">
        <v>171</v>
      </c>
      <c r="E294" s="229" t="s">
        <v>76</v>
      </c>
      <c r="F294" s="230" t="s">
        <v>220</v>
      </c>
      <c r="G294" s="228"/>
      <c r="H294" s="231">
        <v>164.71000000000001</v>
      </c>
      <c r="I294" s="232"/>
      <c r="J294" s="228"/>
      <c r="K294" s="228"/>
      <c r="L294" s="233"/>
      <c r="M294" s="234"/>
      <c r="N294" s="235"/>
      <c r="O294" s="235"/>
      <c r="P294" s="235"/>
      <c r="Q294" s="235"/>
      <c r="R294" s="235"/>
      <c r="S294" s="235"/>
      <c r="T294" s="236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7" t="s">
        <v>171</v>
      </c>
      <c r="AU294" s="237" t="s">
        <v>88</v>
      </c>
      <c r="AV294" s="13" t="s">
        <v>88</v>
      </c>
      <c r="AW294" s="13" t="s">
        <v>38</v>
      </c>
      <c r="AX294" s="13" t="s">
        <v>78</v>
      </c>
      <c r="AY294" s="237" t="s">
        <v>135</v>
      </c>
    </row>
    <row r="295" s="13" customFormat="1">
      <c r="A295" s="13"/>
      <c r="B295" s="227"/>
      <c r="C295" s="228"/>
      <c r="D295" s="220" t="s">
        <v>171</v>
      </c>
      <c r="E295" s="229" t="s">
        <v>76</v>
      </c>
      <c r="F295" s="230" t="s">
        <v>221</v>
      </c>
      <c r="G295" s="228"/>
      <c r="H295" s="231">
        <v>-253.34800000000001</v>
      </c>
      <c r="I295" s="232"/>
      <c r="J295" s="228"/>
      <c r="K295" s="228"/>
      <c r="L295" s="233"/>
      <c r="M295" s="234"/>
      <c r="N295" s="235"/>
      <c r="O295" s="235"/>
      <c r="P295" s="235"/>
      <c r="Q295" s="235"/>
      <c r="R295" s="235"/>
      <c r="S295" s="235"/>
      <c r="T295" s="236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7" t="s">
        <v>171</v>
      </c>
      <c r="AU295" s="237" t="s">
        <v>88</v>
      </c>
      <c r="AV295" s="13" t="s">
        <v>88</v>
      </c>
      <c r="AW295" s="13" t="s">
        <v>38</v>
      </c>
      <c r="AX295" s="13" t="s">
        <v>78</v>
      </c>
      <c r="AY295" s="237" t="s">
        <v>135</v>
      </c>
    </row>
    <row r="296" s="13" customFormat="1">
      <c r="A296" s="13"/>
      <c r="B296" s="227"/>
      <c r="C296" s="228"/>
      <c r="D296" s="220" t="s">
        <v>171</v>
      </c>
      <c r="E296" s="229" t="s">
        <v>76</v>
      </c>
      <c r="F296" s="230" t="s">
        <v>222</v>
      </c>
      <c r="G296" s="228"/>
      <c r="H296" s="231">
        <v>-18.949999999999999</v>
      </c>
      <c r="I296" s="232"/>
      <c r="J296" s="228"/>
      <c r="K296" s="228"/>
      <c r="L296" s="233"/>
      <c r="M296" s="234"/>
      <c r="N296" s="235"/>
      <c r="O296" s="235"/>
      <c r="P296" s="235"/>
      <c r="Q296" s="235"/>
      <c r="R296" s="235"/>
      <c r="S296" s="235"/>
      <c r="T296" s="23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7" t="s">
        <v>171</v>
      </c>
      <c r="AU296" s="237" t="s">
        <v>88</v>
      </c>
      <c r="AV296" s="13" t="s">
        <v>88</v>
      </c>
      <c r="AW296" s="13" t="s">
        <v>38</v>
      </c>
      <c r="AX296" s="13" t="s">
        <v>78</v>
      </c>
      <c r="AY296" s="237" t="s">
        <v>135</v>
      </c>
    </row>
    <row r="297" s="13" customFormat="1">
      <c r="A297" s="13"/>
      <c r="B297" s="227"/>
      <c r="C297" s="228"/>
      <c r="D297" s="220" t="s">
        <v>171</v>
      </c>
      <c r="E297" s="229" t="s">
        <v>76</v>
      </c>
      <c r="F297" s="230" t="s">
        <v>398</v>
      </c>
      <c r="G297" s="228"/>
      <c r="H297" s="231">
        <v>-6.1440000000000001</v>
      </c>
      <c r="I297" s="232"/>
      <c r="J297" s="228"/>
      <c r="K297" s="228"/>
      <c r="L297" s="233"/>
      <c r="M297" s="234"/>
      <c r="N297" s="235"/>
      <c r="O297" s="235"/>
      <c r="P297" s="235"/>
      <c r="Q297" s="235"/>
      <c r="R297" s="235"/>
      <c r="S297" s="235"/>
      <c r="T297" s="236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7" t="s">
        <v>171</v>
      </c>
      <c r="AU297" s="237" t="s">
        <v>88</v>
      </c>
      <c r="AV297" s="13" t="s">
        <v>88</v>
      </c>
      <c r="AW297" s="13" t="s">
        <v>38</v>
      </c>
      <c r="AX297" s="13" t="s">
        <v>78</v>
      </c>
      <c r="AY297" s="237" t="s">
        <v>135</v>
      </c>
    </row>
    <row r="298" s="13" customFormat="1">
      <c r="A298" s="13"/>
      <c r="B298" s="227"/>
      <c r="C298" s="228"/>
      <c r="D298" s="220" t="s">
        <v>171</v>
      </c>
      <c r="E298" s="229" t="s">
        <v>76</v>
      </c>
      <c r="F298" s="230" t="s">
        <v>399</v>
      </c>
      <c r="G298" s="228"/>
      <c r="H298" s="231">
        <v>-72.478999999999999</v>
      </c>
      <c r="I298" s="232"/>
      <c r="J298" s="228"/>
      <c r="K298" s="228"/>
      <c r="L298" s="233"/>
      <c r="M298" s="234"/>
      <c r="N298" s="235"/>
      <c r="O298" s="235"/>
      <c r="P298" s="235"/>
      <c r="Q298" s="235"/>
      <c r="R298" s="235"/>
      <c r="S298" s="235"/>
      <c r="T298" s="236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7" t="s">
        <v>171</v>
      </c>
      <c r="AU298" s="237" t="s">
        <v>88</v>
      </c>
      <c r="AV298" s="13" t="s">
        <v>88</v>
      </c>
      <c r="AW298" s="13" t="s">
        <v>38</v>
      </c>
      <c r="AX298" s="13" t="s">
        <v>78</v>
      </c>
      <c r="AY298" s="237" t="s">
        <v>135</v>
      </c>
    </row>
    <row r="299" s="13" customFormat="1">
      <c r="A299" s="13"/>
      <c r="B299" s="227"/>
      <c r="C299" s="228"/>
      <c r="D299" s="220" t="s">
        <v>171</v>
      </c>
      <c r="E299" s="229" t="s">
        <v>76</v>
      </c>
      <c r="F299" s="230" t="s">
        <v>400</v>
      </c>
      <c r="G299" s="228"/>
      <c r="H299" s="231">
        <v>-374.72500000000002</v>
      </c>
      <c r="I299" s="232"/>
      <c r="J299" s="228"/>
      <c r="K299" s="228"/>
      <c r="L299" s="233"/>
      <c r="M299" s="234"/>
      <c r="N299" s="235"/>
      <c r="O299" s="235"/>
      <c r="P299" s="235"/>
      <c r="Q299" s="235"/>
      <c r="R299" s="235"/>
      <c r="S299" s="235"/>
      <c r="T299" s="236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7" t="s">
        <v>171</v>
      </c>
      <c r="AU299" s="237" t="s">
        <v>88</v>
      </c>
      <c r="AV299" s="13" t="s">
        <v>88</v>
      </c>
      <c r="AW299" s="13" t="s">
        <v>38</v>
      </c>
      <c r="AX299" s="13" t="s">
        <v>78</v>
      </c>
      <c r="AY299" s="237" t="s">
        <v>135</v>
      </c>
    </row>
    <row r="300" s="13" customFormat="1">
      <c r="A300" s="13"/>
      <c r="B300" s="227"/>
      <c r="C300" s="228"/>
      <c r="D300" s="220" t="s">
        <v>171</v>
      </c>
      <c r="E300" s="229" t="s">
        <v>76</v>
      </c>
      <c r="F300" s="230" t="s">
        <v>401</v>
      </c>
      <c r="G300" s="228"/>
      <c r="H300" s="231">
        <v>-5.8799999999999999</v>
      </c>
      <c r="I300" s="232"/>
      <c r="J300" s="228"/>
      <c r="K300" s="228"/>
      <c r="L300" s="233"/>
      <c r="M300" s="234"/>
      <c r="N300" s="235"/>
      <c r="O300" s="235"/>
      <c r="P300" s="235"/>
      <c r="Q300" s="235"/>
      <c r="R300" s="235"/>
      <c r="S300" s="235"/>
      <c r="T300" s="23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7" t="s">
        <v>171</v>
      </c>
      <c r="AU300" s="237" t="s">
        <v>88</v>
      </c>
      <c r="AV300" s="13" t="s">
        <v>88</v>
      </c>
      <c r="AW300" s="13" t="s">
        <v>38</v>
      </c>
      <c r="AX300" s="13" t="s">
        <v>78</v>
      </c>
      <c r="AY300" s="237" t="s">
        <v>135</v>
      </c>
    </row>
    <row r="301" s="16" customFormat="1">
      <c r="A301" s="16"/>
      <c r="B301" s="259"/>
      <c r="C301" s="260"/>
      <c r="D301" s="220" t="s">
        <v>171</v>
      </c>
      <c r="E301" s="261" t="s">
        <v>76</v>
      </c>
      <c r="F301" s="262" t="s">
        <v>402</v>
      </c>
      <c r="G301" s="260"/>
      <c r="H301" s="263">
        <v>881.27800000000002</v>
      </c>
      <c r="I301" s="264"/>
      <c r="J301" s="260"/>
      <c r="K301" s="260"/>
      <c r="L301" s="265"/>
      <c r="M301" s="266"/>
      <c r="N301" s="267"/>
      <c r="O301" s="267"/>
      <c r="P301" s="267"/>
      <c r="Q301" s="267"/>
      <c r="R301" s="267"/>
      <c r="S301" s="267"/>
      <c r="T301" s="268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T301" s="269" t="s">
        <v>171</v>
      </c>
      <c r="AU301" s="269" t="s">
        <v>88</v>
      </c>
      <c r="AV301" s="16" t="s">
        <v>142</v>
      </c>
      <c r="AW301" s="16" t="s">
        <v>38</v>
      </c>
      <c r="AX301" s="16" t="s">
        <v>86</v>
      </c>
      <c r="AY301" s="269" t="s">
        <v>135</v>
      </c>
    </row>
    <row r="302" s="2" customFormat="1" ht="16.5" customHeight="1">
      <c r="A302" s="41"/>
      <c r="B302" s="42"/>
      <c r="C302" s="270" t="s">
        <v>403</v>
      </c>
      <c r="D302" s="270" t="s">
        <v>404</v>
      </c>
      <c r="E302" s="271" t="s">
        <v>405</v>
      </c>
      <c r="F302" s="272" t="s">
        <v>406</v>
      </c>
      <c r="G302" s="273" t="s">
        <v>383</v>
      </c>
      <c r="H302" s="274">
        <v>881.27800000000002</v>
      </c>
      <c r="I302" s="275"/>
      <c r="J302" s="276">
        <f>ROUND(I302*H302,2)</f>
        <v>0</v>
      </c>
      <c r="K302" s="272" t="s">
        <v>141</v>
      </c>
      <c r="L302" s="277"/>
      <c r="M302" s="278" t="s">
        <v>76</v>
      </c>
      <c r="N302" s="279" t="s">
        <v>48</v>
      </c>
      <c r="O302" s="87"/>
      <c r="P302" s="216">
        <f>O302*H302</f>
        <v>0</v>
      </c>
      <c r="Q302" s="216">
        <v>0</v>
      </c>
      <c r="R302" s="216">
        <f>Q302*H302</f>
        <v>0</v>
      </c>
      <c r="S302" s="216">
        <v>0</v>
      </c>
      <c r="T302" s="217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18" t="s">
        <v>188</v>
      </c>
      <c r="AT302" s="218" t="s">
        <v>404</v>
      </c>
      <c r="AU302" s="218" t="s">
        <v>88</v>
      </c>
      <c r="AY302" s="20" t="s">
        <v>135</v>
      </c>
      <c r="BE302" s="219">
        <f>IF(N302="základní",J302,0)</f>
        <v>0</v>
      </c>
      <c r="BF302" s="219">
        <f>IF(N302="snížená",J302,0)</f>
        <v>0</v>
      </c>
      <c r="BG302" s="219">
        <f>IF(N302="zákl. přenesená",J302,0)</f>
        <v>0</v>
      </c>
      <c r="BH302" s="219">
        <f>IF(N302="sníž. přenesená",J302,0)</f>
        <v>0</v>
      </c>
      <c r="BI302" s="219">
        <f>IF(N302="nulová",J302,0)</f>
        <v>0</v>
      </c>
      <c r="BJ302" s="20" t="s">
        <v>86</v>
      </c>
      <c r="BK302" s="219">
        <f>ROUND(I302*H302,2)</f>
        <v>0</v>
      </c>
      <c r="BL302" s="20" t="s">
        <v>142</v>
      </c>
      <c r="BM302" s="218" t="s">
        <v>407</v>
      </c>
    </row>
    <row r="303" s="2" customFormat="1">
      <c r="A303" s="41"/>
      <c r="B303" s="42"/>
      <c r="C303" s="43"/>
      <c r="D303" s="220" t="s">
        <v>144</v>
      </c>
      <c r="E303" s="43"/>
      <c r="F303" s="221" t="s">
        <v>406</v>
      </c>
      <c r="G303" s="43"/>
      <c r="H303" s="43"/>
      <c r="I303" s="222"/>
      <c r="J303" s="43"/>
      <c r="K303" s="43"/>
      <c r="L303" s="47"/>
      <c r="M303" s="223"/>
      <c r="N303" s="224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144</v>
      </c>
      <c r="AU303" s="20" t="s">
        <v>88</v>
      </c>
    </row>
    <row r="304" s="13" customFormat="1">
      <c r="A304" s="13"/>
      <c r="B304" s="227"/>
      <c r="C304" s="228"/>
      <c r="D304" s="220" t="s">
        <v>171</v>
      </c>
      <c r="E304" s="229" t="s">
        <v>76</v>
      </c>
      <c r="F304" s="230" t="s">
        <v>408</v>
      </c>
      <c r="G304" s="228"/>
      <c r="H304" s="231">
        <v>881.27800000000002</v>
      </c>
      <c r="I304" s="232"/>
      <c r="J304" s="228"/>
      <c r="K304" s="228"/>
      <c r="L304" s="233"/>
      <c r="M304" s="234"/>
      <c r="N304" s="235"/>
      <c r="O304" s="235"/>
      <c r="P304" s="235"/>
      <c r="Q304" s="235"/>
      <c r="R304" s="235"/>
      <c r="S304" s="235"/>
      <c r="T304" s="236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7" t="s">
        <v>171</v>
      </c>
      <c r="AU304" s="237" t="s">
        <v>88</v>
      </c>
      <c r="AV304" s="13" t="s">
        <v>88</v>
      </c>
      <c r="AW304" s="13" t="s">
        <v>38</v>
      </c>
      <c r="AX304" s="13" t="s">
        <v>86</v>
      </c>
      <c r="AY304" s="237" t="s">
        <v>135</v>
      </c>
    </row>
    <row r="305" s="2" customFormat="1" ht="16.5" customHeight="1">
      <c r="A305" s="41"/>
      <c r="B305" s="42"/>
      <c r="C305" s="207" t="s">
        <v>409</v>
      </c>
      <c r="D305" s="207" t="s">
        <v>137</v>
      </c>
      <c r="E305" s="208" t="s">
        <v>410</v>
      </c>
      <c r="F305" s="209" t="s">
        <v>411</v>
      </c>
      <c r="G305" s="210" t="s">
        <v>202</v>
      </c>
      <c r="H305" s="211">
        <v>374.72500000000002</v>
      </c>
      <c r="I305" s="212"/>
      <c r="J305" s="213">
        <f>ROUND(I305*H305,2)</f>
        <v>0</v>
      </c>
      <c r="K305" s="209" t="s">
        <v>141</v>
      </c>
      <c r="L305" s="47"/>
      <c r="M305" s="214" t="s">
        <v>76</v>
      </c>
      <c r="N305" s="215" t="s">
        <v>48</v>
      </c>
      <c r="O305" s="87"/>
      <c r="P305" s="216">
        <f>O305*H305</f>
        <v>0</v>
      </c>
      <c r="Q305" s="216">
        <v>0</v>
      </c>
      <c r="R305" s="216">
        <f>Q305*H305</f>
        <v>0</v>
      </c>
      <c r="S305" s="216">
        <v>0</v>
      </c>
      <c r="T305" s="217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18" t="s">
        <v>142</v>
      </c>
      <c r="AT305" s="218" t="s">
        <v>137</v>
      </c>
      <c r="AU305" s="218" t="s">
        <v>88</v>
      </c>
      <c r="AY305" s="20" t="s">
        <v>135</v>
      </c>
      <c r="BE305" s="219">
        <f>IF(N305="základní",J305,0)</f>
        <v>0</v>
      </c>
      <c r="BF305" s="219">
        <f>IF(N305="snížená",J305,0)</f>
        <v>0</v>
      </c>
      <c r="BG305" s="219">
        <f>IF(N305="zákl. přenesená",J305,0)</f>
        <v>0</v>
      </c>
      <c r="BH305" s="219">
        <f>IF(N305="sníž. přenesená",J305,0)</f>
        <v>0</v>
      </c>
      <c r="BI305" s="219">
        <f>IF(N305="nulová",J305,0)</f>
        <v>0</v>
      </c>
      <c r="BJ305" s="20" t="s">
        <v>86</v>
      </c>
      <c r="BK305" s="219">
        <f>ROUND(I305*H305,2)</f>
        <v>0</v>
      </c>
      <c r="BL305" s="20" t="s">
        <v>142</v>
      </c>
      <c r="BM305" s="218" t="s">
        <v>412</v>
      </c>
    </row>
    <row r="306" s="2" customFormat="1">
      <c r="A306" s="41"/>
      <c r="B306" s="42"/>
      <c r="C306" s="43"/>
      <c r="D306" s="220" t="s">
        <v>144</v>
      </c>
      <c r="E306" s="43"/>
      <c r="F306" s="221" t="s">
        <v>413</v>
      </c>
      <c r="G306" s="43"/>
      <c r="H306" s="43"/>
      <c r="I306" s="222"/>
      <c r="J306" s="43"/>
      <c r="K306" s="43"/>
      <c r="L306" s="47"/>
      <c r="M306" s="223"/>
      <c r="N306" s="224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144</v>
      </c>
      <c r="AU306" s="20" t="s">
        <v>88</v>
      </c>
    </row>
    <row r="307" s="2" customFormat="1">
      <c r="A307" s="41"/>
      <c r="B307" s="42"/>
      <c r="C307" s="43"/>
      <c r="D307" s="225" t="s">
        <v>146</v>
      </c>
      <c r="E307" s="43"/>
      <c r="F307" s="226" t="s">
        <v>414</v>
      </c>
      <c r="G307" s="43"/>
      <c r="H307" s="43"/>
      <c r="I307" s="222"/>
      <c r="J307" s="43"/>
      <c r="K307" s="43"/>
      <c r="L307" s="47"/>
      <c r="M307" s="223"/>
      <c r="N307" s="224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20" t="s">
        <v>146</v>
      </c>
      <c r="AU307" s="20" t="s">
        <v>88</v>
      </c>
    </row>
    <row r="308" s="13" customFormat="1">
      <c r="A308" s="13"/>
      <c r="B308" s="227"/>
      <c r="C308" s="228"/>
      <c r="D308" s="220" t="s">
        <v>171</v>
      </c>
      <c r="E308" s="229" t="s">
        <v>76</v>
      </c>
      <c r="F308" s="230" t="s">
        <v>415</v>
      </c>
      <c r="G308" s="228"/>
      <c r="H308" s="231">
        <v>262.62900000000002</v>
      </c>
      <c r="I308" s="232"/>
      <c r="J308" s="228"/>
      <c r="K308" s="228"/>
      <c r="L308" s="233"/>
      <c r="M308" s="234"/>
      <c r="N308" s="235"/>
      <c r="O308" s="235"/>
      <c r="P308" s="235"/>
      <c r="Q308" s="235"/>
      <c r="R308" s="235"/>
      <c r="S308" s="235"/>
      <c r="T308" s="236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7" t="s">
        <v>171</v>
      </c>
      <c r="AU308" s="237" t="s">
        <v>88</v>
      </c>
      <c r="AV308" s="13" t="s">
        <v>88</v>
      </c>
      <c r="AW308" s="13" t="s">
        <v>38</v>
      </c>
      <c r="AX308" s="13" t="s">
        <v>78</v>
      </c>
      <c r="AY308" s="237" t="s">
        <v>135</v>
      </c>
    </row>
    <row r="309" s="13" customFormat="1">
      <c r="A309" s="13"/>
      <c r="B309" s="227"/>
      <c r="C309" s="228"/>
      <c r="D309" s="220" t="s">
        <v>171</v>
      </c>
      <c r="E309" s="229" t="s">
        <v>76</v>
      </c>
      <c r="F309" s="230" t="s">
        <v>416</v>
      </c>
      <c r="G309" s="228"/>
      <c r="H309" s="231">
        <v>157.72399999999999</v>
      </c>
      <c r="I309" s="232"/>
      <c r="J309" s="228"/>
      <c r="K309" s="228"/>
      <c r="L309" s="233"/>
      <c r="M309" s="234"/>
      <c r="N309" s="235"/>
      <c r="O309" s="235"/>
      <c r="P309" s="235"/>
      <c r="Q309" s="235"/>
      <c r="R309" s="235"/>
      <c r="S309" s="235"/>
      <c r="T309" s="236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7" t="s">
        <v>171</v>
      </c>
      <c r="AU309" s="237" t="s">
        <v>88</v>
      </c>
      <c r="AV309" s="13" t="s">
        <v>88</v>
      </c>
      <c r="AW309" s="13" t="s">
        <v>38</v>
      </c>
      <c r="AX309" s="13" t="s">
        <v>78</v>
      </c>
      <c r="AY309" s="237" t="s">
        <v>135</v>
      </c>
    </row>
    <row r="310" s="14" customFormat="1">
      <c r="A310" s="14"/>
      <c r="B310" s="238"/>
      <c r="C310" s="239"/>
      <c r="D310" s="220" t="s">
        <v>171</v>
      </c>
      <c r="E310" s="240" t="s">
        <v>76</v>
      </c>
      <c r="F310" s="241" t="s">
        <v>207</v>
      </c>
      <c r="G310" s="239"/>
      <c r="H310" s="242">
        <v>420.35300000000001</v>
      </c>
      <c r="I310" s="243"/>
      <c r="J310" s="239"/>
      <c r="K310" s="239"/>
      <c r="L310" s="244"/>
      <c r="M310" s="245"/>
      <c r="N310" s="246"/>
      <c r="O310" s="246"/>
      <c r="P310" s="246"/>
      <c r="Q310" s="246"/>
      <c r="R310" s="246"/>
      <c r="S310" s="246"/>
      <c r="T310" s="247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8" t="s">
        <v>171</v>
      </c>
      <c r="AU310" s="248" t="s">
        <v>88</v>
      </c>
      <c r="AV310" s="14" t="s">
        <v>153</v>
      </c>
      <c r="AW310" s="14" t="s">
        <v>38</v>
      </c>
      <c r="AX310" s="14" t="s">
        <v>78</v>
      </c>
      <c r="AY310" s="248" t="s">
        <v>135</v>
      </c>
    </row>
    <row r="311" s="13" customFormat="1">
      <c r="A311" s="13"/>
      <c r="B311" s="227"/>
      <c r="C311" s="228"/>
      <c r="D311" s="220" t="s">
        <v>171</v>
      </c>
      <c r="E311" s="229" t="s">
        <v>76</v>
      </c>
      <c r="F311" s="230" t="s">
        <v>417</v>
      </c>
      <c r="G311" s="228"/>
      <c r="H311" s="231">
        <v>-45.628</v>
      </c>
      <c r="I311" s="232"/>
      <c r="J311" s="228"/>
      <c r="K311" s="228"/>
      <c r="L311" s="233"/>
      <c r="M311" s="234"/>
      <c r="N311" s="235"/>
      <c r="O311" s="235"/>
      <c r="P311" s="235"/>
      <c r="Q311" s="235"/>
      <c r="R311" s="235"/>
      <c r="S311" s="235"/>
      <c r="T311" s="23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7" t="s">
        <v>171</v>
      </c>
      <c r="AU311" s="237" t="s">
        <v>88</v>
      </c>
      <c r="AV311" s="13" t="s">
        <v>88</v>
      </c>
      <c r="AW311" s="13" t="s">
        <v>38</v>
      </c>
      <c r="AX311" s="13" t="s">
        <v>78</v>
      </c>
      <c r="AY311" s="237" t="s">
        <v>135</v>
      </c>
    </row>
    <row r="312" s="16" customFormat="1">
      <c r="A312" s="16"/>
      <c r="B312" s="259"/>
      <c r="C312" s="260"/>
      <c r="D312" s="220" t="s">
        <v>171</v>
      </c>
      <c r="E312" s="261" t="s">
        <v>76</v>
      </c>
      <c r="F312" s="262" t="s">
        <v>402</v>
      </c>
      <c r="G312" s="260"/>
      <c r="H312" s="263">
        <v>374.72500000000002</v>
      </c>
      <c r="I312" s="264"/>
      <c r="J312" s="260"/>
      <c r="K312" s="260"/>
      <c r="L312" s="265"/>
      <c r="M312" s="266"/>
      <c r="N312" s="267"/>
      <c r="O312" s="267"/>
      <c r="P312" s="267"/>
      <c r="Q312" s="267"/>
      <c r="R312" s="267"/>
      <c r="S312" s="267"/>
      <c r="T312" s="268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T312" s="269" t="s">
        <v>171</v>
      </c>
      <c r="AU312" s="269" t="s">
        <v>88</v>
      </c>
      <c r="AV312" s="16" t="s">
        <v>142</v>
      </c>
      <c r="AW312" s="16" t="s">
        <v>38</v>
      </c>
      <c r="AX312" s="16" t="s">
        <v>86</v>
      </c>
      <c r="AY312" s="269" t="s">
        <v>135</v>
      </c>
    </row>
    <row r="313" s="2" customFormat="1" ht="16.5" customHeight="1">
      <c r="A313" s="41"/>
      <c r="B313" s="42"/>
      <c r="C313" s="270" t="s">
        <v>418</v>
      </c>
      <c r="D313" s="270" t="s">
        <v>404</v>
      </c>
      <c r="E313" s="271" t="s">
        <v>419</v>
      </c>
      <c r="F313" s="272" t="s">
        <v>420</v>
      </c>
      <c r="G313" s="273" t="s">
        <v>383</v>
      </c>
      <c r="H313" s="274">
        <v>749.45000000000005</v>
      </c>
      <c r="I313" s="275"/>
      <c r="J313" s="276">
        <f>ROUND(I313*H313,2)</f>
        <v>0</v>
      </c>
      <c r="K313" s="272" t="s">
        <v>141</v>
      </c>
      <c r="L313" s="277"/>
      <c r="M313" s="278" t="s">
        <v>76</v>
      </c>
      <c r="N313" s="279" t="s">
        <v>48</v>
      </c>
      <c r="O313" s="87"/>
      <c r="P313" s="216">
        <f>O313*H313</f>
        <v>0</v>
      </c>
      <c r="Q313" s="216">
        <v>0</v>
      </c>
      <c r="R313" s="216">
        <f>Q313*H313</f>
        <v>0</v>
      </c>
      <c r="S313" s="216">
        <v>0</v>
      </c>
      <c r="T313" s="217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18" t="s">
        <v>188</v>
      </c>
      <c r="AT313" s="218" t="s">
        <v>404</v>
      </c>
      <c r="AU313" s="218" t="s">
        <v>88</v>
      </c>
      <c r="AY313" s="20" t="s">
        <v>135</v>
      </c>
      <c r="BE313" s="219">
        <f>IF(N313="základní",J313,0)</f>
        <v>0</v>
      </c>
      <c r="BF313" s="219">
        <f>IF(N313="snížená",J313,0)</f>
        <v>0</v>
      </c>
      <c r="BG313" s="219">
        <f>IF(N313="zákl. přenesená",J313,0)</f>
        <v>0</v>
      </c>
      <c r="BH313" s="219">
        <f>IF(N313="sníž. přenesená",J313,0)</f>
        <v>0</v>
      </c>
      <c r="BI313" s="219">
        <f>IF(N313="nulová",J313,0)</f>
        <v>0</v>
      </c>
      <c r="BJ313" s="20" t="s">
        <v>86</v>
      </c>
      <c r="BK313" s="219">
        <f>ROUND(I313*H313,2)</f>
        <v>0</v>
      </c>
      <c r="BL313" s="20" t="s">
        <v>142</v>
      </c>
      <c r="BM313" s="218" t="s">
        <v>421</v>
      </c>
    </row>
    <row r="314" s="2" customFormat="1">
      <c r="A314" s="41"/>
      <c r="B314" s="42"/>
      <c r="C314" s="43"/>
      <c r="D314" s="220" t="s">
        <v>144</v>
      </c>
      <c r="E314" s="43"/>
      <c r="F314" s="221" t="s">
        <v>420</v>
      </c>
      <c r="G314" s="43"/>
      <c r="H314" s="43"/>
      <c r="I314" s="222"/>
      <c r="J314" s="43"/>
      <c r="K314" s="43"/>
      <c r="L314" s="47"/>
      <c r="M314" s="223"/>
      <c r="N314" s="224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20" t="s">
        <v>144</v>
      </c>
      <c r="AU314" s="20" t="s">
        <v>88</v>
      </c>
    </row>
    <row r="315" s="13" customFormat="1">
      <c r="A315" s="13"/>
      <c r="B315" s="227"/>
      <c r="C315" s="228"/>
      <c r="D315" s="220" t="s">
        <v>171</v>
      </c>
      <c r="E315" s="229" t="s">
        <v>76</v>
      </c>
      <c r="F315" s="230" t="s">
        <v>422</v>
      </c>
      <c r="G315" s="228"/>
      <c r="H315" s="231">
        <v>749.45000000000005</v>
      </c>
      <c r="I315" s="232"/>
      <c r="J315" s="228"/>
      <c r="K315" s="228"/>
      <c r="L315" s="233"/>
      <c r="M315" s="234"/>
      <c r="N315" s="235"/>
      <c r="O315" s="235"/>
      <c r="P315" s="235"/>
      <c r="Q315" s="235"/>
      <c r="R315" s="235"/>
      <c r="S315" s="235"/>
      <c r="T315" s="236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7" t="s">
        <v>171</v>
      </c>
      <c r="AU315" s="237" t="s">
        <v>88</v>
      </c>
      <c r="AV315" s="13" t="s">
        <v>88</v>
      </c>
      <c r="AW315" s="13" t="s">
        <v>38</v>
      </c>
      <c r="AX315" s="13" t="s">
        <v>86</v>
      </c>
      <c r="AY315" s="237" t="s">
        <v>135</v>
      </c>
    </row>
    <row r="316" s="12" customFormat="1" ht="22.8" customHeight="1">
      <c r="A316" s="12"/>
      <c r="B316" s="191"/>
      <c r="C316" s="192"/>
      <c r="D316" s="193" t="s">
        <v>77</v>
      </c>
      <c r="E316" s="205" t="s">
        <v>88</v>
      </c>
      <c r="F316" s="205" t="s">
        <v>423</v>
      </c>
      <c r="G316" s="192"/>
      <c r="H316" s="192"/>
      <c r="I316" s="195"/>
      <c r="J316" s="206">
        <f>BK316</f>
        <v>0</v>
      </c>
      <c r="K316" s="192"/>
      <c r="L316" s="197"/>
      <c r="M316" s="198"/>
      <c r="N316" s="199"/>
      <c r="O316" s="199"/>
      <c r="P316" s="200">
        <f>SUM(P317:P322)</f>
        <v>0</v>
      </c>
      <c r="Q316" s="199"/>
      <c r="R316" s="200">
        <f>SUM(R317:R322)</f>
        <v>82.890180000000001</v>
      </c>
      <c r="S316" s="199"/>
      <c r="T316" s="201">
        <f>SUM(T317:T322)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02" t="s">
        <v>86</v>
      </c>
      <c r="AT316" s="203" t="s">
        <v>77</v>
      </c>
      <c r="AU316" s="203" t="s">
        <v>86</v>
      </c>
      <c r="AY316" s="202" t="s">
        <v>135</v>
      </c>
      <c r="BK316" s="204">
        <f>SUM(BK317:BK322)</f>
        <v>0</v>
      </c>
    </row>
    <row r="317" s="2" customFormat="1" ht="24.15" customHeight="1">
      <c r="A317" s="41"/>
      <c r="B317" s="42"/>
      <c r="C317" s="207" t="s">
        <v>424</v>
      </c>
      <c r="D317" s="207" t="s">
        <v>137</v>
      </c>
      <c r="E317" s="208" t="s">
        <v>425</v>
      </c>
      <c r="F317" s="209" t="s">
        <v>426</v>
      </c>
      <c r="G317" s="210" t="s">
        <v>184</v>
      </c>
      <c r="H317" s="211">
        <v>573</v>
      </c>
      <c r="I317" s="212"/>
      <c r="J317" s="213">
        <f>ROUND(I317*H317,2)</f>
        <v>0</v>
      </c>
      <c r="K317" s="209" t="s">
        <v>141</v>
      </c>
      <c r="L317" s="47"/>
      <c r="M317" s="214" t="s">
        <v>76</v>
      </c>
      <c r="N317" s="215" t="s">
        <v>48</v>
      </c>
      <c r="O317" s="87"/>
      <c r="P317" s="216">
        <f>O317*H317</f>
        <v>0</v>
      </c>
      <c r="Q317" s="216">
        <v>0.14466000000000001</v>
      </c>
      <c r="R317" s="216">
        <f>Q317*H317</f>
        <v>82.890180000000001</v>
      </c>
      <c r="S317" s="216">
        <v>0</v>
      </c>
      <c r="T317" s="217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18" t="s">
        <v>142</v>
      </c>
      <c r="AT317" s="218" t="s">
        <v>137</v>
      </c>
      <c r="AU317" s="218" t="s">
        <v>88</v>
      </c>
      <c r="AY317" s="20" t="s">
        <v>135</v>
      </c>
      <c r="BE317" s="219">
        <f>IF(N317="základní",J317,0)</f>
        <v>0</v>
      </c>
      <c r="BF317" s="219">
        <f>IF(N317="snížená",J317,0)</f>
        <v>0</v>
      </c>
      <c r="BG317" s="219">
        <f>IF(N317="zákl. přenesená",J317,0)</f>
        <v>0</v>
      </c>
      <c r="BH317" s="219">
        <f>IF(N317="sníž. přenesená",J317,0)</f>
        <v>0</v>
      </c>
      <c r="BI317" s="219">
        <f>IF(N317="nulová",J317,0)</f>
        <v>0</v>
      </c>
      <c r="BJ317" s="20" t="s">
        <v>86</v>
      </c>
      <c r="BK317" s="219">
        <f>ROUND(I317*H317,2)</f>
        <v>0</v>
      </c>
      <c r="BL317" s="20" t="s">
        <v>142</v>
      </c>
      <c r="BM317" s="218" t="s">
        <v>427</v>
      </c>
    </row>
    <row r="318" s="2" customFormat="1">
      <c r="A318" s="41"/>
      <c r="B318" s="42"/>
      <c r="C318" s="43"/>
      <c r="D318" s="220" t="s">
        <v>144</v>
      </c>
      <c r="E318" s="43"/>
      <c r="F318" s="221" t="s">
        <v>428</v>
      </c>
      <c r="G318" s="43"/>
      <c r="H318" s="43"/>
      <c r="I318" s="222"/>
      <c r="J318" s="43"/>
      <c r="K318" s="43"/>
      <c r="L318" s="47"/>
      <c r="M318" s="223"/>
      <c r="N318" s="224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144</v>
      </c>
      <c r="AU318" s="20" t="s">
        <v>88</v>
      </c>
    </row>
    <row r="319" s="2" customFormat="1">
      <c r="A319" s="41"/>
      <c r="B319" s="42"/>
      <c r="C319" s="43"/>
      <c r="D319" s="225" t="s">
        <v>146</v>
      </c>
      <c r="E319" s="43"/>
      <c r="F319" s="226" t="s">
        <v>429</v>
      </c>
      <c r="G319" s="43"/>
      <c r="H319" s="43"/>
      <c r="I319" s="222"/>
      <c r="J319" s="43"/>
      <c r="K319" s="43"/>
      <c r="L319" s="47"/>
      <c r="M319" s="223"/>
      <c r="N319" s="224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146</v>
      </c>
      <c r="AU319" s="20" t="s">
        <v>88</v>
      </c>
    </row>
    <row r="320" s="13" customFormat="1">
      <c r="A320" s="13"/>
      <c r="B320" s="227"/>
      <c r="C320" s="228"/>
      <c r="D320" s="220" t="s">
        <v>171</v>
      </c>
      <c r="E320" s="229" t="s">
        <v>76</v>
      </c>
      <c r="F320" s="230" t="s">
        <v>430</v>
      </c>
      <c r="G320" s="228"/>
      <c r="H320" s="231">
        <v>358</v>
      </c>
      <c r="I320" s="232"/>
      <c r="J320" s="228"/>
      <c r="K320" s="228"/>
      <c r="L320" s="233"/>
      <c r="M320" s="234"/>
      <c r="N320" s="235"/>
      <c r="O320" s="235"/>
      <c r="P320" s="235"/>
      <c r="Q320" s="235"/>
      <c r="R320" s="235"/>
      <c r="S320" s="235"/>
      <c r="T320" s="236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7" t="s">
        <v>171</v>
      </c>
      <c r="AU320" s="237" t="s">
        <v>88</v>
      </c>
      <c r="AV320" s="13" t="s">
        <v>88</v>
      </c>
      <c r="AW320" s="13" t="s">
        <v>38</v>
      </c>
      <c r="AX320" s="13" t="s">
        <v>78</v>
      </c>
      <c r="AY320" s="237" t="s">
        <v>135</v>
      </c>
    </row>
    <row r="321" s="13" customFormat="1">
      <c r="A321" s="13"/>
      <c r="B321" s="227"/>
      <c r="C321" s="228"/>
      <c r="D321" s="220" t="s">
        <v>171</v>
      </c>
      <c r="E321" s="229" t="s">
        <v>76</v>
      </c>
      <c r="F321" s="230" t="s">
        <v>431</v>
      </c>
      <c r="G321" s="228"/>
      <c r="H321" s="231">
        <v>215</v>
      </c>
      <c r="I321" s="232"/>
      <c r="J321" s="228"/>
      <c r="K321" s="228"/>
      <c r="L321" s="233"/>
      <c r="M321" s="234"/>
      <c r="N321" s="235"/>
      <c r="O321" s="235"/>
      <c r="P321" s="235"/>
      <c r="Q321" s="235"/>
      <c r="R321" s="235"/>
      <c r="S321" s="235"/>
      <c r="T321" s="236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7" t="s">
        <v>171</v>
      </c>
      <c r="AU321" s="237" t="s">
        <v>88</v>
      </c>
      <c r="AV321" s="13" t="s">
        <v>88</v>
      </c>
      <c r="AW321" s="13" t="s">
        <v>38</v>
      </c>
      <c r="AX321" s="13" t="s">
        <v>78</v>
      </c>
      <c r="AY321" s="237" t="s">
        <v>135</v>
      </c>
    </row>
    <row r="322" s="14" customFormat="1">
      <c r="A322" s="14"/>
      <c r="B322" s="238"/>
      <c r="C322" s="239"/>
      <c r="D322" s="220" t="s">
        <v>171</v>
      </c>
      <c r="E322" s="240" t="s">
        <v>76</v>
      </c>
      <c r="F322" s="241" t="s">
        <v>207</v>
      </c>
      <c r="G322" s="239"/>
      <c r="H322" s="242">
        <v>573</v>
      </c>
      <c r="I322" s="243"/>
      <c r="J322" s="239"/>
      <c r="K322" s="239"/>
      <c r="L322" s="244"/>
      <c r="M322" s="245"/>
      <c r="N322" s="246"/>
      <c r="O322" s="246"/>
      <c r="P322" s="246"/>
      <c r="Q322" s="246"/>
      <c r="R322" s="246"/>
      <c r="S322" s="246"/>
      <c r="T322" s="247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8" t="s">
        <v>171</v>
      </c>
      <c r="AU322" s="248" t="s">
        <v>88</v>
      </c>
      <c r="AV322" s="14" t="s">
        <v>153</v>
      </c>
      <c r="AW322" s="14" t="s">
        <v>38</v>
      </c>
      <c r="AX322" s="14" t="s">
        <v>86</v>
      </c>
      <c r="AY322" s="248" t="s">
        <v>135</v>
      </c>
    </row>
    <row r="323" s="12" customFormat="1" ht="22.8" customHeight="1">
      <c r="A323" s="12"/>
      <c r="B323" s="191"/>
      <c r="C323" s="192"/>
      <c r="D323" s="193" t="s">
        <v>77</v>
      </c>
      <c r="E323" s="205" t="s">
        <v>153</v>
      </c>
      <c r="F323" s="205" t="s">
        <v>432</v>
      </c>
      <c r="G323" s="192"/>
      <c r="H323" s="192"/>
      <c r="I323" s="195"/>
      <c r="J323" s="206">
        <f>BK323</f>
        <v>0</v>
      </c>
      <c r="K323" s="192"/>
      <c r="L323" s="197"/>
      <c r="M323" s="198"/>
      <c r="N323" s="199"/>
      <c r="O323" s="199"/>
      <c r="P323" s="200">
        <f>SUM(P324:P335)</f>
        <v>0</v>
      </c>
      <c r="Q323" s="199"/>
      <c r="R323" s="200">
        <f>SUM(R324:R335)</f>
        <v>0</v>
      </c>
      <c r="S323" s="199"/>
      <c r="T323" s="201">
        <f>SUM(T324:T335)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02" t="s">
        <v>86</v>
      </c>
      <c r="AT323" s="203" t="s">
        <v>77</v>
      </c>
      <c r="AU323" s="203" t="s">
        <v>86</v>
      </c>
      <c r="AY323" s="202" t="s">
        <v>135</v>
      </c>
      <c r="BK323" s="204">
        <f>SUM(BK324:BK335)</f>
        <v>0</v>
      </c>
    </row>
    <row r="324" s="2" customFormat="1" ht="16.5" customHeight="1">
      <c r="A324" s="41"/>
      <c r="B324" s="42"/>
      <c r="C324" s="207" t="s">
        <v>433</v>
      </c>
      <c r="D324" s="207" t="s">
        <v>137</v>
      </c>
      <c r="E324" s="208" t="s">
        <v>434</v>
      </c>
      <c r="F324" s="209" t="s">
        <v>435</v>
      </c>
      <c r="G324" s="210" t="s">
        <v>184</v>
      </c>
      <c r="H324" s="211">
        <v>573</v>
      </c>
      <c r="I324" s="212"/>
      <c r="J324" s="213">
        <f>ROUND(I324*H324,2)</f>
        <v>0</v>
      </c>
      <c r="K324" s="209" t="s">
        <v>141</v>
      </c>
      <c r="L324" s="47"/>
      <c r="M324" s="214" t="s">
        <v>76</v>
      </c>
      <c r="N324" s="215" t="s">
        <v>48</v>
      </c>
      <c r="O324" s="87"/>
      <c r="P324" s="216">
        <f>O324*H324</f>
        <v>0</v>
      </c>
      <c r="Q324" s="216">
        <v>0</v>
      </c>
      <c r="R324" s="216">
        <f>Q324*H324</f>
        <v>0</v>
      </c>
      <c r="S324" s="216">
        <v>0</v>
      </c>
      <c r="T324" s="217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18" t="s">
        <v>142</v>
      </c>
      <c r="AT324" s="218" t="s">
        <v>137</v>
      </c>
      <c r="AU324" s="218" t="s">
        <v>88</v>
      </c>
      <c r="AY324" s="20" t="s">
        <v>135</v>
      </c>
      <c r="BE324" s="219">
        <f>IF(N324="základní",J324,0)</f>
        <v>0</v>
      </c>
      <c r="BF324" s="219">
        <f>IF(N324="snížená",J324,0)</f>
        <v>0</v>
      </c>
      <c r="BG324" s="219">
        <f>IF(N324="zákl. přenesená",J324,0)</f>
        <v>0</v>
      </c>
      <c r="BH324" s="219">
        <f>IF(N324="sníž. přenesená",J324,0)</f>
        <v>0</v>
      </c>
      <c r="BI324" s="219">
        <f>IF(N324="nulová",J324,0)</f>
        <v>0</v>
      </c>
      <c r="BJ324" s="20" t="s">
        <v>86</v>
      </c>
      <c r="BK324" s="219">
        <f>ROUND(I324*H324,2)</f>
        <v>0</v>
      </c>
      <c r="BL324" s="20" t="s">
        <v>142</v>
      </c>
      <c r="BM324" s="218" t="s">
        <v>436</v>
      </c>
    </row>
    <row r="325" s="2" customFormat="1">
      <c r="A325" s="41"/>
      <c r="B325" s="42"/>
      <c r="C325" s="43"/>
      <c r="D325" s="220" t="s">
        <v>144</v>
      </c>
      <c r="E325" s="43"/>
      <c r="F325" s="221" t="s">
        <v>437</v>
      </c>
      <c r="G325" s="43"/>
      <c r="H325" s="43"/>
      <c r="I325" s="222"/>
      <c r="J325" s="43"/>
      <c r="K325" s="43"/>
      <c r="L325" s="47"/>
      <c r="M325" s="223"/>
      <c r="N325" s="224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144</v>
      </c>
      <c r="AU325" s="20" t="s">
        <v>88</v>
      </c>
    </row>
    <row r="326" s="2" customFormat="1">
      <c r="A326" s="41"/>
      <c r="B326" s="42"/>
      <c r="C326" s="43"/>
      <c r="D326" s="225" t="s">
        <v>146</v>
      </c>
      <c r="E326" s="43"/>
      <c r="F326" s="226" t="s">
        <v>438</v>
      </c>
      <c r="G326" s="43"/>
      <c r="H326" s="43"/>
      <c r="I326" s="222"/>
      <c r="J326" s="43"/>
      <c r="K326" s="43"/>
      <c r="L326" s="47"/>
      <c r="M326" s="223"/>
      <c r="N326" s="224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146</v>
      </c>
      <c r="AU326" s="20" t="s">
        <v>88</v>
      </c>
    </row>
    <row r="327" s="13" customFormat="1">
      <c r="A327" s="13"/>
      <c r="B327" s="227"/>
      <c r="C327" s="228"/>
      <c r="D327" s="220" t="s">
        <v>171</v>
      </c>
      <c r="E327" s="229" t="s">
        <v>76</v>
      </c>
      <c r="F327" s="230" t="s">
        <v>430</v>
      </c>
      <c r="G327" s="228"/>
      <c r="H327" s="231">
        <v>358</v>
      </c>
      <c r="I327" s="232"/>
      <c r="J327" s="228"/>
      <c r="K327" s="228"/>
      <c r="L327" s="233"/>
      <c r="M327" s="234"/>
      <c r="N327" s="235"/>
      <c r="O327" s="235"/>
      <c r="P327" s="235"/>
      <c r="Q327" s="235"/>
      <c r="R327" s="235"/>
      <c r="S327" s="235"/>
      <c r="T327" s="236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7" t="s">
        <v>171</v>
      </c>
      <c r="AU327" s="237" t="s">
        <v>88</v>
      </c>
      <c r="AV327" s="13" t="s">
        <v>88</v>
      </c>
      <c r="AW327" s="13" t="s">
        <v>38</v>
      </c>
      <c r="AX327" s="13" t="s">
        <v>78</v>
      </c>
      <c r="AY327" s="237" t="s">
        <v>135</v>
      </c>
    </row>
    <row r="328" s="13" customFormat="1">
      <c r="A328" s="13"/>
      <c r="B328" s="227"/>
      <c r="C328" s="228"/>
      <c r="D328" s="220" t="s">
        <v>171</v>
      </c>
      <c r="E328" s="229" t="s">
        <v>76</v>
      </c>
      <c r="F328" s="230" t="s">
        <v>431</v>
      </c>
      <c r="G328" s="228"/>
      <c r="H328" s="231">
        <v>215</v>
      </c>
      <c r="I328" s="232"/>
      <c r="J328" s="228"/>
      <c r="K328" s="228"/>
      <c r="L328" s="233"/>
      <c r="M328" s="234"/>
      <c r="N328" s="235"/>
      <c r="O328" s="235"/>
      <c r="P328" s="235"/>
      <c r="Q328" s="235"/>
      <c r="R328" s="235"/>
      <c r="S328" s="235"/>
      <c r="T328" s="236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7" t="s">
        <v>171</v>
      </c>
      <c r="AU328" s="237" t="s">
        <v>88</v>
      </c>
      <c r="AV328" s="13" t="s">
        <v>88</v>
      </c>
      <c r="AW328" s="13" t="s">
        <v>38</v>
      </c>
      <c r="AX328" s="13" t="s">
        <v>78</v>
      </c>
      <c r="AY328" s="237" t="s">
        <v>135</v>
      </c>
    </row>
    <row r="329" s="14" customFormat="1">
      <c r="A329" s="14"/>
      <c r="B329" s="238"/>
      <c r="C329" s="239"/>
      <c r="D329" s="220" t="s">
        <v>171</v>
      </c>
      <c r="E329" s="240" t="s">
        <v>76</v>
      </c>
      <c r="F329" s="241" t="s">
        <v>207</v>
      </c>
      <c r="G329" s="239"/>
      <c r="H329" s="242">
        <v>573</v>
      </c>
      <c r="I329" s="243"/>
      <c r="J329" s="239"/>
      <c r="K329" s="239"/>
      <c r="L329" s="244"/>
      <c r="M329" s="245"/>
      <c r="N329" s="246"/>
      <c r="O329" s="246"/>
      <c r="P329" s="246"/>
      <c r="Q329" s="246"/>
      <c r="R329" s="246"/>
      <c r="S329" s="246"/>
      <c r="T329" s="247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8" t="s">
        <v>171</v>
      </c>
      <c r="AU329" s="248" t="s">
        <v>88</v>
      </c>
      <c r="AV329" s="14" t="s">
        <v>153</v>
      </c>
      <c r="AW329" s="14" t="s">
        <v>38</v>
      </c>
      <c r="AX329" s="14" t="s">
        <v>86</v>
      </c>
      <c r="AY329" s="248" t="s">
        <v>135</v>
      </c>
    </row>
    <row r="330" s="2" customFormat="1" ht="16.5" customHeight="1">
      <c r="A330" s="41"/>
      <c r="B330" s="42"/>
      <c r="C330" s="207" t="s">
        <v>439</v>
      </c>
      <c r="D330" s="207" t="s">
        <v>137</v>
      </c>
      <c r="E330" s="208" t="s">
        <v>440</v>
      </c>
      <c r="F330" s="209" t="s">
        <v>441</v>
      </c>
      <c r="G330" s="210" t="s">
        <v>184</v>
      </c>
      <c r="H330" s="211">
        <v>573</v>
      </c>
      <c r="I330" s="212"/>
      <c r="J330" s="213">
        <f>ROUND(I330*H330,2)</f>
        <v>0</v>
      </c>
      <c r="K330" s="209" t="s">
        <v>141</v>
      </c>
      <c r="L330" s="47"/>
      <c r="M330" s="214" t="s">
        <v>76</v>
      </c>
      <c r="N330" s="215" t="s">
        <v>48</v>
      </c>
      <c r="O330" s="87"/>
      <c r="P330" s="216">
        <f>O330*H330</f>
        <v>0</v>
      </c>
      <c r="Q330" s="216">
        <v>0</v>
      </c>
      <c r="R330" s="216">
        <f>Q330*H330</f>
        <v>0</v>
      </c>
      <c r="S330" s="216">
        <v>0</v>
      </c>
      <c r="T330" s="217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18" t="s">
        <v>142</v>
      </c>
      <c r="AT330" s="218" t="s">
        <v>137</v>
      </c>
      <c r="AU330" s="218" t="s">
        <v>88</v>
      </c>
      <c r="AY330" s="20" t="s">
        <v>135</v>
      </c>
      <c r="BE330" s="219">
        <f>IF(N330="základní",J330,0)</f>
        <v>0</v>
      </c>
      <c r="BF330" s="219">
        <f>IF(N330="snížená",J330,0)</f>
        <v>0</v>
      </c>
      <c r="BG330" s="219">
        <f>IF(N330="zákl. přenesená",J330,0)</f>
        <v>0</v>
      </c>
      <c r="BH330" s="219">
        <f>IF(N330="sníž. přenesená",J330,0)</f>
        <v>0</v>
      </c>
      <c r="BI330" s="219">
        <f>IF(N330="nulová",J330,0)</f>
        <v>0</v>
      </c>
      <c r="BJ330" s="20" t="s">
        <v>86</v>
      </c>
      <c r="BK330" s="219">
        <f>ROUND(I330*H330,2)</f>
        <v>0</v>
      </c>
      <c r="BL330" s="20" t="s">
        <v>142</v>
      </c>
      <c r="BM330" s="218" t="s">
        <v>442</v>
      </c>
    </row>
    <row r="331" s="2" customFormat="1">
      <c r="A331" s="41"/>
      <c r="B331" s="42"/>
      <c r="C331" s="43"/>
      <c r="D331" s="220" t="s">
        <v>144</v>
      </c>
      <c r="E331" s="43"/>
      <c r="F331" s="221" t="s">
        <v>443</v>
      </c>
      <c r="G331" s="43"/>
      <c r="H331" s="43"/>
      <c r="I331" s="222"/>
      <c r="J331" s="43"/>
      <c r="K331" s="43"/>
      <c r="L331" s="47"/>
      <c r="M331" s="223"/>
      <c r="N331" s="224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144</v>
      </c>
      <c r="AU331" s="20" t="s">
        <v>88</v>
      </c>
    </row>
    <row r="332" s="2" customFormat="1">
      <c r="A332" s="41"/>
      <c r="B332" s="42"/>
      <c r="C332" s="43"/>
      <c r="D332" s="225" t="s">
        <v>146</v>
      </c>
      <c r="E332" s="43"/>
      <c r="F332" s="226" t="s">
        <v>444</v>
      </c>
      <c r="G332" s="43"/>
      <c r="H332" s="43"/>
      <c r="I332" s="222"/>
      <c r="J332" s="43"/>
      <c r="K332" s="43"/>
      <c r="L332" s="47"/>
      <c r="M332" s="223"/>
      <c r="N332" s="224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146</v>
      </c>
      <c r="AU332" s="20" t="s">
        <v>88</v>
      </c>
    </row>
    <row r="333" s="13" customFormat="1">
      <c r="A333" s="13"/>
      <c r="B333" s="227"/>
      <c r="C333" s="228"/>
      <c r="D333" s="220" t="s">
        <v>171</v>
      </c>
      <c r="E333" s="229" t="s">
        <v>76</v>
      </c>
      <c r="F333" s="230" t="s">
        <v>430</v>
      </c>
      <c r="G333" s="228"/>
      <c r="H333" s="231">
        <v>358</v>
      </c>
      <c r="I333" s="232"/>
      <c r="J333" s="228"/>
      <c r="K333" s="228"/>
      <c r="L333" s="233"/>
      <c r="M333" s="234"/>
      <c r="N333" s="235"/>
      <c r="O333" s="235"/>
      <c r="P333" s="235"/>
      <c r="Q333" s="235"/>
      <c r="R333" s="235"/>
      <c r="S333" s="235"/>
      <c r="T333" s="23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7" t="s">
        <v>171</v>
      </c>
      <c r="AU333" s="237" t="s">
        <v>88</v>
      </c>
      <c r="AV333" s="13" t="s">
        <v>88</v>
      </c>
      <c r="AW333" s="13" t="s">
        <v>38</v>
      </c>
      <c r="AX333" s="13" t="s">
        <v>78</v>
      </c>
      <c r="AY333" s="237" t="s">
        <v>135</v>
      </c>
    </row>
    <row r="334" s="13" customFormat="1">
      <c r="A334" s="13"/>
      <c r="B334" s="227"/>
      <c r="C334" s="228"/>
      <c r="D334" s="220" t="s">
        <v>171</v>
      </c>
      <c r="E334" s="229" t="s">
        <v>76</v>
      </c>
      <c r="F334" s="230" t="s">
        <v>431</v>
      </c>
      <c r="G334" s="228"/>
      <c r="H334" s="231">
        <v>215</v>
      </c>
      <c r="I334" s="232"/>
      <c r="J334" s="228"/>
      <c r="K334" s="228"/>
      <c r="L334" s="233"/>
      <c r="M334" s="234"/>
      <c r="N334" s="235"/>
      <c r="O334" s="235"/>
      <c r="P334" s="235"/>
      <c r="Q334" s="235"/>
      <c r="R334" s="235"/>
      <c r="S334" s="235"/>
      <c r="T334" s="236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7" t="s">
        <v>171</v>
      </c>
      <c r="AU334" s="237" t="s">
        <v>88</v>
      </c>
      <c r="AV334" s="13" t="s">
        <v>88</v>
      </c>
      <c r="AW334" s="13" t="s">
        <v>38</v>
      </c>
      <c r="AX334" s="13" t="s">
        <v>78</v>
      </c>
      <c r="AY334" s="237" t="s">
        <v>135</v>
      </c>
    </row>
    <row r="335" s="14" customFormat="1">
      <c r="A335" s="14"/>
      <c r="B335" s="238"/>
      <c r="C335" s="239"/>
      <c r="D335" s="220" t="s">
        <v>171</v>
      </c>
      <c r="E335" s="240" t="s">
        <v>76</v>
      </c>
      <c r="F335" s="241" t="s">
        <v>207</v>
      </c>
      <c r="G335" s="239"/>
      <c r="H335" s="242">
        <v>573</v>
      </c>
      <c r="I335" s="243"/>
      <c r="J335" s="239"/>
      <c r="K335" s="239"/>
      <c r="L335" s="244"/>
      <c r="M335" s="245"/>
      <c r="N335" s="246"/>
      <c r="O335" s="246"/>
      <c r="P335" s="246"/>
      <c r="Q335" s="246"/>
      <c r="R335" s="246"/>
      <c r="S335" s="246"/>
      <c r="T335" s="247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8" t="s">
        <v>171</v>
      </c>
      <c r="AU335" s="248" t="s">
        <v>88</v>
      </c>
      <c r="AV335" s="14" t="s">
        <v>153</v>
      </c>
      <c r="AW335" s="14" t="s">
        <v>38</v>
      </c>
      <c r="AX335" s="14" t="s">
        <v>86</v>
      </c>
      <c r="AY335" s="248" t="s">
        <v>135</v>
      </c>
    </row>
    <row r="336" s="12" customFormat="1" ht="22.8" customHeight="1">
      <c r="A336" s="12"/>
      <c r="B336" s="191"/>
      <c r="C336" s="192"/>
      <c r="D336" s="193" t="s">
        <v>77</v>
      </c>
      <c r="E336" s="205" t="s">
        <v>142</v>
      </c>
      <c r="F336" s="205" t="s">
        <v>445</v>
      </c>
      <c r="G336" s="192"/>
      <c r="H336" s="192"/>
      <c r="I336" s="195"/>
      <c r="J336" s="206">
        <f>BK336</f>
        <v>0</v>
      </c>
      <c r="K336" s="192"/>
      <c r="L336" s="197"/>
      <c r="M336" s="198"/>
      <c r="N336" s="199"/>
      <c r="O336" s="199"/>
      <c r="P336" s="200">
        <f>SUM(P337:P382)</f>
        <v>0</v>
      </c>
      <c r="Q336" s="199"/>
      <c r="R336" s="200">
        <f>SUM(R337:R382)</f>
        <v>4.9533279800000001</v>
      </c>
      <c r="S336" s="199"/>
      <c r="T336" s="201">
        <f>SUM(T337:T382)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02" t="s">
        <v>86</v>
      </c>
      <c r="AT336" s="203" t="s">
        <v>77</v>
      </c>
      <c r="AU336" s="203" t="s">
        <v>86</v>
      </c>
      <c r="AY336" s="202" t="s">
        <v>135</v>
      </c>
      <c r="BK336" s="204">
        <f>SUM(BK337:BK382)</f>
        <v>0</v>
      </c>
    </row>
    <row r="337" s="2" customFormat="1" ht="16.5" customHeight="1">
      <c r="A337" s="41"/>
      <c r="B337" s="42"/>
      <c r="C337" s="207" t="s">
        <v>446</v>
      </c>
      <c r="D337" s="207" t="s">
        <v>137</v>
      </c>
      <c r="E337" s="208" t="s">
        <v>447</v>
      </c>
      <c r="F337" s="209" t="s">
        <v>448</v>
      </c>
      <c r="G337" s="210" t="s">
        <v>202</v>
      </c>
      <c r="H337" s="211">
        <v>6.1440000000000001</v>
      </c>
      <c r="I337" s="212"/>
      <c r="J337" s="213">
        <f>ROUND(I337*H337,2)</f>
        <v>0</v>
      </c>
      <c r="K337" s="209" t="s">
        <v>141</v>
      </c>
      <c r="L337" s="47"/>
      <c r="M337" s="214" t="s">
        <v>76</v>
      </c>
      <c r="N337" s="215" t="s">
        <v>48</v>
      </c>
      <c r="O337" s="87"/>
      <c r="P337" s="216">
        <f>O337*H337</f>
        <v>0</v>
      </c>
      <c r="Q337" s="216">
        <v>0</v>
      </c>
      <c r="R337" s="216">
        <f>Q337*H337</f>
        <v>0</v>
      </c>
      <c r="S337" s="216">
        <v>0</v>
      </c>
      <c r="T337" s="217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18" t="s">
        <v>142</v>
      </c>
      <c r="AT337" s="218" t="s">
        <v>137</v>
      </c>
      <c r="AU337" s="218" t="s">
        <v>88</v>
      </c>
      <c r="AY337" s="20" t="s">
        <v>135</v>
      </c>
      <c r="BE337" s="219">
        <f>IF(N337="základní",J337,0)</f>
        <v>0</v>
      </c>
      <c r="BF337" s="219">
        <f>IF(N337="snížená",J337,0)</f>
        <v>0</v>
      </c>
      <c r="BG337" s="219">
        <f>IF(N337="zákl. přenesená",J337,0)</f>
        <v>0</v>
      </c>
      <c r="BH337" s="219">
        <f>IF(N337="sníž. přenesená",J337,0)</f>
        <v>0</v>
      </c>
      <c r="BI337" s="219">
        <f>IF(N337="nulová",J337,0)</f>
        <v>0</v>
      </c>
      <c r="BJ337" s="20" t="s">
        <v>86</v>
      </c>
      <c r="BK337" s="219">
        <f>ROUND(I337*H337,2)</f>
        <v>0</v>
      </c>
      <c r="BL337" s="20" t="s">
        <v>142</v>
      </c>
      <c r="BM337" s="218" t="s">
        <v>449</v>
      </c>
    </row>
    <row r="338" s="2" customFormat="1">
      <c r="A338" s="41"/>
      <c r="B338" s="42"/>
      <c r="C338" s="43"/>
      <c r="D338" s="220" t="s">
        <v>144</v>
      </c>
      <c r="E338" s="43"/>
      <c r="F338" s="221" t="s">
        <v>450</v>
      </c>
      <c r="G338" s="43"/>
      <c r="H338" s="43"/>
      <c r="I338" s="222"/>
      <c r="J338" s="43"/>
      <c r="K338" s="43"/>
      <c r="L338" s="47"/>
      <c r="M338" s="223"/>
      <c r="N338" s="224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20" t="s">
        <v>144</v>
      </c>
      <c r="AU338" s="20" t="s">
        <v>88</v>
      </c>
    </row>
    <row r="339" s="2" customFormat="1">
      <c r="A339" s="41"/>
      <c r="B339" s="42"/>
      <c r="C339" s="43"/>
      <c r="D339" s="225" t="s">
        <v>146</v>
      </c>
      <c r="E339" s="43"/>
      <c r="F339" s="226" t="s">
        <v>451</v>
      </c>
      <c r="G339" s="43"/>
      <c r="H339" s="43"/>
      <c r="I339" s="222"/>
      <c r="J339" s="43"/>
      <c r="K339" s="43"/>
      <c r="L339" s="47"/>
      <c r="M339" s="223"/>
      <c r="N339" s="224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146</v>
      </c>
      <c r="AU339" s="20" t="s">
        <v>88</v>
      </c>
    </row>
    <row r="340" s="13" customFormat="1">
      <c r="A340" s="13"/>
      <c r="B340" s="227"/>
      <c r="C340" s="228"/>
      <c r="D340" s="220" t="s">
        <v>171</v>
      </c>
      <c r="E340" s="229" t="s">
        <v>76</v>
      </c>
      <c r="F340" s="230" t="s">
        <v>452</v>
      </c>
      <c r="G340" s="228"/>
      <c r="H340" s="231">
        <v>6.1440000000000001</v>
      </c>
      <c r="I340" s="232"/>
      <c r="J340" s="228"/>
      <c r="K340" s="228"/>
      <c r="L340" s="233"/>
      <c r="M340" s="234"/>
      <c r="N340" s="235"/>
      <c r="O340" s="235"/>
      <c r="P340" s="235"/>
      <c r="Q340" s="235"/>
      <c r="R340" s="235"/>
      <c r="S340" s="235"/>
      <c r="T340" s="236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7" t="s">
        <v>171</v>
      </c>
      <c r="AU340" s="237" t="s">
        <v>88</v>
      </c>
      <c r="AV340" s="13" t="s">
        <v>88</v>
      </c>
      <c r="AW340" s="13" t="s">
        <v>38</v>
      </c>
      <c r="AX340" s="13" t="s">
        <v>78</v>
      </c>
      <c r="AY340" s="237" t="s">
        <v>135</v>
      </c>
    </row>
    <row r="341" s="16" customFormat="1">
      <c r="A341" s="16"/>
      <c r="B341" s="259"/>
      <c r="C341" s="260"/>
      <c r="D341" s="220" t="s">
        <v>171</v>
      </c>
      <c r="E341" s="261" t="s">
        <v>76</v>
      </c>
      <c r="F341" s="262" t="s">
        <v>402</v>
      </c>
      <c r="G341" s="260"/>
      <c r="H341" s="263">
        <v>6.1440000000000001</v>
      </c>
      <c r="I341" s="264"/>
      <c r="J341" s="260"/>
      <c r="K341" s="260"/>
      <c r="L341" s="265"/>
      <c r="M341" s="266"/>
      <c r="N341" s="267"/>
      <c r="O341" s="267"/>
      <c r="P341" s="267"/>
      <c r="Q341" s="267"/>
      <c r="R341" s="267"/>
      <c r="S341" s="267"/>
      <c r="T341" s="268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T341" s="269" t="s">
        <v>171</v>
      </c>
      <c r="AU341" s="269" t="s">
        <v>88</v>
      </c>
      <c r="AV341" s="16" t="s">
        <v>142</v>
      </c>
      <c r="AW341" s="16" t="s">
        <v>38</v>
      </c>
      <c r="AX341" s="16" t="s">
        <v>86</v>
      </c>
      <c r="AY341" s="269" t="s">
        <v>135</v>
      </c>
    </row>
    <row r="342" s="2" customFormat="1" ht="16.5" customHeight="1">
      <c r="A342" s="41"/>
      <c r="B342" s="42"/>
      <c r="C342" s="207" t="s">
        <v>453</v>
      </c>
      <c r="D342" s="207" t="s">
        <v>137</v>
      </c>
      <c r="E342" s="208" t="s">
        <v>454</v>
      </c>
      <c r="F342" s="209" t="s">
        <v>455</v>
      </c>
      <c r="G342" s="210" t="s">
        <v>140</v>
      </c>
      <c r="H342" s="211">
        <v>8</v>
      </c>
      <c r="I342" s="212"/>
      <c r="J342" s="213">
        <f>ROUND(I342*H342,2)</f>
        <v>0</v>
      </c>
      <c r="K342" s="209" t="s">
        <v>141</v>
      </c>
      <c r="L342" s="47"/>
      <c r="M342" s="214" t="s">
        <v>76</v>
      </c>
      <c r="N342" s="215" t="s">
        <v>48</v>
      </c>
      <c r="O342" s="87"/>
      <c r="P342" s="216">
        <f>O342*H342</f>
        <v>0</v>
      </c>
      <c r="Q342" s="216">
        <v>0.087419999999999998</v>
      </c>
      <c r="R342" s="216">
        <f>Q342*H342</f>
        <v>0.69935999999999998</v>
      </c>
      <c r="S342" s="216">
        <v>0</v>
      </c>
      <c r="T342" s="217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18" t="s">
        <v>142</v>
      </c>
      <c r="AT342" s="218" t="s">
        <v>137</v>
      </c>
      <c r="AU342" s="218" t="s">
        <v>88</v>
      </c>
      <c r="AY342" s="20" t="s">
        <v>135</v>
      </c>
      <c r="BE342" s="219">
        <f>IF(N342="základní",J342,0)</f>
        <v>0</v>
      </c>
      <c r="BF342" s="219">
        <f>IF(N342="snížená",J342,0)</f>
        <v>0</v>
      </c>
      <c r="BG342" s="219">
        <f>IF(N342="zákl. přenesená",J342,0)</f>
        <v>0</v>
      </c>
      <c r="BH342" s="219">
        <f>IF(N342="sníž. přenesená",J342,0)</f>
        <v>0</v>
      </c>
      <c r="BI342" s="219">
        <f>IF(N342="nulová",J342,0)</f>
        <v>0</v>
      </c>
      <c r="BJ342" s="20" t="s">
        <v>86</v>
      </c>
      <c r="BK342" s="219">
        <f>ROUND(I342*H342,2)</f>
        <v>0</v>
      </c>
      <c r="BL342" s="20" t="s">
        <v>142</v>
      </c>
      <c r="BM342" s="218" t="s">
        <v>456</v>
      </c>
    </row>
    <row r="343" s="2" customFormat="1">
      <c r="A343" s="41"/>
      <c r="B343" s="42"/>
      <c r="C343" s="43"/>
      <c r="D343" s="220" t="s">
        <v>144</v>
      </c>
      <c r="E343" s="43"/>
      <c r="F343" s="221" t="s">
        <v>457</v>
      </c>
      <c r="G343" s="43"/>
      <c r="H343" s="43"/>
      <c r="I343" s="222"/>
      <c r="J343" s="43"/>
      <c r="K343" s="43"/>
      <c r="L343" s="47"/>
      <c r="M343" s="223"/>
      <c r="N343" s="224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144</v>
      </c>
      <c r="AU343" s="20" t="s">
        <v>88</v>
      </c>
    </row>
    <row r="344" s="2" customFormat="1">
      <c r="A344" s="41"/>
      <c r="B344" s="42"/>
      <c r="C344" s="43"/>
      <c r="D344" s="225" t="s">
        <v>146</v>
      </c>
      <c r="E344" s="43"/>
      <c r="F344" s="226" t="s">
        <v>458</v>
      </c>
      <c r="G344" s="43"/>
      <c r="H344" s="43"/>
      <c r="I344" s="222"/>
      <c r="J344" s="43"/>
      <c r="K344" s="43"/>
      <c r="L344" s="47"/>
      <c r="M344" s="223"/>
      <c r="N344" s="224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146</v>
      </c>
      <c r="AU344" s="20" t="s">
        <v>88</v>
      </c>
    </row>
    <row r="345" s="2" customFormat="1" ht="16.5" customHeight="1">
      <c r="A345" s="41"/>
      <c r="B345" s="42"/>
      <c r="C345" s="270" t="s">
        <v>459</v>
      </c>
      <c r="D345" s="270" t="s">
        <v>404</v>
      </c>
      <c r="E345" s="271" t="s">
        <v>460</v>
      </c>
      <c r="F345" s="272" t="s">
        <v>461</v>
      </c>
      <c r="G345" s="273" t="s">
        <v>140</v>
      </c>
      <c r="H345" s="274">
        <v>2</v>
      </c>
      <c r="I345" s="275"/>
      <c r="J345" s="276">
        <f>ROUND(I345*H345,2)</f>
        <v>0</v>
      </c>
      <c r="K345" s="272" t="s">
        <v>141</v>
      </c>
      <c r="L345" s="277"/>
      <c r="M345" s="278" t="s">
        <v>76</v>
      </c>
      <c r="N345" s="279" t="s">
        <v>48</v>
      </c>
      <c r="O345" s="87"/>
      <c r="P345" s="216">
        <f>O345*H345</f>
        <v>0</v>
      </c>
      <c r="Q345" s="216">
        <v>0.028000000000000001</v>
      </c>
      <c r="R345" s="216">
        <f>Q345*H345</f>
        <v>0.056000000000000001</v>
      </c>
      <c r="S345" s="216">
        <v>0</v>
      </c>
      <c r="T345" s="217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18" t="s">
        <v>188</v>
      </c>
      <c r="AT345" s="218" t="s">
        <v>404</v>
      </c>
      <c r="AU345" s="218" t="s">
        <v>88</v>
      </c>
      <c r="AY345" s="20" t="s">
        <v>135</v>
      </c>
      <c r="BE345" s="219">
        <f>IF(N345="základní",J345,0)</f>
        <v>0</v>
      </c>
      <c r="BF345" s="219">
        <f>IF(N345="snížená",J345,0)</f>
        <v>0</v>
      </c>
      <c r="BG345" s="219">
        <f>IF(N345="zákl. přenesená",J345,0)</f>
        <v>0</v>
      </c>
      <c r="BH345" s="219">
        <f>IF(N345="sníž. přenesená",J345,0)</f>
        <v>0</v>
      </c>
      <c r="BI345" s="219">
        <f>IF(N345="nulová",J345,0)</f>
        <v>0</v>
      </c>
      <c r="BJ345" s="20" t="s">
        <v>86</v>
      </c>
      <c r="BK345" s="219">
        <f>ROUND(I345*H345,2)</f>
        <v>0</v>
      </c>
      <c r="BL345" s="20" t="s">
        <v>142</v>
      </c>
      <c r="BM345" s="218" t="s">
        <v>462</v>
      </c>
    </row>
    <row r="346" s="2" customFormat="1">
      <c r="A346" s="41"/>
      <c r="B346" s="42"/>
      <c r="C346" s="43"/>
      <c r="D346" s="220" t="s">
        <v>144</v>
      </c>
      <c r="E346" s="43"/>
      <c r="F346" s="221" t="s">
        <v>461</v>
      </c>
      <c r="G346" s="43"/>
      <c r="H346" s="43"/>
      <c r="I346" s="222"/>
      <c r="J346" s="43"/>
      <c r="K346" s="43"/>
      <c r="L346" s="47"/>
      <c r="M346" s="223"/>
      <c r="N346" s="224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20" t="s">
        <v>144</v>
      </c>
      <c r="AU346" s="20" t="s">
        <v>88</v>
      </c>
    </row>
    <row r="347" s="2" customFormat="1" ht="16.5" customHeight="1">
      <c r="A347" s="41"/>
      <c r="B347" s="42"/>
      <c r="C347" s="270" t="s">
        <v>463</v>
      </c>
      <c r="D347" s="270" t="s">
        <v>404</v>
      </c>
      <c r="E347" s="271" t="s">
        <v>464</v>
      </c>
      <c r="F347" s="272" t="s">
        <v>465</v>
      </c>
      <c r="G347" s="273" t="s">
        <v>140</v>
      </c>
      <c r="H347" s="274">
        <v>3</v>
      </c>
      <c r="I347" s="275"/>
      <c r="J347" s="276">
        <f>ROUND(I347*H347,2)</f>
        <v>0</v>
      </c>
      <c r="K347" s="272" t="s">
        <v>141</v>
      </c>
      <c r="L347" s="277"/>
      <c r="M347" s="278" t="s">
        <v>76</v>
      </c>
      <c r="N347" s="279" t="s">
        <v>48</v>
      </c>
      <c r="O347" s="87"/>
      <c r="P347" s="216">
        <f>O347*H347</f>
        <v>0</v>
      </c>
      <c r="Q347" s="216">
        <v>0.040000000000000001</v>
      </c>
      <c r="R347" s="216">
        <f>Q347*H347</f>
        <v>0.12</v>
      </c>
      <c r="S347" s="216">
        <v>0</v>
      </c>
      <c r="T347" s="217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18" t="s">
        <v>188</v>
      </c>
      <c r="AT347" s="218" t="s">
        <v>404</v>
      </c>
      <c r="AU347" s="218" t="s">
        <v>88</v>
      </c>
      <c r="AY347" s="20" t="s">
        <v>135</v>
      </c>
      <c r="BE347" s="219">
        <f>IF(N347="základní",J347,0)</f>
        <v>0</v>
      </c>
      <c r="BF347" s="219">
        <f>IF(N347="snížená",J347,0)</f>
        <v>0</v>
      </c>
      <c r="BG347" s="219">
        <f>IF(N347="zákl. přenesená",J347,0)</f>
        <v>0</v>
      </c>
      <c r="BH347" s="219">
        <f>IF(N347="sníž. přenesená",J347,0)</f>
        <v>0</v>
      </c>
      <c r="BI347" s="219">
        <f>IF(N347="nulová",J347,0)</f>
        <v>0</v>
      </c>
      <c r="BJ347" s="20" t="s">
        <v>86</v>
      </c>
      <c r="BK347" s="219">
        <f>ROUND(I347*H347,2)</f>
        <v>0</v>
      </c>
      <c r="BL347" s="20" t="s">
        <v>142</v>
      </c>
      <c r="BM347" s="218" t="s">
        <v>466</v>
      </c>
    </row>
    <row r="348" s="2" customFormat="1">
      <c r="A348" s="41"/>
      <c r="B348" s="42"/>
      <c r="C348" s="43"/>
      <c r="D348" s="220" t="s">
        <v>144</v>
      </c>
      <c r="E348" s="43"/>
      <c r="F348" s="221" t="s">
        <v>465</v>
      </c>
      <c r="G348" s="43"/>
      <c r="H348" s="43"/>
      <c r="I348" s="222"/>
      <c r="J348" s="43"/>
      <c r="K348" s="43"/>
      <c r="L348" s="47"/>
      <c r="M348" s="223"/>
      <c r="N348" s="224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20" t="s">
        <v>144</v>
      </c>
      <c r="AU348" s="20" t="s">
        <v>88</v>
      </c>
    </row>
    <row r="349" s="2" customFormat="1" ht="16.5" customHeight="1">
      <c r="A349" s="41"/>
      <c r="B349" s="42"/>
      <c r="C349" s="270" t="s">
        <v>467</v>
      </c>
      <c r="D349" s="270" t="s">
        <v>404</v>
      </c>
      <c r="E349" s="271" t="s">
        <v>468</v>
      </c>
      <c r="F349" s="272" t="s">
        <v>469</v>
      </c>
      <c r="G349" s="273" t="s">
        <v>140</v>
      </c>
      <c r="H349" s="274">
        <v>1</v>
      </c>
      <c r="I349" s="275"/>
      <c r="J349" s="276">
        <f>ROUND(I349*H349,2)</f>
        <v>0</v>
      </c>
      <c r="K349" s="272" t="s">
        <v>141</v>
      </c>
      <c r="L349" s="277"/>
      <c r="M349" s="278" t="s">
        <v>76</v>
      </c>
      <c r="N349" s="279" t="s">
        <v>48</v>
      </c>
      <c r="O349" s="87"/>
      <c r="P349" s="216">
        <f>O349*H349</f>
        <v>0</v>
      </c>
      <c r="Q349" s="216">
        <v>0.050999999999999997</v>
      </c>
      <c r="R349" s="216">
        <f>Q349*H349</f>
        <v>0.050999999999999997</v>
      </c>
      <c r="S349" s="216">
        <v>0</v>
      </c>
      <c r="T349" s="217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18" t="s">
        <v>188</v>
      </c>
      <c r="AT349" s="218" t="s">
        <v>404</v>
      </c>
      <c r="AU349" s="218" t="s">
        <v>88</v>
      </c>
      <c r="AY349" s="20" t="s">
        <v>135</v>
      </c>
      <c r="BE349" s="219">
        <f>IF(N349="základní",J349,0)</f>
        <v>0</v>
      </c>
      <c r="BF349" s="219">
        <f>IF(N349="snížená",J349,0)</f>
        <v>0</v>
      </c>
      <c r="BG349" s="219">
        <f>IF(N349="zákl. přenesená",J349,0)</f>
        <v>0</v>
      </c>
      <c r="BH349" s="219">
        <f>IF(N349="sníž. přenesená",J349,0)</f>
        <v>0</v>
      </c>
      <c r="BI349" s="219">
        <f>IF(N349="nulová",J349,0)</f>
        <v>0</v>
      </c>
      <c r="BJ349" s="20" t="s">
        <v>86</v>
      </c>
      <c r="BK349" s="219">
        <f>ROUND(I349*H349,2)</f>
        <v>0</v>
      </c>
      <c r="BL349" s="20" t="s">
        <v>142</v>
      </c>
      <c r="BM349" s="218" t="s">
        <v>470</v>
      </c>
    </row>
    <row r="350" s="2" customFormat="1">
      <c r="A350" s="41"/>
      <c r="B350" s="42"/>
      <c r="C350" s="43"/>
      <c r="D350" s="220" t="s">
        <v>144</v>
      </c>
      <c r="E350" s="43"/>
      <c r="F350" s="221" t="s">
        <v>469</v>
      </c>
      <c r="G350" s="43"/>
      <c r="H350" s="43"/>
      <c r="I350" s="222"/>
      <c r="J350" s="43"/>
      <c r="K350" s="43"/>
      <c r="L350" s="47"/>
      <c r="M350" s="223"/>
      <c r="N350" s="224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20" t="s">
        <v>144</v>
      </c>
      <c r="AU350" s="20" t="s">
        <v>88</v>
      </c>
    </row>
    <row r="351" s="2" customFormat="1" ht="16.5" customHeight="1">
      <c r="A351" s="41"/>
      <c r="B351" s="42"/>
      <c r="C351" s="270" t="s">
        <v>471</v>
      </c>
      <c r="D351" s="270" t="s">
        <v>404</v>
      </c>
      <c r="E351" s="271" t="s">
        <v>472</v>
      </c>
      <c r="F351" s="272" t="s">
        <v>473</v>
      </c>
      <c r="G351" s="273" t="s">
        <v>140</v>
      </c>
      <c r="H351" s="274">
        <v>2</v>
      </c>
      <c r="I351" s="275"/>
      <c r="J351" s="276">
        <f>ROUND(I351*H351,2)</f>
        <v>0</v>
      </c>
      <c r="K351" s="272" t="s">
        <v>141</v>
      </c>
      <c r="L351" s="277"/>
      <c r="M351" s="278" t="s">
        <v>76</v>
      </c>
      <c r="N351" s="279" t="s">
        <v>48</v>
      </c>
      <c r="O351" s="87"/>
      <c r="P351" s="216">
        <f>O351*H351</f>
        <v>0</v>
      </c>
      <c r="Q351" s="216">
        <v>0.068000000000000005</v>
      </c>
      <c r="R351" s="216">
        <f>Q351*H351</f>
        <v>0.13600000000000001</v>
      </c>
      <c r="S351" s="216">
        <v>0</v>
      </c>
      <c r="T351" s="217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18" t="s">
        <v>188</v>
      </c>
      <c r="AT351" s="218" t="s">
        <v>404</v>
      </c>
      <c r="AU351" s="218" t="s">
        <v>88</v>
      </c>
      <c r="AY351" s="20" t="s">
        <v>135</v>
      </c>
      <c r="BE351" s="219">
        <f>IF(N351="základní",J351,0)</f>
        <v>0</v>
      </c>
      <c r="BF351" s="219">
        <f>IF(N351="snížená",J351,0)</f>
        <v>0</v>
      </c>
      <c r="BG351" s="219">
        <f>IF(N351="zákl. přenesená",J351,0)</f>
        <v>0</v>
      </c>
      <c r="BH351" s="219">
        <f>IF(N351="sníž. přenesená",J351,0)</f>
        <v>0</v>
      </c>
      <c r="BI351" s="219">
        <f>IF(N351="nulová",J351,0)</f>
        <v>0</v>
      </c>
      <c r="BJ351" s="20" t="s">
        <v>86</v>
      </c>
      <c r="BK351" s="219">
        <f>ROUND(I351*H351,2)</f>
        <v>0</v>
      </c>
      <c r="BL351" s="20" t="s">
        <v>142</v>
      </c>
      <c r="BM351" s="218" t="s">
        <v>474</v>
      </c>
    </row>
    <row r="352" s="2" customFormat="1">
      <c r="A352" s="41"/>
      <c r="B352" s="42"/>
      <c r="C352" s="43"/>
      <c r="D352" s="220" t="s">
        <v>144</v>
      </c>
      <c r="E352" s="43"/>
      <c r="F352" s="221" t="s">
        <v>473</v>
      </c>
      <c r="G352" s="43"/>
      <c r="H352" s="43"/>
      <c r="I352" s="222"/>
      <c r="J352" s="43"/>
      <c r="K352" s="43"/>
      <c r="L352" s="47"/>
      <c r="M352" s="223"/>
      <c r="N352" s="224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20" t="s">
        <v>144</v>
      </c>
      <c r="AU352" s="20" t="s">
        <v>88</v>
      </c>
    </row>
    <row r="353" s="2" customFormat="1" ht="16.5" customHeight="1">
      <c r="A353" s="41"/>
      <c r="B353" s="42"/>
      <c r="C353" s="207" t="s">
        <v>475</v>
      </c>
      <c r="D353" s="207" t="s">
        <v>137</v>
      </c>
      <c r="E353" s="208" t="s">
        <v>476</v>
      </c>
      <c r="F353" s="209" t="s">
        <v>477</v>
      </c>
      <c r="G353" s="210" t="s">
        <v>140</v>
      </c>
      <c r="H353" s="211">
        <v>8</v>
      </c>
      <c r="I353" s="212"/>
      <c r="J353" s="213">
        <f>ROUND(I353*H353,2)</f>
        <v>0</v>
      </c>
      <c r="K353" s="209" t="s">
        <v>141</v>
      </c>
      <c r="L353" s="47"/>
      <c r="M353" s="214" t="s">
        <v>76</v>
      </c>
      <c r="N353" s="215" t="s">
        <v>48</v>
      </c>
      <c r="O353" s="87"/>
      <c r="P353" s="216">
        <f>O353*H353</f>
        <v>0</v>
      </c>
      <c r="Q353" s="216">
        <v>0.087419999999999998</v>
      </c>
      <c r="R353" s="216">
        <f>Q353*H353</f>
        <v>0.69935999999999998</v>
      </c>
      <c r="S353" s="216">
        <v>0</v>
      </c>
      <c r="T353" s="217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18" t="s">
        <v>142</v>
      </c>
      <c r="AT353" s="218" t="s">
        <v>137</v>
      </c>
      <c r="AU353" s="218" t="s">
        <v>88</v>
      </c>
      <c r="AY353" s="20" t="s">
        <v>135</v>
      </c>
      <c r="BE353" s="219">
        <f>IF(N353="základní",J353,0)</f>
        <v>0</v>
      </c>
      <c r="BF353" s="219">
        <f>IF(N353="snížená",J353,0)</f>
        <v>0</v>
      </c>
      <c r="BG353" s="219">
        <f>IF(N353="zákl. přenesená",J353,0)</f>
        <v>0</v>
      </c>
      <c r="BH353" s="219">
        <f>IF(N353="sníž. přenesená",J353,0)</f>
        <v>0</v>
      </c>
      <c r="BI353" s="219">
        <f>IF(N353="nulová",J353,0)</f>
        <v>0</v>
      </c>
      <c r="BJ353" s="20" t="s">
        <v>86</v>
      </c>
      <c r="BK353" s="219">
        <f>ROUND(I353*H353,2)</f>
        <v>0</v>
      </c>
      <c r="BL353" s="20" t="s">
        <v>142</v>
      </c>
      <c r="BM353" s="218" t="s">
        <v>478</v>
      </c>
    </row>
    <row r="354" s="2" customFormat="1">
      <c r="A354" s="41"/>
      <c r="B354" s="42"/>
      <c r="C354" s="43"/>
      <c r="D354" s="220" t="s">
        <v>144</v>
      </c>
      <c r="E354" s="43"/>
      <c r="F354" s="221" t="s">
        <v>479</v>
      </c>
      <c r="G354" s="43"/>
      <c r="H354" s="43"/>
      <c r="I354" s="222"/>
      <c r="J354" s="43"/>
      <c r="K354" s="43"/>
      <c r="L354" s="47"/>
      <c r="M354" s="223"/>
      <c r="N354" s="224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20" t="s">
        <v>144</v>
      </c>
      <c r="AU354" s="20" t="s">
        <v>88</v>
      </c>
    </row>
    <row r="355" s="2" customFormat="1">
      <c r="A355" s="41"/>
      <c r="B355" s="42"/>
      <c r="C355" s="43"/>
      <c r="D355" s="225" t="s">
        <v>146</v>
      </c>
      <c r="E355" s="43"/>
      <c r="F355" s="226" t="s">
        <v>480</v>
      </c>
      <c r="G355" s="43"/>
      <c r="H355" s="43"/>
      <c r="I355" s="222"/>
      <c r="J355" s="43"/>
      <c r="K355" s="43"/>
      <c r="L355" s="47"/>
      <c r="M355" s="223"/>
      <c r="N355" s="224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20" t="s">
        <v>146</v>
      </c>
      <c r="AU355" s="20" t="s">
        <v>88</v>
      </c>
    </row>
    <row r="356" s="2" customFormat="1" ht="16.5" customHeight="1">
      <c r="A356" s="41"/>
      <c r="B356" s="42"/>
      <c r="C356" s="270" t="s">
        <v>481</v>
      </c>
      <c r="D356" s="270" t="s">
        <v>404</v>
      </c>
      <c r="E356" s="271" t="s">
        <v>482</v>
      </c>
      <c r="F356" s="272" t="s">
        <v>483</v>
      </c>
      <c r="G356" s="273" t="s">
        <v>140</v>
      </c>
      <c r="H356" s="274">
        <v>8</v>
      </c>
      <c r="I356" s="275"/>
      <c r="J356" s="276">
        <f>ROUND(I356*H356,2)</f>
        <v>0</v>
      </c>
      <c r="K356" s="272" t="s">
        <v>141</v>
      </c>
      <c r="L356" s="277"/>
      <c r="M356" s="278" t="s">
        <v>76</v>
      </c>
      <c r="N356" s="279" t="s">
        <v>48</v>
      </c>
      <c r="O356" s="87"/>
      <c r="P356" s="216">
        <f>O356*H356</f>
        <v>0</v>
      </c>
      <c r="Q356" s="216">
        <v>0.081000000000000003</v>
      </c>
      <c r="R356" s="216">
        <f>Q356*H356</f>
        <v>0.64800000000000002</v>
      </c>
      <c r="S356" s="216">
        <v>0</v>
      </c>
      <c r="T356" s="217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18" t="s">
        <v>188</v>
      </c>
      <c r="AT356" s="218" t="s">
        <v>404</v>
      </c>
      <c r="AU356" s="218" t="s">
        <v>88</v>
      </c>
      <c r="AY356" s="20" t="s">
        <v>135</v>
      </c>
      <c r="BE356" s="219">
        <f>IF(N356="základní",J356,0)</f>
        <v>0</v>
      </c>
      <c r="BF356" s="219">
        <f>IF(N356="snížená",J356,0)</f>
        <v>0</v>
      </c>
      <c r="BG356" s="219">
        <f>IF(N356="zákl. přenesená",J356,0)</f>
        <v>0</v>
      </c>
      <c r="BH356" s="219">
        <f>IF(N356="sníž. přenesená",J356,0)</f>
        <v>0</v>
      </c>
      <c r="BI356" s="219">
        <f>IF(N356="nulová",J356,0)</f>
        <v>0</v>
      </c>
      <c r="BJ356" s="20" t="s">
        <v>86</v>
      </c>
      <c r="BK356" s="219">
        <f>ROUND(I356*H356,2)</f>
        <v>0</v>
      </c>
      <c r="BL356" s="20" t="s">
        <v>142</v>
      </c>
      <c r="BM356" s="218" t="s">
        <v>484</v>
      </c>
    </row>
    <row r="357" s="2" customFormat="1">
      <c r="A357" s="41"/>
      <c r="B357" s="42"/>
      <c r="C357" s="43"/>
      <c r="D357" s="220" t="s">
        <v>144</v>
      </c>
      <c r="E357" s="43"/>
      <c r="F357" s="221" t="s">
        <v>483</v>
      </c>
      <c r="G357" s="43"/>
      <c r="H357" s="43"/>
      <c r="I357" s="222"/>
      <c r="J357" s="43"/>
      <c r="K357" s="43"/>
      <c r="L357" s="47"/>
      <c r="M357" s="223"/>
      <c r="N357" s="224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144</v>
      </c>
      <c r="AU357" s="20" t="s">
        <v>88</v>
      </c>
    </row>
    <row r="358" s="2" customFormat="1" ht="16.5" customHeight="1">
      <c r="A358" s="41"/>
      <c r="B358" s="42"/>
      <c r="C358" s="207" t="s">
        <v>485</v>
      </c>
      <c r="D358" s="207" t="s">
        <v>137</v>
      </c>
      <c r="E358" s="208" t="s">
        <v>486</v>
      </c>
      <c r="F358" s="209" t="s">
        <v>487</v>
      </c>
      <c r="G358" s="210" t="s">
        <v>202</v>
      </c>
      <c r="H358" s="211">
        <v>72.478999999999999</v>
      </c>
      <c r="I358" s="212"/>
      <c r="J358" s="213">
        <f>ROUND(I358*H358,2)</f>
        <v>0</v>
      </c>
      <c r="K358" s="209" t="s">
        <v>141</v>
      </c>
      <c r="L358" s="47"/>
      <c r="M358" s="214" t="s">
        <v>76</v>
      </c>
      <c r="N358" s="215" t="s">
        <v>48</v>
      </c>
      <c r="O358" s="87"/>
      <c r="P358" s="216">
        <f>O358*H358</f>
        <v>0</v>
      </c>
      <c r="Q358" s="216">
        <v>0</v>
      </c>
      <c r="R358" s="216">
        <f>Q358*H358</f>
        <v>0</v>
      </c>
      <c r="S358" s="216">
        <v>0</v>
      </c>
      <c r="T358" s="217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18" t="s">
        <v>142</v>
      </c>
      <c r="AT358" s="218" t="s">
        <v>137</v>
      </c>
      <c r="AU358" s="218" t="s">
        <v>88</v>
      </c>
      <c r="AY358" s="20" t="s">
        <v>135</v>
      </c>
      <c r="BE358" s="219">
        <f>IF(N358="základní",J358,0)</f>
        <v>0</v>
      </c>
      <c r="BF358" s="219">
        <f>IF(N358="snížená",J358,0)</f>
        <v>0</v>
      </c>
      <c r="BG358" s="219">
        <f>IF(N358="zákl. přenesená",J358,0)</f>
        <v>0</v>
      </c>
      <c r="BH358" s="219">
        <f>IF(N358="sníž. přenesená",J358,0)</f>
        <v>0</v>
      </c>
      <c r="BI358" s="219">
        <f>IF(N358="nulová",J358,0)</f>
        <v>0</v>
      </c>
      <c r="BJ358" s="20" t="s">
        <v>86</v>
      </c>
      <c r="BK358" s="219">
        <f>ROUND(I358*H358,2)</f>
        <v>0</v>
      </c>
      <c r="BL358" s="20" t="s">
        <v>142</v>
      </c>
      <c r="BM358" s="218" t="s">
        <v>488</v>
      </c>
    </row>
    <row r="359" s="2" customFormat="1">
      <c r="A359" s="41"/>
      <c r="B359" s="42"/>
      <c r="C359" s="43"/>
      <c r="D359" s="220" t="s">
        <v>144</v>
      </c>
      <c r="E359" s="43"/>
      <c r="F359" s="221" t="s">
        <v>489</v>
      </c>
      <c r="G359" s="43"/>
      <c r="H359" s="43"/>
      <c r="I359" s="222"/>
      <c r="J359" s="43"/>
      <c r="K359" s="43"/>
      <c r="L359" s="47"/>
      <c r="M359" s="223"/>
      <c r="N359" s="224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144</v>
      </c>
      <c r="AU359" s="20" t="s">
        <v>88</v>
      </c>
    </row>
    <row r="360" s="2" customFormat="1">
      <c r="A360" s="41"/>
      <c r="B360" s="42"/>
      <c r="C360" s="43"/>
      <c r="D360" s="225" t="s">
        <v>146</v>
      </c>
      <c r="E360" s="43"/>
      <c r="F360" s="226" t="s">
        <v>490</v>
      </c>
      <c r="G360" s="43"/>
      <c r="H360" s="43"/>
      <c r="I360" s="222"/>
      <c r="J360" s="43"/>
      <c r="K360" s="43"/>
      <c r="L360" s="47"/>
      <c r="M360" s="223"/>
      <c r="N360" s="224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20" t="s">
        <v>146</v>
      </c>
      <c r="AU360" s="20" t="s">
        <v>88</v>
      </c>
    </row>
    <row r="361" s="13" customFormat="1">
      <c r="A361" s="13"/>
      <c r="B361" s="227"/>
      <c r="C361" s="228"/>
      <c r="D361" s="220" t="s">
        <v>171</v>
      </c>
      <c r="E361" s="229" t="s">
        <v>76</v>
      </c>
      <c r="F361" s="230" t="s">
        <v>491</v>
      </c>
      <c r="G361" s="228"/>
      <c r="H361" s="231">
        <v>52.192999999999998</v>
      </c>
      <c r="I361" s="232"/>
      <c r="J361" s="228"/>
      <c r="K361" s="228"/>
      <c r="L361" s="233"/>
      <c r="M361" s="234"/>
      <c r="N361" s="235"/>
      <c r="O361" s="235"/>
      <c r="P361" s="235"/>
      <c r="Q361" s="235"/>
      <c r="R361" s="235"/>
      <c r="S361" s="235"/>
      <c r="T361" s="236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7" t="s">
        <v>171</v>
      </c>
      <c r="AU361" s="237" t="s">
        <v>88</v>
      </c>
      <c r="AV361" s="13" t="s">
        <v>88</v>
      </c>
      <c r="AW361" s="13" t="s">
        <v>38</v>
      </c>
      <c r="AX361" s="13" t="s">
        <v>78</v>
      </c>
      <c r="AY361" s="237" t="s">
        <v>135</v>
      </c>
    </row>
    <row r="362" s="13" customFormat="1">
      <c r="A362" s="13"/>
      <c r="B362" s="227"/>
      <c r="C362" s="228"/>
      <c r="D362" s="220" t="s">
        <v>171</v>
      </c>
      <c r="E362" s="229" t="s">
        <v>76</v>
      </c>
      <c r="F362" s="230" t="s">
        <v>492</v>
      </c>
      <c r="G362" s="228"/>
      <c r="H362" s="231">
        <v>31.344999999999999</v>
      </c>
      <c r="I362" s="232"/>
      <c r="J362" s="228"/>
      <c r="K362" s="228"/>
      <c r="L362" s="233"/>
      <c r="M362" s="234"/>
      <c r="N362" s="235"/>
      <c r="O362" s="235"/>
      <c r="P362" s="235"/>
      <c r="Q362" s="235"/>
      <c r="R362" s="235"/>
      <c r="S362" s="235"/>
      <c r="T362" s="236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7" t="s">
        <v>171</v>
      </c>
      <c r="AU362" s="237" t="s">
        <v>88</v>
      </c>
      <c r="AV362" s="13" t="s">
        <v>88</v>
      </c>
      <c r="AW362" s="13" t="s">
        <v>38</v>
      </c>
      <c r="AX362" s="13" t="s">
        <v>78</v>
      </c>
      <c r="AY362" s="237" t="s">
        <v>135</v>
      </c>
    </row>
    <row r="363" s="13" customFormat="1">
      <c r="A363" s="13"/>
      <c r="B363" s="227"/>
      <c r="C363" s="228"/>
      <c r="D363" s="220" t="s">
        <v>171</v>
      </c>
      <c r="E363" s="229" t="s">
        <v>76</v>
      </c>
      <c r="F363" s="230" t="s">
        <v>493</v>
      </c>
      <c r="G363" s="228"/>
      <c r="H363" s="231">
        <v>-11.058999999999999</v>
      </c>
      <c r="I363" s="232"/>
      <c r="J363" s="228"/>
      <c r="K363" s="228"/>
      <c r="L363" s="233"/>
      <c r="M363" s="234"/>
      <c r="N363" s="235"/>
      <c r="O363" s="235"/>
      <c r="P363" s="235"/>
      <c r="Q363" s="235"/>
      <c r="R363" s="235"/>
      <c r="S363" s="235"/>
      <c r="T363" s="236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7" t="s">
        <v>171</v>
      </c>
      <c r="AU363" s="237" t="s">
        <v>88</v>
      </c>
      <c r="AV363" s="13" t="s">
        <v>88</v>
      </c>
      <c r="AW363" s="13" t="s">
        <v>38</v>
      </c>
      <c r="AX363" s="13" t="s">
        <v>78</v>
      </c>
      <c r="AY363" s="237" t="s">
        <v>135</v>
      </c>
    </row>
    <row r="364" s="14" customFormat="1">
      <c r="A364" s="14"/>
      <c r="B364" s="238"/>
      <c r="C364" s="239"/>
      <c r="D364" s="220" t="s">
        <v>171</v>
      </c>
      <c r="E364" s="240" t="s">
        <v>76</v>
      </c>
      <c r="F364" s="241" t="s">
        <v>207</v>
      </c>
      <c r="G364" s="239"/>
      <c r="H364" s="242">
        <v>72.478999999999999</v>
      </c>
      <c r="I364" s="243"/>
      <c r="J364" s="239"/>
      <c r="K364" s="239"/>
      <c r="L364" s="244"/>
      <c r="M364" s="245"/>
      <c r="N364" s="246"/>
      <c r="O364" s="246"/>
      <c r="P364" s="246"/>
      <c r="Q364" s="246"/>
      <c r="R364" s="246"/>
      <c r="S364" s="246"/>
      <c r="T364" s="247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8" t="s">
        <v>171</v>
      </c>
      <c r="AU364" s="248" t="s">
        <v>88</v>
      </c>
      <c r="AV364" s="14" t="s">
        <v>153</v>
      </c>
      <c r="AW364" s="14" t="s">
        <v>38</v>
      </c>
      <c r="AX364" s="14" t="s">
        <v>86</v>
      </c>
      <c r="AY364" s="248" t="s">
        <v>135</v>
      </c>
    </row>
    <row r="365" s="2" customFormat="1" ht="16.5" customHeight="1">
      <c r="A365" s="41"/>
      <c r="B365" s="42"/>
      <c r="C365" s="207" t="s">
        <v>494</v>
      </c>
      <c r="D365" s="207" t="s">
        <v>137</v>
      </c>
      <c r="E365" s="208" t="s">
        <v>495</v>
      </c>
      <c r="F365" s="209" t="s">
        <v>496</v>
      </c>
      <c r="G365" s="210" t="s">
        <v>202</v>
      </c>
      <c r="H365" s="211">
        <v>5.8799999999999999</v>
      </c>
      <c r="I365" s="212"/>
      <c r="J365" s="213">
        <f>ROUND(I365*H365,2)</f>
        <v>0</v>
      </c>
      <c r="K365" s="209" t="s">
        <v>141</v>
      </c>
      <c r="L365" s="47"/>
      <c r="M365" s="214" t="s">
        <v>76</v>
      </c>
      <c r="N365" s="215" t="s">
        <v>48</v>
      </c>
      <c r="O365" s="87"/>
      <c r="P365" s="216">
        <f>O365*H365</f>
        <v>0</v>
      </c>
      <c r="Q365" s="216">
        <v>0</v>
      </c>
      <c r="R365" s="216">
        <f>Q365*H365</f>
        <v>0</v>
      </c>
      <c r="S365" s="216">
        <v>0</v>
      </c>
      <c r="T365" s="217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18" t="s">
        <v>142</v>
      </c>
      <c r="AT365" s="218" t="s">
        <v>137</v>
      </c>
      <c r="AU365" s="218" t="s">
        <v>88</v>
      </c>
      <c r="AY365" s="20" t="s">
        <v>135</v>
      </c>
      <c r="BE365" s="219">
        <f>IF(N365="základní",J365,0)</f>
        <v>0</v>
      </c>
      <c r="BF365" s="219">
        <f>IF(N365="snížená",J365,0)</f>
        <v>0</v>
      </c>
      <c r="BG365" s="219">
        <f>IF(N365="zákl. přenesená",J365,0)</f>
        <v>0</v>
      </c>
      <c r="BH365" s="219">
        <f>IF(N365="sníž. přenesená",J365,0)</f>
        <v>0</v>
      </c>
      <c r="BI365" s="219">
        <f>IF(N365="nulová",J365,0)</f>
        <v>0</v>
      </c>
      <c r="BJ365" s="20" t="s">
        <v>86</v>
      </c>
      <c r="BK365" s="219">
        <f>ROUND(I365*H365,2)</f>
        <v>0</v>
      </c>
      <c r="BL365" s="20" t="s">
        <v>142</v>
      </c>
      <c r="BM365" s="218" t="s">
        <v>497</v>
      </c>
    </row>
    <row r="366" s="2" customFormat="1">
      <c r="A366" s="41"/>
      <c r="B366" s="42"/>
      <c r="C366" s="43"/>
      <c r="D366" s="220" t="s">
        <v>144</v>
      </c>
      <c r="E366" s="43"/>
      <c r="F366" s="221" t="s">
        <v>498</v>
      </c>
      <c r="G366" s="43"/>
      <c r="H366" s="43"/>
      <c r="I366" s="222"/>
      <c r="J366" s="43"/>
      <c r="K366" s="43"/>
      <c r="L366" s="47"/>
      <c r="M366" s="223"/>
      <c r="N366" s="224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20" t="s">
        <v>144</v>
      </c>
      <c r="AU366" s="20" t="s">
        <v>88</v>
      </c>
    </row>
    <row r="367" s="2" customFormat="1">
      <c r="A367" s="41"/>
      <c r="B367" s="42"/>
      <c r="C367" s="43"/>
      <c r="D367" s="225" t="s">
        <v>146</v>
      </c>
      <c r="E367" s="43"/>
      <c r="F367" s="226" t="s">
        <v>499</v>
      </c>
      <c r="G367" s="43"/>
      <c r="H367" s="43"/>
      <c r="I367" s="222"/>
      <c r="J367" s="43"/>
      <c r="K367" s="43"/>
      <c r="L367" s="47"/>
      <c r="M367" s="223"/>
      <c r="N367" s="224"/>
      <c r="O367" s="87"/>
      <c r="P367" s="87"/>
      <c r="Q367" s="87"/>
      <c r="R367" s="87"/>
      <c r="S367" s="87"/>
      <c r="T367" s="88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T367" s="20" t="s">
        <v>146</v>
      </c>
      <c r="AU367" s="20" t="s">
        <v>88</v>
      </c>
    </row>
    <row r="368" s="13" customFormat="1">
      <c r="A368" s="13"/>
      <c r="B368" s="227"/>
      <c r="C368" s="228"/>
      <c r="D368" s="220" t="s">
        <v>171</v>
      </c>
      <c r="E368" s="229" t="s">
        <v>76</v>
      </c>
      <c r="F368" s="230" t="s">
        <v>500</v>
      </c>
      <c r="G368" s="228"/>
      <c r="H368" s="231">
        <v>5.8799999999999999</v>
      </c>
      <c r="I368" s="232"/>
      <c r="J368" s="228"/>
      <c r="K368" s="228"/>
      <c r="L368" s="233"/>
      <c r="M368" s="234"/>
      <c r="N368" s="235"/>
      <c r="O368" s="235"/>
      <c r="P368" s="235"/>
      <c r="Q368" s="235"/>
      <c r="R368" s="235"/>
      <c r="S368" s="235"/>
      <c r="T368" s="236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7" t="s">
        <v>171</v>
      </c>
      <c r="AU368" s="237" t="s">
        <v>88</v>
      </c>
      <c r="AV368" s="13" t="s">
        <v>88</v>
      </c>
      <c r="AW368" s="13" t="s">
        <v>38</v>
      </c>
      <c r="AX368" s="13" t="s">
        <v>78</v>
      </c>
      <c r="AY368" s="237" t="s">
        <v>135</v>
      </c>
    </row>
    <row r="369" s="16" customFormat="1">
      <c r="A369" s="16"/>
      <c r="B369" s="259"/>
      <c r="C369" s="260"/>
      <c r="D369" s="220" t="s">
        <v>171</v>
      </c>
      <c r="E369" s="261" t="s">
        <v>76</v>
      </c>
      <c r="F369" s="262" t="s">
        <v>402</v>
      </c>
      <c r="G369" s="260"/>
      <c r="H369" s="263">
        <v>5.8799999999999999</v>
      </c>
      <c r="I369" s="264"/>
      <c r="J369" s="260"/>
      <c r="K369" s="260"/>
      <c r="L369" s="265"/>
      <c r="M369" s="266"/>
      <c r="N369" s="267"/>
      <c r="O369" s="267"/>
      <c r="P369" s="267"/>
      <c r="Q369" s="267"/>
      <c r="R369" s="267"/>
      <c r="S369" s="267"/>
      <c r="T369" s="268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T369" s="269" t="s">
        <v>171</v>
      </c>
      <c r="AU369" s="269" t="s">
        <v>88</v>
      </c>
      <c r="AV369" s="16" t="s">
        <v>142</v>
      </c>
      <c r="AW369" s="16" t="s">
        <v>38</v>
      </c>
      <c r="AX369" s="16" t="s">
        <v>86</v>
      </c>
      <c r="AY369" s="269" t="s">
        <v>135</v>
      </c>
    </row>
    <row r="370" s="2" customFormat="1" ht="21.75" customHeight="1">
      <c r="A370" s="41"/>
      <c r="B370" s="42"/>
      <c r="C370" s="207" t="s">
        <v>501</v>
      </c>
      <c r="D370" s="207" t="s">
        <v>137</v>
      </c>
      <c r="E370" s="208" t="s">
        <v>502</v>
      </c>
      <c r="F370" s="209" t="s">
        <v>503</v>
      </c>
      <c r="G370" s="210" t="s">
        <v>252</v>
      </c>
      <c r="H370" s="211">
        <v>290.69400000000002</v>
      </c>
      <c r="I370" s="212"/>
      <c r="J370" s="213">
        <f>ROUND(I370*H370,2)</f>
        <v>0</v>
      </c>
      <c r="K370" s="209" t="s">
        <v>141</v>
      </c>
      <c r="L370" s="47"/>
      <c r="M370" s="214" t="s">
        <v>76</v>
      </c>
      <c r="N370" s="215" t="s">
        <v>48</v>
      </c>
      <c r="O370" s="87"/>
      <c r="P370" s="216">
        <f>O370*H370</f>
        <v>0</v>
      </c>
      <c r="Q370" s="216">
        <v>0.0078799999999999999</v>
      </c>
      <c r="R370" s="216">
        <f>Q370*H370</f>
        <v>2.2906687200000002</v>
      </c>
      <c r="S370" s="216">
        <v>0</v>
      </c>
      <c r="T370" s="217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18" t="s">
        <v>142</v>
      </c>
      <c r="AT370" s="218" t="s">
        <v>137</v>
      </c>
      <c r="AU370" s="218" t="s">
        <v>88</v>
      </c>
      <c r="AY370" s="20" t="s">
        <v>135</v>
      </c>
      <c r="BE370" s="219">
        <f>IF(N370="základní",J370,0)</f>
        <v>0</v>
      </c>
      <c r="BF370" s="219">
        <f>IF(N370="snížená",J370,0)</f>
        <v>0</v>
      </c>
      <c r="BG370" s="219">
        <f>IF(N370="zákl. přenesená",J370,0)</f>
        <v>0</v>
      </c>
      <c r="BH370" s="219">
        <f>IF(N370="sníž. přenesená",J370,0)</f>
        <v>0</v>
      </c>
      <c r="BI370" s="219">
        <f>IF(N370="nulová",J370,0)</f>
        <v>0</v>
      </c>
      <c r="BJ370" s="20" t="s">
        <v>86</v>
      </c>
      <c r="BK370" s="219">
        <f>ROUND(I370*H370,2)</f>
        <v>0</v>
      </c>
      <c r="BL370" s="20" t="s">
        <v>142</v>
      </c>
      <c r="BM370" s="218" t="s">
        <v>504</v>
      </c>
    </row>
    <row r="371" s="2" customFormat="1">
      <c r="A371" s="41"/>
      <c r="B371" s="42"/>
      <c r="C371" s="43"/>
      <c r="D371" s="220" t="s">
        <v>144</v>
      </c>
      <c r="E371" s="43"/>
      <c r="F371" s="221" t="s">
        <v>505</v>
      </c>
      <c r="G371" s="43"/>
      <c r="H371" s="43"/>
      <c r="I371" s="222"/>
      <c r="J371" s="43"/>
      <c r="K371" s="43"/>
      <c r="L371" s="47"/>
      <c r="M371" s="223"/>
      <c r="N371" s="224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20" t="s">
        <v>144</v>
      </c>
      <c r="AU371" s="20" t="s">
        <v>88</v>
      </c>
    </row>
    <row r="372" s="2" customFormat="1">
      <c r="A372" s="41"/>
      <c r="B372" s="42"/>
      <c r="C372" s="43"/>
      <c r="D372" s="225" t="s">
        <v>146</v>
      </c>
      <c r="E372" s="43"/>
      <c r="F372" s="226" t="s">
        <v>506</v>
      </c>
      <c r="G372" s="43"/>
      <c r="H372" s="43"/>
      <c r="I372" s="222"/>
      <c r="J372" s="43"/>
      <c r="K372" s="43"/>
      <c r="L372" s="47"/>
      <c r="M372" s="223"/>
      <c r="N372" s="224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20" t="s">
        <v>146</v>
      </c>
      <c r="AU372" s="20" t="s">
        <v>88</v>
      </c>
    </row>
    <row r="373" s="13" customFormat="1">
      <c r="A373" s="13"/>
      <c r="B373" s="227"/>
      <c r="C373" s="228"/>
      <c r="D373" s="220" t="s">
        <v>171</v>
      </c>
      <c r="E373" s="229" t="s">
        <v>76</v>
      </c>
      <c r="F373" s="230" t="s">
        <v>507</v>
      </c>
      <c r="G373" s="228"/>
      <c r="H373" s="231">
        <v>273.89400000000001</v>
      </c>
      <c r="I373" s="232"/>
      <c r="J373" s="228"/>
      <c r="K373" s="228"/>
      <c r="L373" s="233"/>
      <c r="M373" s="234"/>
      <c r="N373" s="235"/>
      <c r="O373" s="235"/>
      <c r="P373" s="235"/>
      <c r="Q373" s="235"/>
      <c r="R373" s="235"/>
      <c r="S373" s="235"/>
      <c r="T373" s="236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7" t="s">
        <v>171</v>
      </c>
      <c r="AU373" s="237" t="s">
        <v>88</v>
      </c>
      <c r="AV373" s="13" t="s">
        <v>88</v>
      </c>
      <c r="AW373" s="13" t="s">
        <v>38</v>
      </c>
      <c r="AX373" s="13" t="s">
        <v>78</v>
      </c>
      <c r="AY373" s="237" t="s">
        <v>135</v>
      </c>
    </row>
    <row r="374" s="13" customFormat="1">
      <c r="A374" s="13"/>
      <c r="B374" s="227"/>
      <c r="C374" s="228"/>
      <c r="D374" s="220" t="s">
        <v>171</v>
      </c>
      <c r="E374" s="229" t="s">
        <v>76</v>
      </c>
      <c r="F374" s="230" t="s">
        <v>508</v>
      </c>
      <c r="G374" s="228"/>
      <c r="H374" s="231">
        <v>16.800000000000001</v>
      </c>
      <c r="I374" s="232"/>
      <c r="J374" s="228"/>
      <c r="K374" s="228"/>
      <c r="L374" s="233"/>
      <c r="M374" s="234"/>
      <c r="N374" s="235"/>
      <c r="O374" s="235"/>
      <c r="P374" s="235"/>
      <c r="Q374" s="235"/>
      <c r="R374" s="235"/>
      <c r="S374" s="235"/>
      <c r="T374" s="236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7" t="s">
        <v>171</v>
      </c>
      <c r="AU374" s="237" t="s">
        <v>88</v>
      </c>
      <c r="AV374" s="13" t="s">
        <v>88</v>
      </c>
      <c r="AW374" s="13" t="s">
        <v>38</v>
      </c>
      <c r="AX374" s="13" t="s">
        <v>78</v>
      </c>
      <c r="AY374" s="237" t="s">
        <v>135</v>
      </c>
    </row>
    <row r="375" s="16" customFormat="1">
      <c r="A375" s="16"/>
      <c r="B375" s="259"/>
      <c r="C375" s="260"/>
      <c r="D375" s="220" t="s">
        <v>171</v>
      </c>
      <c r="E375" s="261" t="s">
        <v>76</v>
      </c>
      <c r="F375" s="262" t="s">
        <v>402</v>
      </c>
      <c r="G375" s="260"/>
      <c r="H375" s="263">
        <v>290.69400000000002</v>
      </c>
      <c r="I375" s="264"/>
      <c r="J375" s="260"/>
      <c r="K375" s="260"/>
      <c r="L375" s="265"/>
      <c r="M375" s="266"/>
      <c r="N375" s="267"/>
      <c r="O375" s="267"/>
      <c r="P375" s="267"/>
      <c r="Q375" s="267"/>
      <c r="R375" s="267"/>
      <c r="S375" s="267"/>
      <c r="T375" s="268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T375" s="269" t="s">
        <v>171</v>
      </c>
      <c r="AU375" s="269" t="s">
        <v>88</v>
      </c>
      <c r="AV375" s="16" t="s">
        <v>142</v>
      </c>
      <c r="AW375" s="16" t="s">
        <v>38</v>
      </c>
      <c r="AX375" s="16" t="s">
        <v>86</v>
      </c>
      <c r="AY375" s="269" t="s">
        <v>135</v>
      </c>
    </row>
    <row r="376" s="2" customFormat="1" ht="24.15" customHeight="1">
      <c r="A376" s="41"/>
      <c r="B376" s="42"/>
      <c r="C376" s="207" t="s">
        <v>509</v>
      </c>
      <c r="D376" s="207" t="s">
        <v>137</v>
      </c>
      <c r="E376" s="208" t="s">
        <v>510</v>
      </c>
      <c r="F376" s="209" t="s">
        <v>511</v>
      </c>
      <c r="G376" s="210" t="s">
        <v>252</v>
      </c>
      <c r="H376" s="211">
        <v>290.69400000000002</v>
      </c>
      <c r="I376" s="212"/>
      <c r="J376" s="213">
        <f>ROUND(I376*H376,2)</f>
        <v>0</v>
      </c>
      <c r="K376" s="209" t="s">
        <v>141</v>
      </c>
      <c r="L376" s="47"/>
      <c r="M376" s="214" t="s">
        <v>76</v>
      </c>
      <c r="N376" s="215" t="s">
        <v>48</v>
      </c>
      <c r="O376" s="87"/>
      <c r="P376" s="216">
        <f>O376*H376</f>
        <v>0</v>
      </c>
      <c r="Q376" s="216">
        <v>0</v>
      </c>
      <c r="R376" s="216">
        <f>Q376*H376</f>
        <v>0</v>
      </c>
      <c r="S376" s="216">
        <v>0</v>
      </c>
      <c r="T376" s="217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18" t="s">
        <v>142</v>
      </c>
      <c r="AT376" s="218" t="s">
        <v>137</v>
      </c>
      <c r="AU376" s="218" t="s">
        <v>88</v>
      </c>
      <c r="AY376" s="20" t="s">
        <v>135</v>
      </c>
      <c r="BE376" s="219">
        <f>IF(N376="základní",J376,0)</f>
        <v>0</v>
      </c>
      <c r="BF376" s="219">
        <f>IF(N376="snížená",J376,0)</f>
        <v>0</v>
      </c>
      <c r="BG376" s="219">
        <f>IF(N376="zákl. přenesená",J376,0)</f>
        <v>0</v>
      </c>
      <c r="BH376" s="219">
        <f>IF(N376="sníž. přenesená",J376,0)</f>
        <v>0</v>
      </c>
      <c r="BI376" s="219">
        <f>IF(N376="nulová",J376,0)</f>
        <v>0</v>
      </c>
      <c r="BJ376" s="20" t="s">
        <v>86</v>
      </c>
      <c r="BK376" s="219">
        <f>ROUND(I376*H376,2)</f>
        <v>0</v>
      </c>
      <c r="BL376" s="20" t="s">
        <v>142</v>
      </c>
      <c r="BM376" s="218" t="s">
        <v>512</v>
      </c>
    </row>
    <row r="377" s="2" customFormat="1">
      <c r="A377" s="41"/>
      <c r="B377" s="42"/>
      <c r="C377" s="43"/>
      <c r="D377" s="220" t="s">
        <v>144</v>
      </c>
      <c r="E377" s="43"/>
      <c r="F377" s="221" t="s">
        <v>513</v>
      </c>
      <c r="G377" s="43"/>
      <c r="H377" s="43"/>
      <c r="I377" s="222"/>
      <c r="J377" s="43"/>
      <c r="K377" s="43"/>
      <c r="L377" s="47"/>
      <c r="M377" s="223"/>
      <c r="N377" s="224"/>
      <c r="O377" s="87"/>
      <c r="P377" s="87"/>
      <c r="Q377" s="87"/>
      <c r="R377" s="87"/>
      <c r="S377" s="87"/>
      <c r="T377" s="88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T377" s="20" t="s">
        <v>144</v>
      </c>
      <c r="AU377" s="20" t="s">
        <v>88</v>
      </c>
    </row>
    <row r="378" s="2" customFormat="1">
      <c r="A378" s="41"/>
      <c r="B378" s="42"/>
      <c r="C378" s="43"/>
      <c r="D378" s="225" t="s">
        <v>146</v>
      </c>
      <c r="E378" s="43"/>
      <c r="F378" s="226" t="s">
        <v>514</v>
      </c>
      <c r="G378" s="43"/>
      <c r="H378" s="43"/>
      <c r="I378" s="222"/>
      <c r="J378" s="43"/>
      <c r="K378" s="43"/>
      <c r="L378" s="47"/>
      <c r="M378" s="223"/>
      <c r="N378" s="224"/>
      <c r="O378" s="87"/>
      <c r="P378" s="87"/>
      <c r="Q378" s="87"/>
      <c r="R378" s="87"/>
      <c r="S378" s="87"/>
      <c r="T378" s="88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T378" s="20" t="s">
        <v>146</v>
      </c>
      <c r="AU378" s="20" t="s">
        <v>88</v>
      </c>
    </row>
    <row r="379" s="2" customFormat="1" ht="16.5" customHeight="1">
      <c r="A379" s="41"/>
      <c r="B379" s="42"/>
      <c r="C379" s="207" t="s">
        <v>515</v>
      </c>
      <c r="D379" s="207" t="s">
        <v>137</v>
      </c>
      <c r="E379" s="208" t="s">
        <v>516</v>
      </c>
      <c r="F379" s="209" t="s">
        <v>517</v>
      </c>
      <c r="G379" s="210" t="s">
        <v>383</v>
      </c>
      <c r="H379" s="211">
        <v>0.23799999999999999</v>
      </c>
      <c r="I379" s="212"/>
      <c r="J379" s="213">
        <f>ROUND(I379*H379,2)</f>
        <v>0</v>
      </c>
      <c r="K379" s="209" t="s">
        <v>141</v>
      </c>
      <c r="L379" s="47"/>
      <c r="M379" s="214" t="s">
        <v>76</v>
      </c>
      <c r="N379" s="215" t="s">
        <v>48</v>
      </c>
      <c r="O379" s="87"/>
      <c r="P379" s="216">
        <f>O379*H379</f>
        <v>0</v>
      </c>
      <c r="Q379" s="216">
        <v>1.06277</v>
      </c>
      <c r="R379" s="216">
        <f>Q379*H379</f>
        <v>0.25293926</v>
      </c>
      <c r="S379" s="216">
        <v>0</v>
      </c>
      <c r="T379" s="217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18" t="s">
        <v>142</v>
      </c>
      <c r="AT379" s="218" t="s">
        <v>137</v>
      </c>
      <c r="AU379" s="218" t="s">
        <v>88</v>
      </c>
      <c r="AY379" s="20" t="s">
        <v>135</v>
      </c>
      <c r="BE379" s="219">
        <f>IF(N379="základní",J379,0)</f>
        <v>0</v>
      </c>
      <c r="BF379" s="219">
        <f>IF(N379="snížená",J379,0)</f>
        <v>0</v>
      </c>
      <c r="BG379" s="219">
        <f>IF(N379="zákl. přenesená",J379,0)</f>
        <v>0</v>
      </c>
      <c r="BH379" s="219">
        <f>IF(N379="sníž. přenesená",J379,0)</f>
        <v>0</v>
      </c>
      <c r="BI379" s="219">
        <f>IF(N379="nulová",J379,0)</f>
        <v>0</v>
      </c>
      <c r="BJ379" s="20" t="s">
        <v>86</v>
      </c>
      <c r="BK379" s="219">
        <f>ROUND(I379*H379,2)</f>
        <v>0</v>
      </c>
      <c r="BL379" s="20" t="s">
        <v>142</v>
      </c>
      <c r="BM379" s="218" t="s">
        <v>518</v>
      </c>
    </row>
    <row r="380" s="2" customFormat="1">
      <c r="A380" s="41"/>
      <c r="B380" s="42"/>
      <c r="C380" s="43"/>
      <c r="D380" s="220" t="s">
        <v>144</v>
      </c>
      <c r="E380" s="43"/>
      <c r="F380" s="221" t="s">
        <v>519</v>
      </c>
      <c r="G380" s="43"/>
      <c r="H380" s="43"/>
      <c r="I380" s="222"/>
      <c r="J380" s="43"/>
      <c r="K380" s="43"/>
      <c r="L380" s="47"/>
      <c r="M380" s="223"/>
      <c r="N380" s="224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20" t="s">
        <v>144</v>
      </c>
      <c r="AU380" s="20" t="s">
        <v>88</v>
      </c>
    </row>
    <row r="381" s="2" customFormat="1">
      <c r="A381" s="41"/>
      <c r="B381" s="42"/>
      <c r="C381" s="43"/>
      <c r="D381" s="225" t="s">
        <v>146</v>
      </c>
      <c r="E381" s="43"/>
      <c r="F381" s="226" t="s">
        <v>520</v>
      </c>
      <c r="G381" s="43"/>
      <c r="H381" s="43"/>
      <c r="I381" s="222"/>
      <c r="J381" s="43"/>
      <c r="K381" s="43"/>
      <c r="L381" s="47"/>
      <c r="M381" s="223"/>
      <c r="N381" s="224"/>
      <c r="O381" s="87"/>
      <c r="P381" s="87"/>
      <c r="Q381" s="87"/>
      <c r="R381" s="87"/>
      <c r="S381" s="87"/>
      <c r="T381" s="88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T381" s="20" t="s">
        <v>146</v>
      </c>
      <c r="AU381" s="20" t="s">
        <v>88</v>
      </c>
    </row>
    <row r="382" s="13" customFormat="1">
      <c r="A382" s="13"/>
      <c r="B382" s="227"/>
      <c r="C382" s="228"/>
      <c r="D382" s="220" t="s">
        <v>171</v>
      </c>
      <c r="E382" s="229" t="s">
        <v>76</v>
      </c>
      <c r="F382" s="230" t="s">
        <v>521</v>
      </c>
      <c r="G382" s="228"/>
      <c r="H382" s="231">
        <v>0.23799999999999999</v>
      </c>
      <c r="I382" s="232"/>
      <c r="J382" s="228"/>
      <c r="K382" s="228"/>
      <c r="L382" s="233"/>
      <c r="M382" s="234"/>
      <c r="N382" s="235"/>
      <c r="O382" s="235"/>
      <c r="P382" s="235"/>
      <c r="Q382" s="235"/>
      <c r="R382" s="235"/>
      <c r="S382" s="235"/>
      <c r="T382" s="236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7" t="s">
        <v>171</v>
      </c>
      <c r="AU382" s="237" t="s">
        <v>88</v>
      </c>
      <c r="AV382" s="13" t="s">
        <v>88</v>
      </c>
      <c r="AW382" s="13" t="s">
        <v>38</v>
      </c>
      <c r="AX382" s="13" t="s">
        <v>86</v>
      </c>
      <c r="AY382" s="237" t="s">
        <v>135</v>
      </c>
    </row>
    <row r="383" s="12" customFormat="1" ht="22.8" customHeight="1">
      <c r="A383" s="12"/>
      <c r="B383" s="191"/>
      <c r="C383" s="192"/>
      <c r="D383" s="193" t="s">
        <v>77</v>
      </c>
      <c r="E383" s="205" t="s">
        <v>188</v>
      </c>
      <c r="F383" s="205" t="s">
        <v>522</v>
      </c>
      <c r="G383" s="192"/>
      <c r="H383" s="192"/>
      <c r="I383" s="195"/>
      <c r="J383" s="206">
        <f>BK383</f>
        <v>0</v>
      </c>
      <c r="K383" s="192"/>
      <c r="L383" s="197"/>
      <c r="M383" s="198"/>
      <c r="N383" s="199"/>
      <c r="O383" s="199"/>
      <c r="P383" s="200">
        <f>SUM(P384:P444)</f>
        <v>0</v>
      </c>
      <c r="Q383" s="199"/>
      <c r="R383" s="200">
        <f>SUM(R384:R444)</f>
        <v>108.46681999999998</v>
      </c>
      <c r="S383" s="199"/>
      <c r="T383" s="201">
        <f>SUM(T384:T444)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02" t="s">
        <v>86</v>
      </c>
      <c r="AT383" s="203" t="s">
        <v>77</v>
      </c>
      <c r="AU383" s="203" t="s">
        <v>86</v>
      </c>
      <c r="AY383" s="202" t="s">
        <v>135</v>
      </c>
      <c r="BK383" s="204">
        <f>SUM(BK384:BK444)</f>
        <v>0</v>
      </c>
    </row>
    <row r="384" s="2" customFormat="1" ht="21.75" customHeight="1">
      <c r="A384" s="41"/>
      <c r="B384" s="42"/>
      <c r="C384" s="207" t="s">
        <v>523</v>
      </c>
      <c r="D384" s="207" t="s">
        <v>137</v>
      </c>
      <c r="E384" s="208" t="s">
        <v>524</v>
      </c>
      <c r="F384" s="209" t="s">
        <v>525</v>
      </c>
      <c r="G384" s="210" t="s">
        <v>184</v>
      </c>
      <c r="H384" s="211">
        <v>573</v>
      </c>
      <c r="I384" s="212"/>
      <c r="J384" s="213">
        <f>ROUND(I384*H384,2)</f>
        <v>0</v>
      </c>
      <c r="K384" s="209" t="s">
        <v>141</v>
      </c>
      <c r="L384" s="47"/>
      <c r="M384" s="214" t="s">
        <v>76</v>
      </c>
      <c r="N384" s="215" t="s">
        <v>48</v>
      </c>
      <c r="O384" s="87"/>
      <c r="P384" s="216">
        <f>O384*H384</f>
        <v>0</v>
      </c>
      <c r="Q384" s="216">
        <v>8.0000000000000007E-05</v>
      </c>
      <c r="R384" s="216">
        <f>Q384*H384</f>
        <v>0.045840000000000006</v>
      </c>
      <c r="S384" s="216">
        <v>0</v>
      </c>
      <c r="T384" s="217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18" t="s">
        <v>142</v>
      </c>
      <c r="AT384" s="218" t="s">
        <v>137</v>
      </c>
      <c r="AU384" s="218" t="s">
        <v>88</v>
      </c>
      <c r="AY384" s="20" t="s">
        <v>135</v>
      </c>
      <c r="BE384" s="219">
        <f>IF(N384="základní",J384,0)</f>
        <v>0</v>
      </c>
      <c r="BF384" s="219">
        <f>IF(N384="snížená",J384,0)</f>
        <v>0</v>
      </c>
      <c r="BG384" s="219">
        <f>IF(N384="zákl. přenesená",J384,0)</f>
        <v>0</v>
      </c>
      <c r="BH384" s="219">
        <f>IF(N384="sníž. přenesená",J384,0)</f>
        <v>0</v>
      </c>
      <c r="BI384" s="219">
        <f>IF(N384="nulová",J384,0)</f>
        <v>0</v>
      </c>
      <c r="BJ384" s="20" t="s">
        <v>86</v>
      </c>
      <c r="BK384" s="219">
        <f>ROUND(I384*H384,2)</f>
        <v>0</v>
      </c>
      <c r="BL384" s="20" t="s">
        <v>142</v>
      </c>
      <c r="BM384" s="218" t="s">
        <v>526</v>
      </c>
    </row>
    <row r="385" s="2" customFormat="1">
      <c r="A385" s="41"/>
      <c r="B385" s="42"/>
      <c r="C385" s="43"/>
      <c r="D385" s="220" t="s">
        <v>144</v>
      </c>
      <c r="E385" s="43"/>
      <c r="F385" s="221" t="s">
        <v>527</v>
      </c>
      <c r="G385" s="43"/>
      <c r="H385" s="43"/>
      <c r="I385" s="222"/>
      <c r="J385" s="43"/>
      <c r="K385" s="43"/>
      <c r="L385" s="47"/>
      <c r="M385" s="223"/>
      <c r="N385" s="224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20" t="s">
        <v>144</v>
      </c>
      <c r="AU385" s="20" t="s">
        <v>88</v>
      </c>
    </row>
    <row r="386" s="2" customFormat="1">
      <c r="A386" s="41"/>
      <c r="B386" s="42"/>
      <c r="C386" s="43"/>
      <c r="D386" s="225" t="s">
        <v>146</v>
      </c>
      <c r="E386" s="43"/>
      <c r="F386" s="226" t="s">
        <v>528</v>
      </c>
      <c r="G386" s="43"/>
      <c r="H386" s="43"/>
      <c r="I386" s="222"/>
      <c r="J386" s="43"/>
      <c r="K386" s="43"/>
      <c r="L386" s="47"/>
      <c r="M386" s="223"/>
      <c r="N386" s="224"/>
      <c r="O386" s="87"/>
      <c r="P386" s="87"/>
      <c r="Q386" s="87"/>
      <c r="R386" s="87"/>
      <c r="S386" s="87"/>
      <c r="T386" s="88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20" t="s">
        <v>146</v>
      </c>
      <c r="AU386" s="20" t="s">
        <v>88</v>
      </c>
    </row>
    <row r="387" s="2" customFormat="1" ht="16.5" customHeight="1">
      <c r="A387" s="41"/>
      <c r="B387" s="42"/>
      <c r="C387" s="270" t="s">
        <v>529</v>
      </c>
      <c r="D387" s="270" t="s">
        <v>404</v>
      </c>
      <c r="E387" s="271" t="s">
        <v>530</v>
      </c>
      <c r="F387" s="272" t="s">
        <v>531</v>
      </c>
      <c r="G387" s="273" t="s">
        <v>184</v>
      </c>
      <c r="H387" s="274">
        <v>549.60000000000002</v>
      </c>
      <c r="I387" s="275"/>
      <c r="J387" s="276">
        <f>ROUND(I387*H387,2)</f>
        <v>0</v>
      </c>
      <c r="K387" s="272" t="s">
        <v>141</v>
      </c>
      <c r="L387" s="277"/>
      <c r="M387" s="278" t="s">
        <v>76</v>
      </c>
      <c r="N387" s="279" t="s">
        <v>48</v>
      </c>
      <c r="O387" s="87"/>
      <c r="P387" s="216">
        <f>O387*H387</f>
        <v>0</v>
      </c>
      <c r="Q387" s="216">
        <v>0.071999999999999995</v>
      </c>
      <c r="R387" s="216">
        <f>Q387*H387</f>
        <v>39.571199999999997</v>
      </c>
      <c r="S387" s="216">
        <v>0</v>
      </c>
      <c r="T387" s="217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18" t="s">
        <v>188</v>
      </c>
      <c r="AT387" s="218" t="s">
        <v>404</v>
      </c>
      <c r="AU387" s="218" t="s">
        <v>88</v>
      </c>
      <c r="AY387" s="20" t="s">
        <v>135</v>
      </c>
      <c r="BE387" s="219">
        <f>IF(N387="základní",J387,0)</f>
        <v>0</v>
      </c>
      <c r="BF387" s="219">
        <f>IF(N387="snížená",J387,0)</f>
        <v>0</v>
      </c>
      <c r="BG387" s="219">
        <f>IF(N387="zákl. přenesená",J387,0)</f>
        <v>0</v>
      </c>
      <c r="BH387" s="219">
        <f>IF(N387="sníž. přenesená",J387,0)</f>
        <v>0</v>
      </c>
      <c r="BI387" s="219">
        <f>IF(N387="nulová",J387,0)</f>
        <v>0</v>
      </c>
      <c r="BJ387" s="20" t="s">
        <v>86</v>
      </c>
      <c r="BK387" s="219">
        <f>ROUND(I387*H387,2)</f>
        <v>0</v>
      </c>
      <c r="BL387" s="20" t="s">
        <v>142</v>
      </c>
      <c r="BM387" s="218" t="s">
        <v>532</v>
      </c>
    </row>
    <row r="388" s="2" customFormat="1">
      <c r="A388" s="41"/>
      <c r="B388" s="42"/>
      <c r="C388" s="43"/>
      <c r="D388" s="220" t="s">
        <v>144</v>
      </c>
      <c r="E388" s="43"/>
      <c r="F388" s="221" t="s">
        <v>531</v>
      </c>
      <c r="G388" s="43"/>
      <c r="H388" s="43"/>
      <c r="I388" s="222"/>
      <c r="J388" s="43"/>
      <c r="K388" s="43"/>
      <c r="L388" s="47"/>
      <c r="M388" s="223"/>
      <c r="N388" s="224"/>
      <c r="O388" s="87"/>
      <c r="P388" s="87"/>
      <c r="Q388" s="87"/>
      <c r="R388" s="87"/>
      <c r="S388" s="87"/>
      <c r="T388" s="88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T388" s="20" t="s">
        <v>144</v>
      </c>
      <c r="AU388" s="20" t="s">
        <v>88</v>
      </c>
    </row>
    <row r="389" s="13" customFormat="1">
      <c r="A389" s="13"/>
      <c r="B389" s="227"/>
      <c r="C389" s="228"/>
      <c r="D389" s="220" t="s">
        <v>171</v>
      </c>
      <c r="E389" s="229" t="s">
        <v>76</v>
      </c>
      <c r="F389" s="230" t="s">
        <v>533</v>
      </c>
      <c r="G389" s="228"/>
      <c r="H389" s="231">
        <v>358</v>
      </c>
      <c r="I389" s="232"/>
      <c r="J389" s="228"/>
      <c r="K389" s="228"/>
      <c r="L389" s="233"/>
      <c r="M389" s="234"/>
      <c r="N389" s="235"/>
      <c r="O389" s="235"/>
      <c r="P389" s="235"/>
      <c r="Q389" s="235"/>
      <c r="R389" s="235"/>
      <c r="S389" s="235"/>
      <c r="T389" s="236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7" t="s">
        <v>171</v>
      </c>
      <c r="AU389" s="237" t="s">
        <v>88</v>
      </c>
      <c r="AV389" s="13" t="s">
        <v>88</v>
      </c>
      <c r="AW389" s="13" t="s">
        <v>38</v>
      </c>
      <c r="AX389" s="13" t="s">
        <v>78</v>
      </c>
      <c r="AY389" s="237" t="s">
        <v>135</v>
      </c>
    </row>
    <row r="390" s="13" customFormat="1">
      <c r="A390" s="13"/>
      <c r="B390" s="227"/>
      <c r="C390" s="228"/>
      <c r="D390" s="220" t="s">
        <v>171</v>
      </c>
      <c r="E390" s="229" t="s">
        <v>76</v>
      </c>
      <c r="F390" s="230" t="s">
        <v>534</v>
      </c>
      <c r="G390" s="228"/>
      <c r="H390" s="231">
        <v>215</v>
      </c>
      <c r="I390" s="232"/>
      <c r="J390" s="228"/>
      <c r="K390" s="228"/>
      <c r="L390" s="233"/>
      <c r="M390" s="234"/>
      <c r="N390" s="235"/>
      <c r="O390" s="235"/>
      <c r="P390" s="235"/>
      <c r="Q390" s="235"/>
      <c r="R390" s="235"/>
      <c r="S390" s="235"/>
      <c r="T390" s="236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7" t="s">
        <v>171</v>
      </c>
      <c r="AU390" s="237" t="s">
        <v>88</v>
      </c>
      <c r="AV390" s="13" t="s">
        <v>88</v>
      </c>
      <c r="AW390" s="13" t="s">
        <v>38</v>
      </c>
      <c r="AX390" s="13" t="s">
        <v>78</v>
      </c>
      <c r="AY390" s="237" t="s">
        <v>135</v>
      </c>
    </row>
    <row r="391" s="13" customFormat="1">
      <c r="A391" s="13"/>
      <c r="B391" s="227"/>
      <c r="C391" s="228"/>
      <c r="D391" s="220" t="s">
        <v>171</v>
      </c>
      <c r="E391" s="229" t="s">
        <v>76</v>
      </c>
      <c r="F391" s="230" t="s">
        <v>535</v>
      </c>
      <c r="G391" s="228"/>
      <c r="H391" s="231">
        <v>-12</v>
      </c>
      <c r="I391" s="232"/>
      <c r="J391" s="228"/>
      <c r="K391" s="228"/>
      <c r="L391" s="233"/>
      <c r="M391" s="234"/>
      <c r="N391" s="235"/>
      <c r="O391" s="235"/>
      <c r="P391" s="235"/>
      <c r="Q391" s="235"/>
      <c r="R391" s="235"/>
      <c r="S391" s="235"/>
      <c r="T391" s="236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7" t="s">
        <v>171</v>
      </c>
      <c r="AU391" s="237" t="s">
        <v>88</v>
      </c>
      <c r="AV391" s="13" t="s">
        <v>88</v>
      </c>
      <c r="AW391" s="13" t="s">
        <v>38</v>
      </c>
      <c r="AX391" s="13" t="s">
        <v>78</v>
      </c>
      <c r="AY391" s="237" t="s">
        <v>135</v>
      </c>
    </row>
    <row r="392" s="13" customFormat="1">
      <c r="A392" s="13"/>
      <c r="B392" s="227"/>
      <c r="C392" s="228"/>
      <c r="D392" s="220" t="s">
        <v>171</v>
      </c>
      <c r="E392" s="229" t="s">
        <v>76</v>
      </c>
      <c r="F392" s="230" t="s">
        <v>536</v>
      </c>
      <c r="G392" s="228"/>
      <c r="H392" s="231">
        <v>-11.4</v>
      </c>
      <c r="I392" s="232"/>
      <c r="J392" s="228"/>
      <c r="K392" s="228"/>
      <c r="L392" s="233"/>
      <c r="M392" s="234"/>
      <c r="N392" s="235"/>
      <c r="O392" s="235"/>
      <c r="P392" s="235"/>
      <c r="Q392" s="235"/>
      <c r="R392" s="235"/>
      <c r="S392" s="235"/>
      <c r="T392" s="236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7" t="s">
        <v>171</v>
      </c>
      <c r="AU392" s="237" t="s">
        <v>88</v>
      </c>
      <c r="AV392" s="13" t="s">
        <v>88</v>
      </c>
      <c r="AW392" s="13" t="s">
        <v>38</v>
      </c>
      <c r="AX392" s="13" t="s">
        <v>78</v>
      </c>
      <c r="AY392" s="237" t="s">
        <v>135</v>
      </c>
    </row>
    <row r="393" s="14" customFormat="1">
      <c r="A393" s="14"/>
      <c r="B393" s="238"/>
      <c r="C393" s="239"/>
      <c r="D393" s="220" t="s">
        <v>171</v>
      </c>
      <c r="E393" s="240" t="s">
        <v>76</v>
      </c>
      <c r="F393" s="241" t="s">
        <v>207</v>
      </c>
      <c r="G393" s="239"/>
      <c r="H393" s="242">
        <v>549.60000000000002</v>
      </c>
      <c r="I393" s="243"/>
      <c r="J393" s="239"/>
      <c r="K393" s="239"/>
      <c r="L393" s="244"/>
      <c r="M393" s="245"/>
      <c r="N393" s="246"/>
      <c r="O393" s="246"/>
      <c r="P393" s="246"/>
      <c r="Q393" s="246"/>
      <c r="R393" s="246"/>
      <c r="S393" s="246"/>
      <c r="T393" s="247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48" t="s">
        <v>171</v>
      </c>
      <c r="AU393" s="248" t="s">
        <v>88</v>
      </c>
      <c r="AV393" s="14" t="s">
        <v>153</v>
      </c>
      <c r="AW393" s="14" t="s">
        <v>38</v>
      </c>
      <c r="AX393" s="14" t="s">
        <v>86</v>
      </c>
      <c r="AY393" s="248" t="s">
        <v>135</v>
      </c>
    </row>
    <row r="394" s="2" customFormat="1" ht="21.75" customHeight="1">
      <c r="A394" s="41"/>
      <c r="B394" s="42"/>
      <c r="C394" s="270" t="s">
        <v>537</v>
      </c>
      <c r="D394" s="270" t="s">
        <v>404</v>
      </c>
      <c r="E394" s="271" t="s">
        <v>538</v>
      </c>
      <c r="F394" s="272" t="s">
        <v>539</v>
      </c>
      <c r="G394" s="273" t="s">
        <v>140</v>
      </c>
      <c r="H394" s="274">
        <v>20</v>
      </c>
      <c r="I394" s="275"/>
      <c r="J394" s="276">
        <f>ROUND(I394*H394,2)</f>
        <v>0</v>
      </c>
      <c r="K394" s="272" t="s">
        <v>141</v>
      </c>
      <c r="L394" s="277"/>
      <c r="M394" s="278" t="s">
        <v>76</v>
      </c>
      <c r="N394" s="279" t="s">
        <v>48</v>
      </c>
      <c r="O394" s="87"/>
      <c r="P394" s="216">
        <f>O394*H394</f>
        <v>0</v>
      </c>
      <c r="Q394" s="216">
        <v>0.044999999999999998</v>
      </c>
      <c r="R394" s="216">
        <f>Q394*H394</f>
        <v>0.89999999999999991</v>
      </c>
      <c r="S394" s="216">
        <v>0</v>
      </c>
      <c r="T394" s="217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18" t="s">
        <v>188</v>
      </c>
      <c r="AT394" s="218" t="s">
        <v>404</v>
      </c>
      <c r="AU394" s="218" t="s">
        <v>88</v>
      </c>
      <c r="AY394" s="20" t="s">
        <v>135</v>
      </c>
      <c r="BE394" s="219">
        <f>IF(N394="základní",J394,0)</f>
        <v>0</v>
      </c>
      <c r="BF394" s="219">
        <f>IF(N394="snížená",J394,0)</f>
        <v>0</v>
      </c>
      <c r="BG394" s="219">
        <f>IF(N394="zákl. přenesená",J394,0)</f>
        <v>0</v>
      </c>
      <c r="BH394" s="219">
        <f>IF(N394="sníž. přenesená",J394,0)</f>
        <v>0</v>
      </c>
      <c r="BI394" s="219">
        <f>IF(N394="nulová",J394,0)</f>
        <v>0</v>
      </c>
      <c r="BJ394" s="20" t="s">
        <v>86</v>
      </c>
      <c r="BK394" s="219">
        <f>ROUND(I394*H394,2)</f>
        <v>0</v>
      </c>
      <c r="BL394" s="20" t="s">
        <v>142</v>
      </c>
      <c r="BM394" s="218" t="s">
        <v>540</v>
      </c>
    </row>
    <row r="395" s="2" customFormat="1">
      <c r="A395" s="41"/>
      <c r="B395" s="42"/>
      <c r="C395" s="43"/>
      <c r="D395" s="220" t="s">
        <v>144</v>
      </c>
      <c r="E395" s="43"/>
      <c r="F395" s="221" t="s">
        <v>539</v>
      </c>
      <c r="G395" s="43"/>
      <c r="H395" s="43"/>
      <c r="I395" s="222"/>
      <c r="J395" s="43"/>
      <c r="K395" s="43"/>
      <c r="L395" s="47"/>
      <c r="M395" s="223"/>
      <c r="N395" s="224"/>
      <c r="O395" s="87"/>
      <c r="P395" s="87"/>
      <c r="Q395" s="87"/>
      <c r="R395" s="87"/>
      <c r="S395" s="87"/>
      <c r="T395" s="88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T395" s="20" t="s">
        <v>144</v>
      </c>
      <c r="AU395" s="20" t="s">
        <v>88</v>
      </c>
    </row>
    <row r="396" s="2" customFormat="1" ht="16.5" customHeight="1">
      <c r="A396" s="41"/>
      <c r="B396" s="42"/>
      <c r="C396" s="270" t="s">
        <v>541</v>
      </c>
      <c r="D396" s="270" t="s">
        <v>404</v>
      </c>
      <c r="E396" s="271" t="s">
        <v>542</v>
      </c>
      <c r="F396" s="272" t="s">
        <v>543</v>
      </c>
      <c r="G396" s="273" t="s">
        <v>140</v>
      </c>
      <c r="H396" s="274">
        <v>19</v>
      </c>
      <c r="I396" s="275"/>
      <c r="J396" s="276">
        <f>ROUND(I396*H396,2)</f>
        <v>0</v>
      </c>
      <c r="K396" s="272" t="s">
        <v>141</v>
      </c>
      <c r="L396" s="277"/>
      <c r="M396" s="278" t="s">
        <v>76</v>
      </c>
      <c r="N396" s="279" t="s">
        <v>48</v>
      </c>
      <c r="O396" s="87"/>
      <c r="P396" s="216">
        <f>O396*H396</f>
        <v>0</v>
      </c>
      <c r="Q396" s="216">
        <v>0.056000000000000001</v>
      </c>
      <c r="R396" s="216">
        <f>Q396*H396</f>
        <v>1.0640000000000001</v>
      </c>
      <c r="S396" s="216">
        <v>0</v>
      </c>
      <c r="T396" s="217">
        <f>S396*H396</f>
        <v>0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18" t="s">
        <v>188</v>
      </c>
      <c r="AT396" s="218" t="s">
        <v>404</v>
      </c>
      <c r="AU396" s="218" t="s">
        <v>88</v>
      </c>
      <c r="AY396" s="20" t="s">
        <v>135</v>
      </c>
      <c r="BE396" s="219">
        <f>IF(N396="základní",J396,0)</f>
        <v>0</v>
      </c>
      <c r="BF396" s="219">
        <f>IF(N396="snížená",J396,0)</f>
        <v>0</v>
      </c>
      <c r="BG396" s="219">
        <f>IF(N396="zákl. přenesená",J396,0)</f>
        <v>0</v>
      </c>
      <c r="BH396" s="219">
        <f>IF(N396="sníž. přenesená",J396,0)</f>
        <v>0</v>
      </c>
      <c r="BI396" s="219">
        <f>IF(N396="nulová",J396,0)</f>
        <v>0</v>
      </c>
      <c r="BJ396" s="20" t="s">
        <v>86</v>
      </c>
      <c r="BK396" s="219">
        <f>ROUND(I396*H396,2)</f>
        <v>0</v>
      </c>
      <c r="BL396" s="20" t="s">
        <v>142</v>
      </c>
      <c r="BM396" s="218" t="s">
        <v>544</v>
      </c>
    </row>
    <row r="397" s="2" customFormat="1">
      <c r="A397" s="41"/>
      <c r="B397" s="42"/>
      <c r="C397" s="43"/>
      <c r="D397" s="220" t="s">
        <v>144</v>
      </c>
      <c r="E397" s="43"/>
      <c r="F397" s="221" t="s">
        <v>543</v>
      </c>
      <c r="G397" s="43"/>
      <c r="H397" s="43"/>
      <c r="I397" s="222"/>
      <c r="J397" s="43"/>
      <c r="K397" s="43"/>
      <c r="L397" s="47"/>
      <c r="M397" s="223"/>
      <c r="N397" s="224"/>
      <c r="O397" s="87"/>
      <c r="P397" s="87"/>
      <c r="Q397" s="87"/>
      <c r="R397" s="87"/>
      <c r="S397" s="87"/>
      <c r="T397" s="88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T397" s="20" t="s">
        <v>144</v>
      </c>
      <c r="AU397" s="20" t="s">
        <v>88</v>
      </c>
    </row>
    <row r="398" s="2" customFormat="1" ht="16.5" customHeight="1">
      <c r="A398" s="41"/>
      <c r="B398" s="42"/>
      <c r="C398" s="207" t="s">
        <v>545</v>
      </c>
      <c r="D398" s="207" t="s">
        <v>137</v>
      </c>
      <c r="E398" s="208" t="s">
        <v>546</v>
      </c>
      <c r="F398" s="209" t="s">
        <v>547</v>
      </c>
      <c r="G398" s="210" t="s">
        <v>140</v>
      </c>
      <c r="H398" s="211">
        <v>20</v>
      </c>
      <c r="I398" s="212"/>
      <c r="J398" s="213">
        <f>ROUND(I398*H398,2)</f>
        <v>0</v>
      </c>
      <c r="K398" s="209" t="s">
        <v>141</v>
      </c>
      <c r="L398" s="47"/>
      <c r="M398" s="214" t="s">
        <v>76</v>
      </c>
      <c r="N398" s="215" t="s">
        <v>48</v>
      </c>
      <c r="O398" s="87"/>
      <c r="P398" s="216">
        <f>O398*H398</f>
        <v>0</v>
      </c>
      <c r="Q398" s="216">
        <v>0.00016000000000000001</v>
      </c>
      <c r="R398" s="216">
        <f>Q398*H398</f>
        <v>0.0032000000000000002</v>
      </c>
      <c r="S398" s="216">
        <v>0</v>
      </c>
      <c r="T398" s="217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18" t="s">
        <v>142</v>
      </c>
      <c r="AT398" s="218" t="s">
        <v>137</v>
      </c>
      <c r="AU398" s="218" t="s">
        <v>88</v>
      </c>
      <c r="AY398" s="20" t="s">
        <v>135</v>
      </c>
      <c r="BE398" s="219">
        <f>IF(N398="základní",J398,0)</f>
        <v>0</v>
      </c>
      <c r="BF398" s="219">
        <f>IF(N398="snížená",J398,0)</f>
        <v>0</v>
      </c>
      <c r="BG398" s="219">
        <f>IF(N398="zákl. přenesená",J398,0)</f>
        <v>0</v>
      </c>
      <c r="BH398" s="219">
        <f>IF(N398="sníž. přenesená",J398,0)</f>
        <v>0</v>
      </c>
      <c r="BI398" s="219">
        <f>IF(N398="nulová",J398,0)</f>
        <v>0</v>
      </c>
      <c r="BJ398" s="20" t="s">
        <v>86</v>
      </c>
      <c r="BK398" s="219">
        <f>ROUND(I398*H398,2)</f>
        <v>0</v>
      </c>
      <c r="BL398" s="20" t="s">
        <v>142</v>
      </c>
      <c r="BM398" s="218" t="s">
        <v>548</v>
      </c>
    </row>
    <row r="399" s="2" customFormat="1">
      <c r="A399" s="41"/>
      <c r="B399" s="42"/>
      <c r="C399" s="43"/>
      <c r="D399" s="220" t="s">
        <v>144</v>
      </c>
      <c r="E399" s="43"/>
      <c r="F399" s="221" t="s">
        <v>549</v>
      </c>
      <c r="G399" s="43"/>
      <c r="H399" s="43"/>
      <c r="I399" s="222"/>
      <c r="J399" s="43"/>
      <c r="K399" s="43"/>
      <c r="L399" s="47"/>
      <c r="M399" s="223"/>
      <c r="N399" s="224"/>
      <c r="O399" s="87"/>
      <c r="P399" s="87"/>
      <c r="Q399" s="87"/>
      <c r="R399" s="87"/>
      <c r="S399" s="87"/>
      <c r="T399" s="88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T399" s="20" t="s">
        <v>144</v>
      </c>
      <c r="AU399" s="20" t="s">
        <v>88</v>
      </c>
    </row>
    <row r="400" s="2" customFormat="1">
      <c r="A400" s="41"/>
      <c r="B400" s="42"/>
      <c r="C400" s="43"/>
      <c r="D400" s="225" t="s">
        <v>146</v>
      </c>
      <c r="E400" s="43"/>
      <c r="F400" s="226" t="s">
        <v>550</v>
      </c>
      <c r="G400" s="43"/>
      <c r="H400" s="43"/>
      <c r="I400" s="222"/>
      <c r="J400" s="43"/>
      <c r="K400" s="43"/>
      <c r="L400" s="47"/>
      <c r="M400" s="223"/>
      <c r="N400" s="224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20" t="s">
        <v>146</v>
      </c>
      <c r="AU400" s="20" t="s">
        <v>88</v>
      </c>
    </row>
    <row r="401" s="2" customFormat="1" ht="21.75" customHeight="1">
      <c r="A401" s="41"/>
      <c r="B401" s="42"/>
      <c r="C401" s="270" t="s">
        <v>551</v>
      </c>
      <c r="D401" s="270" t="s">
        <v>404</v>
      </c>
      <c r="E401" s="271" t="s">
        <v>552</v>
      </c>
      <c r="F401" s="272" t="s">
        <v>553</v>
      </c>
      <c r="G401" s="273" t="s">
        <v>140</v>
      </c>
      <c r="H401" s="274">
        <v>20.300000000000001</v>
      </c>
      <c r="I401" s="275"/>
      <c r="J401" s="276">
        <f>ROUND(I401*H401,2)</f>
        <v>0</v>
      </c>
      <c r="K401" s="272" t="s">
        <v>141</v>
      </c>
      <c r="L401" s="277"/>
      <c r="M401" s="278" t="s">
        <v>76</v>
      </c>
      <c r="N401" s="279" t="s">
        <v>48</v>
      </c>
      <c r="O401" s="87"/>
      <c r="P401" s="216">
        <f>O401*H401</f>
        <v>0</v>
      </c>
      <c r="Q401" s="216">
        <v>0.072999999999999995</v>
      </c>
      <c r="R401" s="216">
        <f>Q401*H401</f>
        <v>1.4819</v>
      </c>
      <c r="S401" s="216">
        <v>0</v>
      </c>
      <c r="T401" s="217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18" t="s">
        <v>188</v>
      </c>
      <c r="AT401" s="218" t="s">
        <v>404</v>
      </c>
      <c r="AU401" s="218" t="s">
        <v>88</v>
      </c>
      <c r="AY401" s="20" t="s">
        <v>135</v>
      </c>
      <c r="BE401" s="219">
        <f>IF(N401="základní",J401,0)</f>
        <v>0</v>
      </c>
      <c r="BF401" s="219">
        <f>IF(N401="snížená",J401,0)</f>
        <v>0</v>
      </c>
      <c r="BG401" s="219">
        <f>IF(N401="zákl. přenesená",J401,0)</f>
        <v>0</v>
      </c>
      <c r="BH401" s="219">
        <f>IF(N401="sníž. přenesená",J401,0)</f>
        <v>0</v>
      </c>
      <c r="BI401" s="219">
        <f>IF(N401="nulová",J401,0)</f>
        <v>0</v>
      </c>
      <c r="BJ401" s="20" t="s">
        <v>86</v>
      </c>
      <c r="BK401" s="219">
        <f>ROUND(I401*H401,2)</f>
        <v>0</v>
      </c>
      <c r="BL401" s="20" t="s">
        <v>142</v>
      </c>
      <c r="BM401" s="218" t="s">
        <v>554</v>
      </c>
    </row>
    <row r="402" s="2" customFormat="1">
      <c r="A402" s="41"/>
      <c r="B402" s="42"/>
      <c r="C402" s="43"/>
      <c r="D402" s="220" t="s">
        <v>144</v>
      </c>
      <c r="E402" s="43"/>
      <c r="F402" s="221" t="s">
        <v>553</v>
      </c>
      <c r="G402" s="43"/>
      <c r="H402" s="43"/>
      <c r="I402" s="222"/>
      <c r="J402" s="43"/>
      <c r="K402" s="43"/>
      <c r="L402" s="47"/>
      <c r="M402" s="223"/>
      <c r="N402" s="224"/>
      <c r="O402" s="87"/>
      <c r="P402" s="87"/>
      <c r="Q402" s="87"/>
      <c r="R402" s="87"/>
      <c r="S402" s="87"/>
      <c r="T402" s="88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T402" s="20" t="s">
        <v>144</v>
      </c>
      <c r="AU402" s="20" t="s">
        <v>88</v>
      </c>
    </row>
    <row r="403" s="13" customFormat="1">
      <c r="A403" s="13"/>
      <c r="B403" s="227"/>
      <c r="C403" s="228"/>
      <c r="D403" s="220" t="s">
        <v>171</v>
      </c>
      <c r="E403" s="228"/>
      <c r="F403" s="230" t="s">
        <v>555</v>
      </c>
      <c r="G403" s="228"/>
      <c r="H403" s="231">
        <v>20.300000000000001</v>
      </c>
      <c r="I403" s="232"/>
      <c r="J403" s="228"/>
      <c r="K403" s="228"/>
      <c r="L403" s="233"/>
      <c r="M403" s="234"/>
      <c r="N403" s="235"/>
      <c r="O403" s="235"/>
      <c r="P403" s="235"/>
      <c r="Q403" s="235"/>
      <c r="R403" s="235"/>
      <c r="S403" s="235"/>
      <c r="T403" s="236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7" t="s">
        <v>171</v>
      </c>
      <c r="AU403" s="237" t="s">
        <v>88</v>
      </c>
      <c r="AV403" s="13" t="s">
        <v>88</v>
      </c>
      <c r="AW403" s="13" t="s">
        <v>4</v>
      </c>
      <c r="AX403" s="13" t="s">
        <v>86</v>
      </c>
      <c r="AY403" s="237" t="s">
        <v>135</v>
      </c>
    </row>
    <row r="404" s="2" customFormat="1" ht="16.5" customHeight="1">
      <c r="A404" s="41"/>
      <c r="B404" s="42"/>
      <c r="C404" s="207" t="s">
        <v>556</v>
      </c>
      <c r="D404" s="207" t="s">
        <v>137</v>
      </c>
      <c r="E404" s="208" t="s">
        <v>557</v>
      </c>
      <c r="F404" s="209" t="s">
        <v>558</v>
      </c>
      <c r="G404" s="210" t="s">
        <v>559</v>
      </c>
      <c r="H404" s="211">
        <v>20</v>
      </c>
      <c r="I404" s="212"/>
      <c r="J404" s="213">
        <f>ROUND(I404*H404,2)</f>
        <v>0</v>
      </c>
      <c r="K404" s="209" t="s">
        <v>141</v>
      </c>
      <c r="L404" s="47"/>
      <c r="M404" s="214" t="s">
        <v>76</v>
      </c>
      <c r="N404" s="215" t="s">
        <v>48</v>
      </c>
      <c r="O404" s="87"/>
      <c r="P404" s="216">
        <f>O404*H404</f>
        <v>0</v>
      </c>
      <c r="Q404" s="216">
        <v>0.00031</v>
      </c>
      <c r="R404" s="216">
        <f>Q404*H404</f>
        <v>0.0061999999999999998</v>
      </c>
      <c r="S404" s="216">
        <v>0</v>
      </c>
      <c r="T404" s="217">
        <f>S404*H404</f>
        <v>0</v>
      </c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R404" s="218" t="s">
        <v>142</v>
      </c>
      <c r="AT404" s="218" t="s">
        <v>137</v>
      </c>
      <c r="AU404" s="218" t="s">
        <v>88</v>
      </c>
      <c r="AY404" s="20" t="s">
        <v>135</v>
      </c>
      <c r="BE404" s="219">
        <f>IF(N404="základní",J404,0)</f>
        <v>0</v>
      </c>
      <c r="BF404" s="219">
        <f>IF(N404="snížená",J404,0)</f>
        <v>0</v>
      </c>
      <c r="BG404" s="219">
        <f>IF(N404="zákl. přenesená",J404,0)</f>
        <v>0</v>
      </c>
      <c r="BH404" s="219">
        <f>IF(N404="sníž. přenesená",J404,0)</f>
        <v>0</v>
      </c>
      <c r="BI404" s="219">
        <f>IF(N404="nulová",J404,0)</f>
        <v>0</v>
      </c>
      <c r="BJ404" s="20" t="s">
        <v>86</v>
      </c>
      <c r="BK404" s="219">
        <f>ROUND(I404*H404,2)</f>
        <v>0</v>
      </c>
      <c r="BL404" s="20" t="s">
        <v>142</v>
      </c>
      <c r="BM404" s="218" t="s">
        <v>560</v>
      </c>
    </row>
    <row r="405" s="2" customFormat="1">
      <c r="A405" s="41"/>
      <c r="B405" s="42"/>
      <c r="C405" s="43"/>
      <c r="D405" s="220" t="s">
        <v>144</v>
      </c>
      <c r="E405" s="43"/>
      <c r="F405" s="221" t="s">
        <v>561</v>
      </c>
      <c r="G405" s="43"/>
      <c r="H405" s="43"/>
      <c r="I405" s="222"/>
      <c r="J405" s="43"/>
      <c r="K405" s="43"/>
      <c r="L405" s="47"/>
      <c r="M405" s="223"/>
      <c r="N405" s="224"/>
      <c r="O405" s="87"/>
      <c r="P405" s="87"/>
      <c r="Q405" s="87"/>
      <c r="R405" s="87"/>
      <c r="S405" s="87"/>
      <c r="T405" s="88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T405" s="20" t="s">
        <v>144</v>
      </c>
      <c r="AU405" s="20" t="s">
        <v>88</v>
      </c>
    </row>
    <row r="406" s="2" customFormat="1">
      <c r="A406" s="41"/>
      <c r="B406" s="42"/>
      <c r="C406" s="43"/>
      <c r="D406" s="225" t="s">
        <v>146</v>
      </c>
      <c r="E406" s="43"/>
      <c r="F406" s="226" t="s">
        <v>562</v>
      </c>
      <c r="G406" s="43"/>
      <c r="H406" s="43"/>
      <c r="I406" s="222"/>
      <c r="J406" s="43"/>
      <c r="K406" s="43"/>
      <c r="L406" s="47"/>
      <c r="M406" s="223"/>
      <c r="N406" s="224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20" t="s">
        <v>146</v>
      </c>
      <c r="AU406" s="20" t="s">
        <v>88</v>
      </c>
    </row>
    <row r="407" s="2" customFormat="1" ht="16.5" customHeight="1">
      <c r="A407" s="41"/>
      <c r="B407" s="42"/>
      <c r="C407" s="207" t="s">
        <v>563</v>
      </c>
      <c r="D407" s="207" t="s">
        <v>137</v>
      </c>
      <c r="E407" s="208" t="s">
        <v>564</v>
      </c>
      <c r="F407" s="209" t="s">
        <v>565</v>
      </c>
      <c r="G407" s="210" t="s">
        <v>140</v>
      </c>
      <c r="H407" s="211">
        <v>20</v>
      </c>
      <c r="I407" s="212"/>
      <c r="J407" s="213">
        <f>ROUND(I407*H407,2)</f>
        <v>0</v>
      </c>
      <c r="K407" s="209" t="s">
        <v>141</v>
      </c>
      <c r="L407" s="47"/>
      <c r="M407" s="214" t="s">
        <v>76</v>
      </c>
      <c r="N407" s="215" t="s">
        <v>48</v>
      </c>
      <c r="O407" s="87"/>
      <c r="P407" s="216">
        <f>O407*H407</f>
        <v>0</v>
      </c>
      <c r="Q407" s="216">
        <v>0.035749999999999997</v>
      </c>
      <c r="R407" s="216">
        <f>Q407*H407</f>
        <v>0.71499999999999997</v>
      </c>
      <c r="S407" s="216">
        <v>0</v>
      </c>
      <c r="T407" s="217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18" t="s">
        <v>142</v>
      </c>
      <c r="AT407" s="218" t="s">
        <v>137</v>
      </c>
      <c r="AU407" s="218" t="s">
        <v>88</v>
      </c>
      <c r="AY407" s="20" t="s">
        <v>135</v>
      </c>
      <c r="BE407" s="219">
        <f>IF(N407="základní",J407,0)</f>
        <v>0</v>
      </c>
      <c r="BF407" s="219">
        <f>IF(N407="snížená",J407,0)</f>
        <v>0</v>
      </c>
      <c r="BG407" s="219">
        <f>IF(N407="zákl. přenesená",J407,0)</f>
        <v>0</v>
      </c>
      <c r="BH407" s="219">
        <f>IF(N407="sníž. přenesená",J407,0)</f>
        <v>0</v>
      </c>
      <c r="BI407" s="219">
        <f>IF(N407="nulová",J407,0)</f>
        <v>0</v>
      </c>
      <c r="BJ407" s="20" t="s">
        <v>86</v>
      </c>
      <c r="BK407" s="219">
        <f>ROUND(I407*H407,2)</f>
        <v>0</v>
      </c>
      <c r="BL407" s="20" t="s">
        <v>142</v>
      </c>
      <c r="BM407" s="218" t="s">
        <v>566</v>
      </c>
    </row>
    <row r="408" s="2" customFormat="1">
      <c r="A408" s="41"/>
      <c r="B408" s="42"/>
      <c r="C408" s="43"/>
      <c r="D408" s="220" t="s">
        <v>144</v>
      </c>
      <c r="E408" s="43"/>
      <c r="F408" s="221" t="s">
        <v>567</v>
      </c>
      <c r="G408" s="43"/>
      <c r="H408" s="43"/>
      <c r="I408" s="222"/>
      <c r="J408" s="43"/>
      <c r="K408" s="43"/>
      <c r="L408" s="47"/>
      <c r="M408" s="223"/>
      <c r="N408" s="224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20" t="s">
        <v>144</v>
      </c>
      <c r="AU408" s="20" t="s">
        <v>88</v>
      </c>
    </row>
    <row r="409" s="2" customFormat="1">
      <c r="A409" s="41"/>
      <c r="B409" s="42"/>
      <c r="C409" s="43"/>
      <c r="D409" s="225" t="s">
        <v>146</v>
      </c>
      <c r="E409" s="43"/>
      <c r="F409" s="226" t="s">
        <v>568</v>
      </c>
      <c r="G409" s="43"/>
      <c r="H409" s="43"/>
      <c r="I409" s="222"/>
      <c r="J409" s="43"/>
      <c r="K409" s="43"/>
      <c r="L409" s="47"/>
      <c r="M409" s="223"/>
      <c r="N409" s="224"/>
      <c r="O409" s="87"/>
      <c r="P409" s="87"/>
      <c r="Q409" s="87"/>
      <c r="R409" s="87"/>
      <c r="S409" s="87"/>
      <c r="T409" s="88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T409" s="20" t="s">
        <v>146</v>
      </c>
      <c r="AU409" s="20" t="s">
        <v>88</v>
      </c>
    </row>
    <row r="410" s="13" customFormat="1">
      <c r="A410" s="13"/>
      <c r="B410" s="227"/>
      <c r="C410" s="228"/>
      <c r="D410" s="220" t="s">
        <v>171</v>
      </c>
      <c r="E410" s="229" t="s">
        <v>76</v>
      </c>
      <c r="F410" s="230" t="s">
        <v>569</v>
      </c>
      <c r="G410" s="228"/>
      <c r="H410" s="231">
        <v>2.1560000000000001</v>
      </c>
      <c r="I410" s="232"/>
      <c r="J410" s="228"/>
      <c r="K410" s="228"/>
      <c r="L410" s="233"/>
      <c r="M410" s="234"/>
      <c r="N410" s="235"/>
      <c r="O410" s="235"/>
      <c r="P410" s="235"/>
      <c r="Q410" s="235"/>
      <c r="R410" s="235"/>
      <c r="S410" s="235"/>
      <c r="T410" s="236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7" t="s">
        <v>171</v>
      </c>
      <c r="AU410" s="237" t="s">
        <v>88</v>
      </c>
      <c r="AV410" s="13" t="s">
        <v>88</v>
      </c>
      <c r="AW410" s="13" t="s">
        <v>38</v>
      </c>
      <c r="AX410" s="13" t="s">
        <v>78</v>
      </c>
      <c r="AY410" s="237" t="s">
        <v>135</v>
      </c>
    </row>
    <row r="411" s="13" customFormat="1">
      <c r="A411" s="13"/>
      <c r="B411" s="227"/>
      <c r="C411" s="228"/>
      <c r="D411" s="220" t="s">
        <v>171</v>
      </c>
      <c r="E411" s="229" t="s">
        <v>76</v>
      </c>
      <c r="F411" s="230" t="s">
        <v>570</v>
      </c>
      <c r="G411" s="228"/>
      <c r="H411" s="231">
        <v>1.093</v>
      </c>
      <c r="I411" s="232"/>
      <c r="J411" s="228"/>
      <c r="K411" s="228"/>
      <c r="L411" s="233"/>
      <c r="M411" s="234"/>
      <c r="N411" s="235"/>
      <c r="O411" s="235"/>
      <c r="P411" s="235"/>
      <c r="Q411" s="235"/>
      <c r="R411" s="235"/>
      <c r="S411" s="235"/>
      <c r="T411" s="236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7" t="s">
        <v>171</v>
      </c>
      <c r="AU411" s="237" t="s">
        <v>88</v>
      </c>
      <c r="AV411" s="13" t="s">
        <v>88</v>
      </c>
      <c r="AW411" s="13" t="s">
        <v>38</v>
      </c>
      <c r="AX411" s="13" t="s">
        <v>78</v>
      </c>
      <c r="AY411" s="237" t="s">
        <v>135</v>
      </c>
    </row>
    <row r="412" s="15" customFormat="1">
      <c r="A412" s="15"/>
      <c r="B412" s="249"/>
      <c r="C412" s="250"/>
      <c r="D412" s="220" t="s">
        <v>171</v>
      </c>
      <c r="E412" s="251" t="s">
        <v>76</v>
      </c>
      <c r="F412" s="252" t="s">
        <v>571</v>
      </c>
      <c r="G412" s="250"/>
      <c r="H412" s="251" t="s">
        <v>76</v>
      </c>
      <c r="I412" s="253"/>
      <c r="J412" s="250"/>
      <c r="K412" s="250"/>
      <c r="L412" s="254"/>
      <c r="M412" s="255"/>
      <c r="N412" s="256"/>
      <c r="O412" s="256"/>
      <c r="P412" s="256"/>
      <c r="Q412" s="256"/>
      <c r="R412" s="256"/>
      <c r="S412" s="256"/>
      <c r="T412" s="257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58" t="s">
        <v>171</v>
      </c>
      <c r="AU412" s="258" t="s">
        <v>88</v>
      </c>
      <c r="AV412" s="15" t="s">
        <v>86</v>
      </c>
      <c r="AW412" s="15" t="s">
        <v>38</v>
      </c>
      <c r="AX412" s="15" t="s">
        <v>78</v>
      </c>
      <c r="AY412" s="258" t="s">
        <v>135</v>
      </c>
    </row>
    <row r="413" s="13" customFormat="1">
      <c r="A413" s="13"/>
      <c r="B413" s="227"/>
      <c r="C413" s="228"/>
      <c r="D413" s="220" t="s">
        <v>171</v>
      </c>
      <c r="E413" s="229" t="s">
        <v>76</v>
      </c>
      <c r="F413" s="230" t="s">
        <v>572</v>
      </c>
      <c r="G413" s="228"/>
      <c r="H413" s="231">
        <v>20</v>
      </c>
      <c r="I413" s="232"/>
      <c r="J413" s="228"/>
      <c r="K413" s="228"/>
      <c r="L413" s="233"/>
      <c r="M413" s="234"/>
      <c r="N413" s="235"/>
      <c r="O413" s="235"/>
      <c r="P413" s="235"/>
      <c r="Q413" s="235"/>
      <c r="R413" s="235"/>
      <c r="S413" s="235"/>
      <c r="T413" s="236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7" t="s">
        <v>171</v>
      </c>
      <c r="AU413" s="237" t="s">
        <v>88</v>
      </c>
      <c r="AV413" s="13" t="s">
        <v>88</v>
      </c>
      <c r="AW413" s="13" t="s">
        <v>38</v>
      </c>
      <c r="AX413" s="13" t="s">
        <v>86</v>
      </c>
      <c r="AY413" s="237" t="s">
        <v>135</v>
      </c>
    </row>
    <row r="414" s="2" customFormat="1" ht="16.5" customHeight="1">
      <c r="A414" s="41"/>
      <c r="B414" s="42"/>
      <c r="C414" s="207" t="s">
        <v>573</v>
      </c>
      <c r="D414" s="207" t="s">
        <v>137</v>
      </c>
      <c r="E414" s="208" t="s">
        <v>574</v>
      </c>
      <c r="F414" s="209" t="s">
        <v>575</v>
      </c>
      <c r="G414" s="210" t="s">
        <v>140</v>
      </c>
      <c r="H414" s="211">
        <v>32</v>
      </c>
      <c r="I414" s="212"/>
      <c r="J414" s="213">
        <f>ROUND(I414*H414,2)</f>
        <v>0</v>
      </c>
      <c r="K414" s="209" t="s">
        <v>141</v>
      </c>
      <c r="L414" s="47"/>
      <c r="M414" s="214" t="s">
        <v>76</v>
      </c>
      <c r="N414" s="215" t="s">
        <v>48</v>
      </c>
      <c r="O414" s="87"/>
      <c r="P414" s="216">
        <f>O414*H414</f>
        <v>0</v>
      </c>
      <c r="Q414" s="216">
        <v>0.010189999999999999</v>
      </c>
      <c r="R414" s="216">
        <f>Q414*H414</f>
        <v>0.32607999999999998</v>
      </c>
      <c r="S414" s="216">
        <v>0</v>
      </c>
      <c r="T414" s="217">
        <f>S414*H414</f>
        <v>0</v>
      </c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R414" s="218" t="s">
        <v>142</v>
      </c>
      <c r="AT414" s="218" t="s">
        <v>137</v>
      </c>
      <c r="AU414" s="218" t="s">
        <v>88</v>
      </c>
      <c r="AY414" s="20" t="s">
        <v>135</v>
      </c>
      <c r="BE414" s="219">
        <f>IF(N414="základní",J414,0)</f>
        <v>0</v>
      </c>
      <c r="BF414" s="219">
        <f>IF(N414="snížená",J414,0)</f>
        <v>0</v>
      </c>
      <c r="BG414" s="219">
        <f>IF(N414="zákl. přenesená",J414,0)</f>
        <v>0</v>
      </c>
      <c r="BH414" s="219">
        <f>IF(N414="sníž. přenesená",J414,0)</f>
        <v>0</v>
      </c>
      <c r="BI414" s="219">
        <f>IF(N414="nulová",J414,0)</f>
        <v>0</v>
      </c>
      <c r="BJ414" s="20" t="s">
        <v>86</v>
      </c>
      <c r="BK414" s="219">
        <f>ROUND(I414*H414,2)</f>
        <v>0</v>
      </c>
      <c r="BL414" s="20" t="s">
        <v>142</v>
      </c>
      <c r="BM414" s="218" t="s">
        <v>576</v>
      </c>
    </row>
    <row r="415" s="2" customFormat="1">
      <c r="A415" s="41"/>
      <c r="B415" s="42"/>
      <c r="C415" s="43"/>
      <c r="D415" s="220" t="s">
        <v>144</v>
      </c>
      <c r="E415" s="43"/>
      <c r="F415" s="221" t="s">
        <v>575</v>
      </c>
      <c r="G415" s="43"/>
      <c r="H415" s="43"/>
      <c r="I415" s="222"/>
      <c r="J415" s="43"/>
      <c r="K415" s="43"/>
      <c r="L415" s="47"/>
      <c r="M415" s="223"/>
      <c r="N415" s="224"/>
      <c r="O415" s="87"/>
      <c r="P415" s="87"/>
      <c r="Q415" s="87"/>
      <c r="R415" s="87"/>
      <c r="S415" s="87"/>
      <c r="T415" s="88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T415" s="20" t="s">
        <v>144</v>
      </c>
      <c r="AU415" s="20" t="s">
        <v>88</v>
      </c>
    </row>
    <row r="416" s="2" customFormat="1">
      <c r="A416" s="41"/>
      <c r="B416" s="42"/>
      <c r="C416" s="43"/>
      <c r="D416" s="225" t="s">
        <v>146</v>
      </c>
      <c r="E416" s="43"/>
      <c r="F416" s="226" t="s">
        <v>577</v>
      </c>
      <c r="G416" s="43"/>
      <c r="H416" s="43"/>
      <c r="I416" s="222"/>
      <c r="J416" s="43"/>
      <c r="K416" s="43"/>
      <c r="L416" s="47"/>
      <c r="M416" s="223"/>
      <c r="N416" s="224"/>
      <c r="O416" s="87"/>
      <c r="P416" s="87"/>
      <c r="Q416" s="87"/>
      <c r="R416" s="87"/>
      <c r="S416" s="87"/>
      <c r="T416" s="88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T416" s="20" t="s">
        <v>146</v>
      </c>
      <c r="AU416" s="20" t="s">
        <v>88</v>
      </c>
    </row>
    <row r="417" s="2" customFormat="1" ht="16.5" customHeight="1">
      <c r="A417" s="41"/>
      <c r="B417" s="42"/>
      <c r="C417" s="270" t="s">
        <v>578</v>
      </c>
      <c r="D417" s="270" t="s">
        <v>404</v>
      </c>
      <c r="E417" s="271" t="s">
        <v>579</v>
      </c>
      <c r="F417" s="272" t="s">
        <v>580</v>
      </c>
      <c r="G417" s="273" t="s">
        <v>140</v>
      </c>
      <c r="H417" s="274">
        <v>12</v>
      </c>
      <c r="I417" s="275"/>
      <c r="J417" s="276">
        <f>ROUND(I417*H417,2)</f>
        <v>0</v>
      </c>
      <c r="K417" s="272" t="s">
        <v>141</v>
      </c>
      <c r="L417" s="277"/>
      <c r="M417" s="278" t="s">
        <v>76</v>
      </c>
      <c r="N417" s="279" t="s">
        <v>48</v>
      </c>
      <c r="O417" s="87"/>
      <c r="P417" s="216">
        <f>O417*H417</f>
        <v>0</v>
      </c>
      <c r="Q417" s="216">
        <v>0.254</v>
      </c>
      <c r="R417" s="216">
        <f>Q417*H417</f>
        <v>3.048</v>
      </c>
      <c r="S417" s="216">
        <v>0</v>
      </c>
      <c r="T417" s="217">
        <f>S417*H417</f>
        <v>0</v>
      </c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R417" s="218" t="s">
        <v>188</v>
      </c>
      <c r="AT417" s="218" t="s">
        <v>404</v>
      </c>
      <c r="AU417" s="218" t="s">
        <v>88</v>
      </c>
      <c r="AY417" s="20" t="s">
        <v>135</v>
      </c>
      <c r="BE417" s="219">
        <f>IF(N417="základní",J417,0)</f>
        <v>0</v>
      </c>
      <c r="BF417" s="219">
        <f>IF(N417="snížená",J417,0)</f>
        <v>0</v>
      </c>
      <c r="BG417" s="219">
        <f>IF(N417="zákl. přenesená",J417,0)</f>
        <v>0</v>
      </c>
      <c r="BH417" s="219">
        <f>IF(N417="sníž. přenesená",J417,0)</f>
        <v>0</v>
      </c>
      <c r="BI417" s="219">
        <f>IF(N417="nulová",J417,0)</f>
        <v>0</v>
      </c>
      <c r="BJ417" s="20" t="s">
        <v>86</v>
      </c>
      <c r="BK417" s="219">
        <f>ROUND(I417*H417,2)</f>
        <v>0</v>
      </c>
      <c r="BL417" s="20" t="s">
        <v>142</v>
      </c>
      <c r="BM417" s="218" t="s">
        <v>581</v>
      </c>
    </row>
    <row r="418" s="2" customFormat="1">
      <c r="A418" s="41"/>
      <c r="B418" s="42"/>
      <c r="C418" s="43"/>
      <c r="D418" s="220" t="s">
        <v>144</v>
      </c>
      <c r="E418" s="43"/>
      <c r="F418" s="221" t="s">
        <v>580</v>
      </c>
      <c r="G418" s="43"/>
      <c r="H418" s="43"/>
      <c r="I418" s="222"/>
      <c r="J418" s="43"/>
      <c r="K418" s="43"/>
      <c r="L418" s="47"/>
      <c r="M418" s="223"/>
      <c r="N418" s="224"/>
      <c r="O418" s="87"/>
      <c r="P418" s="87"/>
      <c r="Q418" s="87"/>
      <c r="R418" s="87"/>
      <c r="S418" s="87"/>
      <c r="T418" s="88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T418" s="20" t="s">
        <v>144</v>
      </c>
      <c r="AU418" s="20" t="s">
        <v>88</v>
      </c>
    </row>
    <row r="419" s="2" customFormat="1" ht="16.5" customHeight="1">
      <c r="A419" s="41"/>
      <c r="B419" s="42"/>
      <c r="C419" s="270" t="s">
        <v>582</v>
      </c>
      <c r="D419" s="270" t="s">
        <v>404</v>
      </c>
      <c r="E419" s="271" t="s">
        <v>583</v>
      </c>
      <c r="F419" s="272" t="s">
        <v>584</v>
      </c>
      <c r="G419" s="273" t="s">
        <v>140</v>
      </c>
      <c r="H419" s="274">
        <v>17</v>
      </c>
      <c r="I419" s="275"/>
      <c r="J419" s="276">
        <f>ROUND(I419*H419,2)</f>
        <v>0</v>
      </c>
      <c r="K419" s="272" t="s">
        <v>141</v>
      </c>
      <c r="L419" s="277"/>
      <c r="M419" s="278" t="s">
        <v>76</v>
      </c>
      <c r="N419" s="279" t="s">
        <v>48</v>
      </c>
      <c r="O419" s="87"/>
      <c r="P419" s="216">
        <f>O419*H419</f>
        <v>0</v>
      </c>
      <c r="Q419" s="216">
        <v>0.50600000000000001</v>
      </c>
      <c r="R419" s="216">
        <f>Q419*H419</f>
        <v>8.6020000000000003</v>
      </c>
      <c r="S419" s="216">
        <v>0</v>
      </c>
      <c r="T419" s="217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18" t="s">
        <v>188</v>
      </c>
      <c r="AT419" s="218" t="s">
        <v>404</v>
      </c>
      <c r="AU419" s="218" t="s">
        <v>88</v>
      </c>
      <c r="AY419" s="20" t="s">
        <v>135</v>
      </c>
      <c r="BE419" s="219">
        <f>IF(N419="základní",J419,0)</f>
        <v>0</v>
      </c>
      <c r="BF419" s="219">
        <f>IF(N419="snížená",J419,0)</f>
        <v>0</v>
      </c>
      <c r="BG419" s="219">
        <f>IF(N419="zákl. přenesená",J419,0)</f>
        <v>0</v>
      </c>
      <c r="BH419" s="219">
        <f>IF(N419="sníž. přenesená",J419,0)</f>
        <v>0</v>
      </c>
      <c r="BI419" s="219">
        <f>IF(N419="nulová",J419,0)</f>
        <v>0</v>
      </c>
      <c r="BJ419" s="20" t="s">
        <v>86</v>
      </c>
      <c r="BK419" s="219">
        <f>ROUND(I419*H419,2)</f>
        <v>0</v>
      </c>
      <c r="BL419" s="20" t="s">
        <v>142</v>
      </c>
      <c r="BM419" s="218" t="s">
        <v>585</v>
      </c>
    </row>
    <row r="420" s="2" customFormat="1">
      <c r="A420" s="41"/>
      <c r="B420" s="42"/>
      <c r="C420" s="43"/>
      <c r="D420" s="220" t="s">
        <v>144</v>
      </c>
      <c r="E420" s="43"/>
      <c r="F420" s="221" t="s">
        <v>584</v>
      </c>
      <c r="G420" s="43"/>
      <c r="H420" s="43"/>
      <c r="I420" s="222"/>
      <c r="J420" s="43"/>
      <c r="K420" s="43"/>
      <c r="L420" s="47"/>
      <c r="M420" s="223"/>
      <c r="N420" s="224"/>
      <c r="O420" s="87"/>
      <c r="P420" s="87"/>
      <c r="Q420" s="87"/>
      <c r="R420" s="87"/>
      <c r="S420" s="87"/>
      <c r="T420" s="88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T420" s="20" t="s">
        <v>144</v>
      </c>
      <c r="AU420" s="20" t="s">
        <v>88</v>
      </c>
    </row>
    <row r="421" s="2" customFormat="1" ht="16.5" customHeight="1">
      <c r="A421" s="41"/>
      <c r="B421" s="42"/>
      <c r="C421" s="270" t="s">
        <v>586</v>
      </c>
      <c r="D421" s="270" t="s">
        <v>404</v>
      </c>
      <c r="E421" s="271" t="s">
        <v>587</v>
      </c>
      <c r="F421" s="272" t="s">
        <v>588</v>
      </c>
      <c r="G421" s="273" t="s">
        <v>140</v>
      </c>
      <c r="H421" s="274">
        <v>3</v>
      </c>
      <c r="I421" s="275"/>
      <c r="J421" s="276">
        <f>ROUND(I421*H421,2)</f>
        <v>0</v>
      </c>
      <c r="K421" s="272" t="s">
        <v>141</v>
      </c>
      <c r="L421" s="277"/>
      <c r="M421" s="278" t="s">
        <v>76</v>
      </c>
      <c r="N421" s="279" t="s">
        <v>48</v>
      </c>
      <c r="O421" s="87"/>
      <c r="P421" s="216">
        <f>O421*H421</f>
        <v>0</v>
      </c>
      <c r="Q421" s="216">
        <v>1.0129999999999999</v>
      </c>
      <c r="R421" s="216">
        <f>Q421*H421</f>
        <v>3.0389999999999997</v>
      </c>
      <c r="S421" s="216">
        <v>0</v>
      </c>
      <c r="T421" s="217">
        <f>S421*H421</f>
        <v>0</v>
      </c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R421" s="218" t="s">
        <v>188</v>
      </c>
      <c r="AT421" s="218" t="s">
        <v>404</v>
      </c>
      <c r="AU421" s="218" t="s">
        <v>88</v>
      </c>
      <c r="AY421" s="20" t="s">
        <v>135</v>
      </c>
      <c r="BE421" s="219">
        <f>IF(N421="základní",J421,0)</f>
        <v>0</v>
      </c>
      <c r="BF421" s="219">
        <f>IF(N421="snížená",J421,0)</f>
        <v>0</v>
      </c>
      <c r="BG421" s="219">
        <f>IF(N421="zákl. přenesená",J421,0)</f>
        <v>0</v>
      </c>
      <c r="BH421" s="219">
        <f>IF(N421="sníž. přenesená",J421,0)</f>
        <v>0</v>
      </c>
      <c r="BI421" s="219">
        <f>IF(N421="nulová",J421,0)</f>
        <v>0</v>
      </c>
      <c r="BJ421" s="20" t="s">
        <v>86</v>
      </c>
      <c r="BK421" s="219">
        <f>ROUND(I421*H421,2)</f>
        <v>0</v>
      </c>
      <c r="BL421" s="20" t="s">
        <v>142</v>
      </c>
      <c r="BM421" s="218" t="s">
        <v>589</v>
      </c>
    </row>
    <row r="422" s="2" customFormat="1">
      <c r="A422" s="41"/>
      <c r="B422" s="42"/>
      <c r="C422" s="43"/>
      <c r="D422" s="220" t="s">
        <v>144</v>
      </c>
      <c r="E422" s="43"/>
      <c r="F422" s="221" t="s">
        <v>588</v>
      </c>
      <c r="G422" s="43"/>
      <c r="H422" s="43"/>
      <c r="I422" s="222"/>
      <c r="J422" s="43"/>
      <c r="K422" s="43"/>
      <c r="L422" s="47"/>
      <c r="M422" s="223"/>
      <c r="N422" s="224"/>
      <c r="O422" s="87"/>
      <c r="P422" s="87"/>
      <c r="Q422" s="87"/>
      <c r="R422" s="87"/>
      <c r="S422" s="87"/>
      <c r="T422" s="88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T422" s="20" t="s">
        <v>144</v>
      </c>
      <c r="AU422" s="20" t="s">
        <v>88</v>
      </c>
    </row>
    <row r="423" s="2" customFormat="1" ht="16.5" customHeight="1">
      <c r="A423" s="41"/>
      <c r="B423" s="42"/>
      <c r="C423" s="270" t="s">
        <v>590</v>
      </c>
      <c r="D423" s="270" t="s">
        <v>404</v>
      </c>
      <c r="E423" s="271" t="s">
        <v>591</v>
      </c>
      <c r="F423" s="272" t="s">
        <v>592</v>
      </c>
      <c r="G423" s="273" t="s">
        <v>140</v>
      </c>
      <c r="H423" s="274">
        <v>32</v>
      </c>
      <c r="I423" s="275"/>
      <c r="J423" s="276">
        <f>ROUND(I423*H423,2)</f>
        <v>0</v>
      </c>
      <c r="K423" s="272" t="s">
        <v>141</v>
      </c>
      <c r="L423" s="277"/>
      <c r="M423" s="278" t="s">
        <v>76</v>
      </c>
      <c r="N423" s="279" t="s">
        <v>48</v>
      </c>
      <c r="O423" s="87"/>
      <c r="P423" s="216">
        <f>O423*H423</f>
        <v>0</v>
      </c>
      <c r="Q423" s="216">
        <v>0.002</v>
      </c>
      <c r="R423" s="216">
        <f>Q423*H423</f>
        <v>0.064000000000000001</v>
      </c>
      <c r="S423" s="216">
        <v>0</v>
      </c>
      <c r="T423" s="217">
        <f>S423*H423</f>
        <v>0</v>
      </c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R423" s="218" t="s">
        <v>188</v>
      </c>
      <c r="AT423" s="218" t="s">
        <v>404</v>
      </c>
      <c r="AU423" s="218" t="s">
        <v>88</v>
      </c>
      <c r="AY423" s="20" t="s">
        <v>135</v>
      </c>
      <c r="BE423" s="219">
        <f>IF(N423="základní",J423,0)</f>
        <v>0</v>
      </c>
      <c r="BF423" s="219">
        <f>IF(N423="snížená",J423,0)</f>
        <v>0</v>
      </c>
      <c r="BG423" s="219">
        <f>IF(N423="zákl. přenesená",J423,0)</f>
        <v>0</v>
      </c>
      <c r="BH423" s="219">
        <f>IF(N423="sníž. přenesená",J423,0)</f>
        <v>0</v>
      </c>
      <c r="BI423" s="219">
        <f>IF(N423="nulová",J423,0)</f>
        <v>0</v>
      </c>
      <c r="BJ423" s="20" t="s">
        <v>86</v>
      </c>
      <c r="BK423" s="219">
        <f>ROUND(I423*H423,2)</f>
        <v>0</v>
      </c>
      <c r="BL423" s="20" t="s">
        <v>142</v>
      </c>
      <c r="BM423" s="218" t="s">
        <v>593</v>
      </c>
    </row>
    <row r="424" s="2" customFormat="1">
      <c r="A424" s="41"/>
      <c r="B424" s="42"/>
      <c r="C424" s="43"/>
      <c r="D424" s="220" t="s">
        <v>144</v>
      </c>
      <c r="E424" s="43"/>
      <c r="F424" s="221" t="s">
        <v>592</v>
      </c>
      <c r="G424" s="43"/>
      <c r="H424" s="43"/>
      <c r="I424" s="222"/>
      <c r="J424" s="43"/>
      <c r="K424" s="43"/>
      <c r="L424" s="47"/>
      <c r="M424" s="223"/>
      <c r="N424" s="224"/>
      <c r="O424" s="87"/>
      <c r="P424" s="87"/>
      <c r="Q424" s="87"/>
      <c r="R424" s="87"/>
      <c r="S424" s="87"/>
      <c r="T424" s="88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T424" s="20" t="s">
        <v>144</v>
      </c>
      <c r="AU424" s="20" t="s">
        <v>88</v>
      </c>
    </row>
    <row r="425" s="2" customFormat="1" ht="16.5" customHeight="1">
      <c r="A425" s="41"/>
      <c r="B425" s="42"/>
      <c r="C425" s="207" t="s">
        <v>594</v>
      </c>
      <c r="D425" s="207" t="s">
        <v>137</v>
      </c>
      <c r="E425" s="208" t="s">
        <v>595</v>
      </c>
      <c r="F425" s="209" t="s">
        <v>596</v>
      </c>
      <c r="G425" s="210" t="s">
        <v>140</v>
      </c>
      <c r="H425" s="211">
        <v>20</v>
      </c>
      <c r="I425" s="212"/>
      <c r="J425" s="213">
        <f>ROUND(I425*H425,2)</f>
        <v>0</v>
      </c>
      <c r="K425" s="209" t="s">
        <v>141</v>
      </c>
      <c r="L425" s="47"/>
      <c r="M425" s="214" t="s">
        <v>76</v>
      </c>
      <c r="N425" s="215" t="s">
        <v>48</v>
      </c>
      <c r="O425" s="87"/>
      <c r="P425" s="216">
        <f>O425*H425</f>
        <v>0</v>
      </c>
      <c r="Q425" s="216">
        <v>0.01248</v>
      </c>
      <c r="R425" s="216">
        <f>Q425*H425</f>
        <v>0.24959999999999999</v>
      </c>
      <c r="S425" s="216">
        <v>0</v>
      </c>
      <c r="T425" s="217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18" t="s">
        <v>142</v>
      </c>
      <c r="AT425" s="218" t="s">
        <v>137</v>
      </c>
      <c r="AU425" s="218" t="s">
        <v>88</v>
      </c>
      <c r="AY425" s="20" t="s">
        <v>135</v>
      </c>
      <c r="BE425" s="219">
        <f>IF(N425="základní",J425,0)</f>
        <v>0</v>
      </c>
      <c r="BF425" s="219">
        <f>IF(N425="snížená",J425,0)</f>
        <v>0</v>
      </c>
      <c r="BG425" s="219">
        <f>IF(N425="zákl. přenesená",J425,0)</f>
        <v>0</v>
      </c>
      <c r="BH425" s="219">
        <f>IF(N425="sníž. přenesená",J425,0)</f>
        <v>0</v>
      </c>
      <c r="BI425" s="219">
        <f>IF(N425="nulová",J425,0)</f>
        <v>0</v>
      </c>
      <c r="BJ425" s="20" t="s">
        <v>86</v>
      </c>
      <c r="BK425" s="219">
        <f>ROUND(I425*H425,2)</f>
        <v>0</v>
      </c>
      <c r="BL425" s="20" t="s">
        <v>142</v>
      </c>
      <c r="BM425" s="218" t="s">
        <v>597</v>
      </c>
    </row>
    <row r="426" s="2" customFormat="1">
      <c r="A426" s="41"/>
      <c r="B426" s="42"/>
      <c r="C426" s="43"/>
      <c r="D426" s="220" t="s">
        <v>144</v>
      </c>
      <c r="E426" s="43"/>
      <c r="F426" s="221" t="s">
        <v>596</v>
      </c>
      <c r="G426" s="43"/>
      <c r="H426" s="43"/>
      <c r="I426" s="222"/>
      <c r="J426" s="43"/>
      <c r="K426" s="43"/>
      <c r="L426" s="47"/>
      <c r="M426" s="223"/>
      <c r="N426" s="224"/>
      <c r="O426" s="87"/>
      <c r="P426" s="87"/>
      <c r="Q426" s="87"/>
      <c r="R426" s="87"/>
      <c r="S426" s="87"/>
      <c r="T426" s="88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T426" s="20" t="s">
        <v>144</v>
      </c>
      <c r="AU426" s="20" t="s">
        <v>88</v>
      </c>
    </row>
    <row r="427" s="2" customFormat="1">
      <c r="A427" s="41"/>
      <c r="B427" s="42"/>
      <c r="C427" s="43"/>
      <c r="D427" s="225" t="s">
        <v>146</v>
      </c>
      <c r="E427" s="43"/>
      <c r="F427" s="226" t="s">
        <v>598</v>
      </c>
      <c r="G427" s="43"/>
      <c r="H427" s="43"/>
      <c r="I427" s="222"/>
      <c r="J427" s="43"/>
      <c r="K427" s="43"/>
      <c r="L427" s="47"/>
      <c r="M427" s="223"/>
      <c r="N427" s="224"/>
      <c r="O427" s="87"/>
      <c r="P427" s="87"/>
      <c r="Q427" s="87"/>
      <c r="R427" s="87"/>
      <c r="S427" s="87"/>
      <c r="T427" s="88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T427" s="20" t="s">
        <v>146</v>
      </c>
      <c r="AU427" s="20" t="s">
        <v>88</v>
      </c>
    </row>
    <row r="428" s="2" customFormat="1" ht="16.5" customHeight="1">
      <c r="A428" s="41"/>
      <c r="B428" s="42"/>
      <c r="C428" s="270" t="s">
        <v>599</v>
      </c>
      <c r="D428" s="270" t="s">
        <v>404</v>
      </c>
      <c r="E428" s="271" t="s">
        <v>600</v>
      </c>
      <c r="F428" s="272" t="s">
        <v>601</v>
      </c>
      <c r="G428" s="273" t="s">
        <v>140</v>
      </c>
      <c r="H428" s="274">
        <v>20</v>
      </c>
      <c r="I428" s="275"/>
      <c r="J428" s="276">
        <f>ROUND(I428*H428,2)</f>
        <v>0</v>
      </c>
      <c r="K428" s="272" t="s">
        <v>141</v>
      </c>
      <c r="L428" s="277"/>
      <c r="M428" s="278" t="s">
        <v>76</v>
      </c>
      <c r="N428" s="279" t="s">
        <v>48</v>
      </c>
      <c r="O428" s="87"/>
      <c r="P428" s="216">
        <f>O428*H428</f>
        <v>0</v>
      </c>
      <c r="Q428" s="216">
        <v>0.58499999999999996</v>
      </c>
      <c r="R428" s="216">
        <f>Q428*H428</f>
        <v>11.699999999999999</v>
      </c>
      <c r="S428" s="216">
        <v>0</v>
      </c>
      <c r="T428" s="217">
        <f>S428*H428</f>
        <v>0</v>
      </c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R428" s="218" t="s">
        <v>188</v>
      </c>
      <c r="AT428" s="218" t="s">
        <v>404</v>
      </c>
      <c r="AU428" s="218" t="s">
        <v>88</v>
      </c>
      <c r="AY428" s="20" t="s">
        <v>135</v>
      </c>
      <c r="BE428" s="219">
        <f>IF(N428="základní",J428,0)</f>
        <v>0</v>
      </c>
      <c r="BF428" s="219">
        <f>IF(N428="snížená",J428,0)</f>
        <v>0</v>
      </c>
      <c r="BG428" s="219">
        <f>IF(N428="zákl. přenesená",J428,0)</f>
        <v>0</v>
      </c>
      <c r="BH428" s="219">
        <f>IF(N428="sníž. přenesená",J428,0)</f>
        <v>0</v>
      </c>
      <c r="BI428" s="219">
        <f>IF(N428="nulová",J428,0)</f>
        <v>0</v>
      </c>
      <c r="BJ428" s="20" t="s">
        <v>86</v>
      </c>
      <c r="BK428" s="219">
        <f>ROUND(I428*H428,2)</f>
        <v>0</v>
      </c>
      <c r="BL428" s="20" t="s">
        <v>142</v>
      </c>
      <c r="BM428" s="218" t="s">
        <v>602</v>
      </c>
    </row>
    <row r="429" s="2" customFormat="1">
      <c r="A429" s="41"/>
      <c r="B429" s="42"/>
      <c r="C429" s="43"/>
      <c r="D429" s="220" t="s">
        <v>144</v>
      </c>
      <c r="E429" s="43"/>
      <c r="F429" s="221" t="s">
        <v>601</v>
      </c>
      <c r="G429" s="43"/>
      <c r="H429" s="43"/>
      <c r="I429" s="222"/>
      <c r="J429" s="43"/>
      <c r="K429" s="43"/>
      <c r="L429" s="47"/>
      <c r="M429" s="223"/>
      <c r="N429" s="224"/>
      <c r="O429" s="87"/>
      <c r="P429" s="87"/>
      <c r="Q429" s="87"/>
      <c r="R429" s="87"/>
      <c r="S429" s="87"/>
      <c r="T429" s="88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T429" s="20" t="s">
        <v>144</v>
      </c>
      <c r="AU429" s="20" t="s">
        <v>88</v>
      </c>
    </row>
    <row r="430" s="2" customFormat="1" ht="16.5" customHeight="1">
      <c r="A430" s="41"/>
      <c r="B430" s="42"/>
      <c r="C430" s="207" t="s">
        <v>603</v>
      </c>
      <c r="D430" s="207" t="s">
        <v>137</v>
      </c>
      <c r="E430" s="208" t="s">
        <v>604</v>
      </c>
      <c r="F430" s="209" t="s">
        <v>605</v>
      </c>
      <c r="G430" s="210" t="s">
        <v>140</v>
      </c>
      <c r="H430" s="211">
        <v>20</v>
      </c>
      <c r="I430" s="212"/>
      <c r="J430" s="213">
        <f>ROUND(I430*H430,2)</f>
        <v>0</v>
      </c>
      <c r="K430" s="209" t="s">
        <v>141</v>
      </c>
      <c r="L430" s="47"/>
      <c r="M430" s="214" t="s">
        <v>76</v>
      </c>
      <c r="N430" s="215" t="s">
        <v>48</v>
      </c>
      <c r="O430" s="87"/>
      <c r="P430" s="216">
        <f>O430*H430</f>
        <v>0</v>
      </c>
      <c r="Q430" s="216">
        <v>0.028539999999999999</v>
      </c>
      <c r="R430" s="216">
        <f>Q430*H430</f>
        <v>0.57079999999999997</v>
      </c>
      <c r="S430" s="216">
        <v>0</v>
      </c>
      <c r="T430" s="217">
        <f>S430*H430</f>
        <v>0</v>
      </c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R430" s="218" t="s">
        <v>142</v>
      </c>
      <c r="AT430" s="218" t="s">
        <v>137</v>
      </c>
      <c r="AU430" s="218" t="s">
        <v>88</v>
      </c>
      <c r="AY430" s="20" t="s">
        <v>135</v>
      </c>
      <c r="BE430" s="219">
        <f>IF(N430="základní",J430,0)</f>
        <v>0</v>
      </c>
      <c r="BF430" s="219">
        <f>IF(N430="snížená",J430,0)</f>
        <v>0</v>
      </c>
      <c r="BG430" s="219">
        <f>IF(N430="zákl. přenesená",J430,0)</f>
        <v>0</v>
      </c>
      <c r="BH430" s="219">
        <f>IF(N430="sníž. přenesená",J430,0)</f>
        <v>0</v>
      </c>
      <c r="BI430" s="219">
        <f>IF(N430="nulová",J430,0)</f>
        <v>0</v>
      </c>
      <c r="BJ430" s="20" t="s">
        <v>86</v>
      </c>
      <c r="BK430" s="219">
        <f>ROUND(I430*H430,2)</f>
        <v>0</v>
      </c>
      <c r="BL430" s="20" t="s">
        <v>142</v>
      </c>
      <c r="BM430" s="218" t="s">
        <v>606</v>
      </c>
    </row>
    <row r="431" s="2" customFormat="1">
      <c r="A431" s="41"/>
      <c r="B431" s="42"/>
      <c r="C431" s="43"/>
      <c r="D431" s="220" t="s">
        <v>144</v>
      </c>
      <c r="E431" s="43"/>
      <c r="F431" s="221" t="s">
        <v>605</v>
      </c>
      <c r="G431" s="43"/>
      <c r="H431" s="43"/>
      <c r="I431" s="222"/>
      <c r="J431" s="43"/>
      <c r="K431" s="43"/>
      <c r="L431" s="47"/>
      <c r="M431" s="223"/>
      <c r="N431" s="224"/>
      <c r="O431" s="87"/>
      <c r="P431" s="87"/>
      <c r="Q431" s="87"/>
      <c r="R431" s="87"/>
      <c r="S431" s="87"/>
      <c r="T431" s="88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T431" s="20" t="s">
        <v>144</v>
      </c>
      <c r="AU431" s="20" t="s">
        <v>88</v>
      </c>
    </row>
    <row r="432" s="2" customFormat="1">
      <c r="A432" s="41"/>
      <c r="B432" s="42"/>
      <c r="C432" s="43"/>
      <c r="D432" s="225" t="s">
        <v>146</v>
      </c>
      <c r="E432" s="43"/>
      <c r="F432" s="226" t="s">
        <v>607</v>
      </c>
      <c r="G432" s="43"/>
      <c r="H432" s="43"/>
      <c r="I432" s="222"/>
      <c r="J432" s="43"/>
      <c r="K432" s="43"/>
      <c r="L432" s="47"/>
      <c r="M432" s="223"/>
      <c r="N432" s="224"/>
      <c r="O432" s="87"/>
      <c r="P432" s="87"/>
      <c r="Q432" s="87"/>
      <c r="R432" s="87"/>
      <c r="S432" s="87"/>
      <c r="T432" s="88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T432" s="20" t="s">
        <v>146</v>
      </c>
      <c r="AU432" s="20" t="s">
        <v>88</v>
      </c>
    </row>
    <row r="433" s="2" customFormat="1" ht="16.5" customHeight="1">
      <c r="A433" s="41"/>
      <c r="B433" s="42"/>
      <c r="C433" s="270" t="s">
        <v>608</v>
      </c>
      <c r="D433" s="270" t="s">
        <v>404</v>
      </c>
      <c r="E433" s="271" t="s">
        <v>609</v>
      </c>
      <c r="F433" s="272" t="s">
        <v>610</v>
      </c>
      <c r="G433" s="273" t="s">
        <v>140</v>
      </c>
      <c r="H433" s="274">
        <v>20</v>
      </c>
      <c r="I433" s="275"/>
      <c r="J433" s="276">
        <f>ROUND(I433*H433,2)</f>
        <v>0</v>
      </c>
      <c r="K433" s="272" t="s">
        <v>141</v>
      </c>
      <c r="L433" s="277"/>
      <c r="M433" s="278" t="s">
        <v>76</v>
      </c>
      <c r="N433" s="279" t="s">
        <v>48</v>
      </c>
      <c r="O433" s="87"/>
      <c r="P433" s="216">
        <f>O433*H433</f>
        <v>0</v>
      </c>
      <c r="Q433" s="216">
        <v>1.6000000000000001</v>
      </c>
      <c r="R433" s="216">
        <f>Q433*H433</f>
        <v>32</v>
      </c>
      <c r="S433" s="216">
        <v>0</v>
      </c>
      <c r="T433" s="217">
        <f>S433*H433</f>
        <v>0</v>
      </c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R433" s="218" t="s">
        <v>188</v>
      </c>
      <c r="AT433" s="218" t="s">
        <v>404</v>
      </c>
      <c r="AU433" s="218" t="s">
        <v>88</v>
      </c>
      <c r="AY433" s="20" t="s">
        <v>135</v>
      </c>
      <c r="BE433" s="219">
        <f>IF(N433="základní",J433,0)</f>
        <v>0</v>
      </c>
      <c r="BF433" s="219">
        <f>IF(N433="snížená",J433,0)</f>
        <v>0</v>
      </c>
      <c r="BG433" s="219">
        <f>IF(N433="zákl. přenesená",J433,0)</f>
        <v>0</v>
      </c>
      <c r="BH433" s="219">
        <f>IF(N433="sníž. přenesená",J433,0)</f>
        <v>0</v>
      </c>
      <c r="BI433" s="219">
        <f>IF(N433="nulová",J433,0)</f>
        <v>0</v>
      </c>
      <c r="BJ433" s="20" t="s">
        <v>86</v>
      </c>
      <c r="BK433" s="219">
        <f>ROUND(I433*H433,2)</f>
        <v>0</v>
      </c>
      <c r="BL433" s="20" t="s">
        <v>142</v>
      </c>
      <c r="BM433" s="218" t="s">
        <v>611</v>
      </c>
    </row>
    <row r="434" s="2" customFormat="1">
      <c r="A434" s="41"/>
      <c r="B434" s="42"/>
      <c r="C434" s="43"/>
      <c r="D434" s="220" t="s">
        <v>144</v>
      </c>
      <c r="E434" s="43"/>
      <c r="F434" s="221" t="s">
        <v>610</v>
      </c>
      <c r="G434" s="43"/>
      <c r="H434" s="43"/>
      <c r="I434" s="222"/>
      <c r="J434" s="43"/>
      <c r="K434" s="43"/>
      <c r="L434" s="47"/>
      <c r="M434" s="223"/>
      <c r="N434" s="224"/>
      <c r="O434" s="87"/>
      <c r="P434" s="87"/>
      <c r="Q434" s="87"/>
      <c r="R434" s="87"/>
      <c r="S434" s="87"/>
      <c r="T434" s="88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T434" s="20" t="s">
        <v>144</v>
      </c>
      <c r="AU434" s="20" t="s">
        <v>88</v>
      </c>
    </row>
    <row r="435" s="2" customFormat="1" ht="16.5" customHeight="1">
      <c r="A435" s="41"/>
      <c r="B435" s="42"/>
      <c r="C435" s="270" t="s">
        <v>612</v>
      </c>
      <c r="D435" s="270" t="s">
        <v>404</v>
      </c>
      <c r="E435" s="271" t="s">
        <v>591</v>
      </c>
      <c r="F435" s="272" t="s">
        <v>592</v>
      </c>
      <c r="G435" s="273" t="s">
        <v>140</v>
      </c>
      <c r="H435" s="274">
        <v>20</v>
      </c>
      <c r="I435" s="275"/>
      <c r="J435" s="276">
        <f>ROUND(I435*H435,2)</f>
        <v>0</v>
      </c>
      <c r="K435" s="272" t="s">
        <v>141</v>
      </c>
      <c r="L435" s="277"/>
      <c r="M435" s="278" t="s">
        <v>76</v>
      </c>
      <c r="N435" s="279" t="s">
        <v>48</v>
      </c>
      <c r="O435" s="87"/>
      <c r="P435" s="216">
        <f>O435*H435</f>
        <v>0</v>
      </c>
      <c r="Q435" s="216">
        <v>0.002</v>
      </c>
      <c r="R435" s="216">
        <f>Q435*H435</f>
        <v>0.040000000000000001</v>
      </c>
      <c r="S435" s="216">
        <v>0</v>
      </c>
      <c r="T435" s="217">
        <f>S435*H435</f>
        <v>0</v>
      </c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R435" s="218" t="s">
        <v>188</v>
      </c>
      <c r="AT435" s="218" t="s">
        <v>404</v>
      </c>
      <c r="AU435" s="218" t="s">
        <v>88</v>
      </c>
      <c r="AY435" s="20" t="s">
        <v>135</v>
      </c>
      <c r="BE435" s="219">
        <f>IF(N435="základní",J435,0)</f>
        <v>0</v>
      </c>
      <c r="BF435" s="219">
        <f>IF(N435="snížená",J435,0)</f>
        <v>0</v>
      </c>
      <c r="BG435" s="219">
        <f>IF(N435="zákl. přenesená",J435,0)</f>
        <v>0</v>
      </c>
      <c r="BH435" s="219">
        <f>IF(N435="sníž. přenesená",J435,0)</f>
        <v>0</v>
      </c>
      <c r="BI435" s="219">
        <f>IF(N435="nulová",J435,0)</f>
        <v>0</v>
      </c>
      <c r="BJ435" s="20" t="s">
        <v>86</v>
      </c>
      <c r="BK435" s="219">
        <f>ROUND(I435*H435,2)</f>
        <v>0</v>
      </c>
      <c r="BL435" s="20" t="s">
        <v>142</v>
      </c>
      <c r="BM435" s="218" t="s">
        <v>613</v>
      </c>
    </row>
    <row r="436" s="2" customFormat="1">
      <c r="A436" s="41"/>
      <c r="B436" s="42"/>
      <c r="C436" s="43"/>
      <c r="D436" s="220" t="s">
        <v>144</v>
      </c>
      <c r="E436" s="43"/>
      <c r="F436" s="221" t="s">
        <v>592</v>
      </c>
      <c r="G436" s="43"/>
      <c r="H436" s="43"/>
      <c r="I436" s="222"/>
      <c r="J436" s="43"/>
      <c r="K436" s="43"/>
      <c r="L436" s="47"/>
      <c r="M436" s="223"/>
      <c r="N436" s="224"/>
      <c r="O436" s="87"/>
      <c r="P436" s="87"/>
      <c r="Q436" s="87"/>
      <c r="R436" s="87"/>
      <c r="S436" s="87"/>
      <c r="T436" s="88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T436" s="20" t="s">
        <v>144</v>
      </c>
      <c r="AU436" s="20" t="s">
        <v>88</v>
      </c>
    </row>
    <row r="437" s="2" customFormat="1" ht="21.75" customHeight="1">
      <c r="A437" s="41"/>
      <c r="B437" s="42"/>
      <c r="C437" s="207" t="s">
        <v>614</v>
      </c>
      <c r="D437" s="207" t="s">
        <v>137</v>
      </c>
      <c r="E437" s="208" t="s">
        <v>615</v>
      </c>
      <c r="F437" s="209" t="s">
        <v>616</v>
      </c>
      <c r="G437" s="210" t="s">
        <v>140</v>
      </c>
      <c r="H437" s="211">
        <v>20</v>
      </c>
      <c r="I437" s="212"/>
      <c r="J437" s="213">
        <f>ROUND(I437*H437,2)</f>
        <v>0</v>
      </c>
      <c r="K437" s="209" t="s">
        <v>141</v>
      </c>
      <c r="L437" s="47"/>
      <c r="M437" s="214" t="s">
        <v>76</v>
      </c>
      <c r="N437" s="215" t="s">
        <v>48</v>
      </c>
      <c r="O437" s="87"/>
      <c r="P437" s="216">
        <f>O437*H437</f>
        <v>0</v>
      </c>
      <c r="Q437" s="216">
        <v>0.089999999999999997</v>
      </c>
      <c r="R437" s="216">
        <f>Q437*H437</f>
        <v>1.7999999999999998</v>
      </c>
      <c r="S437" s="216">
        <v>0</v>
      </c>
      <c r="T437" s="217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18" t="s">
        <v>142</v>
      </c>
      <c r="AT437" s="218" t="s">
        <v>137</v>
      </c>
      <c r="AU437" s="218" t="s">
        <v>88</v>
      </c>
      <c r="AY437" s="20" t="s">
        <v>135</v>
      </c>
      <c r="BE437" s="219">
        <f>IF(N437="základní",J437,0)</f>
        <v>0</v>
      </c>
      <c r="BF437" s="219">
        <f>IF(N437="snížená",J437,0)</f>
        <v>0</v>
      </c>
      <c r="BG437" s="219">
        <f>IF(N437="zákl. přenesená",J437,0)</f>
        <v>0</v>
      </c>
      <c r="BH437" s="219">
        <f>IF(N437="sníž. přenesená",J437,0)</f>
        <v>0</v>
      </c>
      <c r="BI437" s="219">
        <f>IF(N437="nulová",J437,0)</f>
        <v>0</v>
      </c>
      <c r="BJ437" s="20" t="s">
        <v>86</v>
      </c>
      <c r="BK437" s="219">
        <f>ROUND(I437*H437,2)</f>
        <v>0</v>
      </c>
      <c r="BL437" s="20" t="s">
        <v>142</v>
      </c>
      <c r="BM437" s="218" t="s">
        <v>617</v>
      </c>
    </row>
    <row r="438" s="2" customFormat="1">
      <c r="A438" s="41"/>
      <c r="B438" s="42"/>
      <c r="C438" s="43"/>
      <c r="D438" s="220" t="s">
        <v>144</v>
      </c>
      <c r="E438" s="43"/>
      <c r="F438" s="221" t="s">
        <v>618</v>
      </c>
      <c r="G438" s="43"/>
      <c r="H438" s="43"/>
      <c r="I438" s="222"/>
      <c r="J438" s="43"/>
      <c r="K438" s="43"/>
      <c r="L438" s="47"/>
      <c r="M438" s="223"/>
      <c r="N438" s="224"/>
      <c r="O438" s="87"/>
      <c r="P438" s="87"/>
      <c r="Q438" s="87"/>
      <c r="R438" s="87"/>
      <c r="S438" s="87"/>
      <c r="T438" s="88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T438" s="20" t="s">
        <v>144</v>
      </c>
      <c r="AU438" s="20" t="s">
        <v>88</v>
      </c>
    </row>
    <row r="439" s="2" customFormat="1">
      <c r="A439" s="41"/>
      <c r="B439" s="42"/>
      <c r="C439" s="43"/>
      <c r="D439" s="225" t="s">
        <v>146</v>
      </c>
      <c r="E439" s="43"/>
      <c r="F439" s="226" t="s">
        <v>619</v>
      </c>
      <c r="G439" s="43"/>
      <c r="H439" s="43"/>
      <c r="I439" s="222"/>
      <c r="J439" s="43"/>
      <c r="K439" s="43"/>
      <c r="L439" s="47"/>
      <c r="M439" s="223"/>
      <c r="N439" s="224"/>
      <c r="O439" s="87"/>
      <c r="P439" s="87"/>
      <c r="Q439" s="87"/>
      <c r="R439" s="87"/>
      <c r="S439" s="87"/>
      <c r="T439" s="88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T439" s="20" t="s">
        <v>146</v>
      </c>
      <c r="AU439" s="20" t="s">
        <v>88</v>
      </c>
    </row>
    <row r="440" s="2" customFormat="1" ht="16.5" customHeight="1">
      <c r="A440" s="41"/>
      <c r="B440" s="42"/>
      <c r="C440" s="270" t="s">
        <v>620</v>
      </c>
      <c r="D440" s="270" t="s">
        <v>404</v>
      </c>
      <c r="E440" s="271" t="s">
        <v>621</v>
      </c>
      <c r="F440" s="272" t="s">
        <v>622</v>
      </c>
      <c r="G440" s="273" t="s">
        <v>140</v>
      </c>
      <c r="H440" s="274">
        <v>20</v>
      </c>
      <c r="I440" s="275"/>
      <c r="J440" s="276">
        <f>ROUND(I440*H440,2)</f>
        <v>0</v>
      </c>
      <c r="K440" s="272" t="s">
        <v>141</v>
      </c>
      <c r="L440" s="277"/>
      <c r="M440" s="278" t="s">
        <v>76</v>
      </c>
      <c r="N440" s="279" t="s">
        <v>48</v>
      </c>
      <c r="O440" s="87"/>
      <c r="P440" s="216">
        <f>O440*H440</f>
        <v>0</v>
      </c>
      <c r="Q440" s="216">
        <v>0.16200000000000001</v>
      </c>
      <c r="R440" s="216">
        <f>Q440*H440</f>
        <v>3.2400000000000002</v>
      </c>
      <c r="S440" s="216">
        <v>0</v>
      </c>
      <c r="T440" s="217">
        <f>S440*H440</f>
        <v>0</v>
      </c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R440" s="218" t="s">
        <v>188</v>
      </c>
      <c r="AT440" s="218" t="s">
        <v>404</v>
      </c>
      <c r="AU440" s="218" t="s">
        <v>88</v>
      </c>
      <c r="AY440" s="20" t="s">
        <v>135</v>
      </c>
      <c r="BE440" s="219">
        <f>IF(N440="základní",J440,0)</f>
        <v>0</v>
      </c>
      <c r="BF440" s="219">
        <f>IF(N440="snížená",J440,0)</f>
        <v>0</v>
      </c>
      <c r="BG440" s="219">
        <f>IF(N440="zákl. přenesená",J440,0)</f>
        <v>0</v>
      </c>
      <c r="BH440" s="219">
        <f>IF(N440="sníž. přenesená",J440,0)</f>
        <v>0</v>
      </c>
      <c r="BI440" s="219">
        <f>IF(N440="nulová",J440,0)</f>
        <v>0</v>
      </c>
      <c r="BJ440" s="20" t="s">
        <v>86</v>
      </c>
      <c r="BK440" s="219">
        <f>ROUND(I440*H440,2)</f>
        <v>0</v>
      </c>
      <c r="BL440" s="20" t="s">
        <v>142</v>
      </c>
      <c r="BM440" s="218" t="s">
        <v>623</v>
      </c>
    </row>
    <row r="441" s="2" customFormat="1">
      <c r="A441" s="41"/>
      <c r="B441" s="42"/>
      <c r="C441" s="43"/>
      <c r="D441" s="220" t="s">
        <v>144</v>
      </c>
      <c r="E441" s="43"/>
      <c r="F441" s="221" t="s">
        <v>622</v>
      </c>
      <c r="G441" s="43"/>
      <c r="H441" s="43"/>
      <c r="I441" s="222"/>
      <c r="J441" s="43"/>
      <c r="K441" s="43"/>
      <c r="L441" s="47"/>
      <c r="M441" s="223"/>
      <c r="N441" s="224"/>
      <c r="O441" s="87"/>
      <c r="P441" s="87"/>
      <c r="Q441" s="87"/>
      <c r="R441" s="87"/>
      <c r="S441" s="87"/>
      <c r="T441" s="88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T441" s="20" t="s">
        <v>144</v>
      </c>
      <c r="AU441" s="20" t="s">
        <v>88</v>
      </c>
    </row>
    <row r="442" s="2" customFormat="1" ht="16.5" customHeight="1">
      <c r="A442" s="41"/>
      <c r="B442" s="42"/>
      <c r="C442" s="207" t="s">
        <v>624</v>
      </c>
      <c r="D442" s="207" t="s">
        <v>137</v>
      </c>
      <c r="E442" s="208" t="s">
        <v>625</v>
      </c>
      <c r="F442" s="209" t="s">
        <v>626</v>
      </c>
      <c r="G442" s="210" t="s">
        <v>140</v>
      </c>
      <c r="H442" s="211">
        <v>1</v>
      </c>
      <c r="I442" s="212"/>
      <c r="J442" s="213">
        <f>ROUND(I442*H442,2)</f>
        <v>0</v>
      </c>
      <c r="K442" s="209" t="s">
        <v>76</v>
      </c>
      <c r="L442" s="47"/>
      <c r="M442" s="214" t="s">
        <v>76</v>
      </c>
      <c r="N442" s="215" t="s">
        <v>48</v>
      </c>
      <c r="O442" s="87"/>
      <c r="P442" s="216">
        <f>O442*H442</f>
        <v>0</v>
      </c>
      <c r="Q442" s="216">
        <v>0</v>
      </c>
      <c r="R442" s="216">
        <f>Q442*H442</f>
        <v>0</v>
      </c>
      <c r="S442" s="216">
        <v>0</v>
      </c>
      <c r="T442" s="217">
        <f>S442*H442</f>
        <v>0</v>
      </c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R442" s="218" t="s">
        <v>142</v>
      </c>
      <c r="AT442" s="218" t="s">
        <v>137</v>
      </c>
      <c r="AU442" s="218" t="s">
        <v>88</v>
      </c>
      <c r="AY442" s="20" t="s">
        <v>135</v>
      </c>
      <c r="BE442" s="219">
        <f>IF(N442="základní",J442,0)</f>
        <v>0</v>
      </c>
      <c r="BF442" s="219">
        <f>IF(N442="snížená",J442,0)</f>
        <v>0</v>
      </c>
      <c r="BG442" s="219">
        <f>IF(N442="zákl. přenesená",J442,0)</f>
        <v>0</v>
      </c>
      <c r="BH442" s="219">
        <f>IF(N442="sníž. přenesená",J442,0)</f>
        <v>0</v>
      </c>
      <c r="BI442" s="219">
        <f>IF(N442="nulová",J442,0)</f>
        <v>0</v>
      </c>
      <c r="BJ442" s="20" t="s">
        <v>86</v>
      </c>
      <c r="BK442" s="219">
        <f>ROUND(I442*H442,2)</f>
        <v>0</v>
      </c>
      <c r="BL442" s="20" t="s">
        <v>142</v>
      </c>
      <c r="BM442" s="218" t="s">
        <v>627</v>
      </c>
    </row>
    <row r="443" s="2" customFormat="1">
      <c r="A443" s="41"/>
      <c r="B443" s="42"/>
      <c r="C443" s="43"/>
      <c r="D443" s="220" t="s">
        <v>144</v>
      </c>
      <c r="E443" s="43"/>
      <c r="F443" s="221" t="s">
        <v>626</v>
      </c>
      <c r="G443" s="43"/>
      <c r="H443" s="43"/>
      <c r="I443" s="222"/>
      <c r="J443" s="43"/>
      <c r="K443" s="43"/>
      <c r="L443" s="47"/>
      <c r="M443" s="223"/>
      <c r="N443" s="224"/>
      <c r="O443" s="87"/>
      <c r="P443" s="87"/>
      <c r="Q443" s="87"/>
      <c r="R443" s="87"/>
      <c r="S443" s="87"/>
      <c r="T443" s="88"/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T443" s="20" t="s">
        <v>144</v>
      </c>
      <c r="AU443" s="20" t="s">
        <v>88</v>
      </c>
    </row>
    <row r="444" s="2" customFormat="1">
      <c r="A444" s="41"/>
      <c r="B444" s="42"/>
      <c r="C444" s="43"/>
      <c r="D444" s="220" t="s">
        <v>628</v>
      </c>
      <c r="E444" s="43"/>
      <c r="F444" s="280" t="s">
        <v>629</v>
      </c>
      <c r="G444" s="43"/>
      <c r="H444" s="43"/>
      <c r="I444" s="222"/>
      <c r="J444" s="43"/>
      <c r="K444" s="43"/>
      <c r="L444" s="47"/>
      <c r="M444" s="223"/>
      <c r="N444" s="224"/>
      <c r="O444" s="87"/>
      <c r="P444" s="87"/>
      <c r="Q444" s="87"/>
      <c r="R444" s="87"/>
      <c r="S444" s="87"/>
      <c r="T444" s="88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T444" s="20" t="s">
        <v>628</v>
      </c>
      <c r="AU444" s="20" t="s">
        <v>88</v>
      </c>
    </row>
    <row r="445" s="12" customFormat="1" ht="22.8" customHeight="1">
      <c r="A445" s="12"/>
      <c r="B445" s="191"/>
      <c r="C445" s="192"/>
      <c r="D445" s="193" t="s">
        <v>77</v>
      </c>
      <c r="E445" s="205" t="s">
        <v>630</v>
      </c>
      <c r="F445" s="205" t="s">
        <v>631</v>
      </c>
      <c r="G445" s="192"/>
      <c r="H445" s="192"/>
      <c r="I445" s="195"/>
      <c r="J445" s="206">
        <f>BK445</f>
        <v>0</v>
      </c>
      <c r="K445" s="192"/>
      <c r="L445" s="197"/>
      <c r="M445" s="198"/>
      <c r="N445" s="199"/>
      <c r="O445" s="199"/>
      <c r="P445" s="200">
        <f>SUM(P446:P448)</f>
        <v>0</v>
      </c>
      <c r="Q445" s="199"/>
      <c r="R445" s="200">
        <f>SUM(R446:R448)</f>
        <v>0</v>
      </c>
      <c r="S445" s="199"/>
      <c r="T445" s="201">
        <f>SUM(T446:T448)</f>
        <v>0</v>
      </c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R445" s="202" t="s">
        <v>86</v>
      </c>
      <c r="AT445" s="203" t="s">
        <v>77</v>
      </c>
      <c r="AU445" s="203" t="s">
        <v>86</v>
      </c>
      <c r="AY445" s="202" t="s">
        <v>135</v>
      </c>
      <c r="BK445" s="204">
        <f>SUM(BK446:BK448)</f>
        <v>0</v>
      </c>
    </row>
    <row r="446" s="2" customFormat="1" ht="16.5" customHeight="1">
      <c r="A446" s="41"/>
      <c r="B446" s="42"/>
      <c r="C446" s="207" t="s">
        <v>632</v>
      </c>
      <c r="D446" s="207" t="s">
        <v>137</v>
      </c>
      <c r="E446" s="208" t="s">
        <v>633</v>
      </c>
      <c r="F446" s="209" t="s">
        <v>634</v>
      </c>
      <c r="G446" s="210" t="s">
        <v>383</v>
      </c>
      <c r="H446" s="211">
        <v>208.59399999999999</v>
      </c>
      <c r="I446" s="212"/>
      <c r="J446" s="213">
        <f>ROUND(I446*H446,2)</f>
        <v>0</v>
      </c>
      <c r="K446" s="209" t="s">
        <v>141</v>
      </c>
      <c r="L446" s="47"/>
      <c r="M446" s="214" t="s">
        <v>76</v>
      </c>
      <c r="N446" s="215" t="s">
        <v>48</v>
      </c>
      <c r="O446" s="87"/>
      <c r="P446" s="216">
        <f>O446*H446</f>
        <v>0</v>
      </c>
      <c r="Q446" s="216">
        <v>0</v>
      </c>
      <c r="R446" s="216">
        <f>Q446*H446</f>
        <v>0</v>
      </c>
      <c r="S446" s="216">
        <v>0</v>
      </c>
      <c r="T446" s="217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18" t="s">
        <v>142</v>
      </c>
      <c r="AT446" s="218" t="s">
        <v>137</v>
      </c>
      <c r="AU446" s="218" t="s">
        <v>88</v>
      </c>
      <c r="AY446" s="20" t="s">
        <v>135</v>
      </c>
      <c r="BE446" s="219">
        <f>IF(N446="základní",J446,0)</f>
        <v>0</v>
      </c>
      <c r="BF446" s="219">
        <f>IF(N446="snížená",J446,0)</f>
        <v>0</v>
      </c>
      <c r="BG446" s="219">
        <f>IF(N446="zákl. přenesená",J446,0)</f>
        <v>0</v>
      </c>
      <c r="BH446" s="219">
        <f>IF(N446="sníž. přenesená",J446,0)</f>
        <v>0</v>
      </c>
      <c r="BI446" s="219">
        <f>IF(N446="nulová",J446,0)</f>
        <v>0</v>
      </c>
      <c r="BJ446" s="20" t="s">
        <v>86</v>
      </c>
      <c r="BK446" s="219">
        <f>ROUND(I446*H446,2)</f>
        <v>0</v>
      </c>
      <c r="BL446" s="20" t="s">
        <v>142</v>
      </c>
      <c r="BM446" s="218" t="s">
        <v>635</v>
      </c>
    </row>
    <row r="447" s="2" customFormat="1">
      <c r="A447" s="41"/>
      <c r="B447" s="42"/>
      <c r="C447" s="43"/>
      <c r="D447" s="220" t="s">
        <v>144</v>
      </c>
      <c r="E447" s="43"/>
      <c r="F447" s="221" t="s">
        <v>636</v>
      </c>
      <c r="G447" s="43"/>
      <c r="H447" s="43"/>
      <c r="I447" s="222"/>
      <c r="J447" s="43"/>
      <c r="K447" s="43"/>
      <c r="L447" s="47"/>
      <c r="M447" s="223"/>
      <c r="N447" s="224"/>
      <c r="O447" s="87"/>
      <c r="P447" s="87"/>
      <c r="Q447" s="87"/>
      <c r="R447" s="87"/>
      <c r="S447" s="87"/>
      <c r="T447" s="88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T447" s="20" t="s">
        <v>144</v>
      </c>
      <c r="AU447" s="20" t="s">
        <v>88</v>
      </c>
    </row>
    <row r="448" s="2" customFormat="1">
      <c r="A448" s="41"/>
      <c r="B448" s="42"/>
      <c r="C448" s="43"/>
      <c r="D448" s="225" t="s">
        <v>146</v>
      </c>
      <c r="E448" s="43"/>
      <c r="F448" s="226" t="s">
        <v>637</v>
      </c>
      <c r="G448" s="43"/>
      <c r="H448" s="43"/>
      <c r="I448" s="222"/>
      <c r="J448" s="43"/>
      <c r="K448" s="43"/>
      <c r="L448" s="47"/>
      <c r="M448" s="281"/>
      <c r="N448" s="282"/>
      <c r="O448" s="283"/>
      <c r="P448" s="283"/>
      <c r="Q448" s="283"/>
      <c r="R448" s="283"/>
      <c r="S448" s="283"/>
      <c r="T448" s="284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T448" s="20" t="s">
        <v>146</v>
      </c>
      <c r="AU448" s="20" t="s">
        <v>88</v>
      </c>
    </row>
    <row r="449" s="2" customFormat="1" ht="6.96" customHeight="1">
      <c r="A449" s="41"/>
      <c r="B449" s="62"/>
      <c r="C449" s="63"/>
      <c r="D449" s="63"/>
      <c r="E449" s="63"/>
      <c r="F449" s="63"/>
      <c r="G449" s="63"/>
      <c r="H449" s="63"/>
      <c r="I449" s="63"/>
      <c r="J449" s="63"/>
      <c r="K449" s="63"/>
      <c r="L449" s="47"/>
      <c r="M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</row>
  </sheetData>
  <sheetProtection sheet="1" autoFilter="0" formatColumns="0" formatRows="0" objects="1" scenarios="1" spinCount="100000" saltValue="AxsOsJTSCrC1HeBT3IX6mRWap2uy/VWvYzkVOqguu67aFEEJSYPzpEYjd7NNHiPA30xtO56vID3Ia5yaNTt1TA==" hashValue="PhIlCb3uzNFJAnUYcxHpjrRzvHNeFrq5PIvFtLyEoZlMAeyKQqLXHR5EE4Mjpx0v4jr6ewH4sDt5jnGygNfoVg==" algorithmName="SHA-512" password="CC35"/>
  <autoFilter ref="C85:K448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4_02/112101101"/>
    <hyperlink ref="F94" r:id="rId2" display="https://podminky.urs.cz/item/CS_URS_2024_02/112101102"/>
    <hyperlink ref="F97" r:id="rId3" display="https://podminky.urs.cz/item/CS_URS_2024_02/112251101"/>
    <hyperlink ref="F100" r:id="rId4" display="https://podminky.urs.cz/item/CS_URS_2024_02/112251102"/>
    <hyperlink ref="F103" r:id="rId5" display="https://podminky.urs.cz/item/CS_URS_2024_02/115101202"/>
    <hyperlink ref="F107" r:id="rId6" display="https://podminky.urs.cz/item/CS_URS_2024_02/115101302"/>
    <hyperlink ref="F111" r:id="rId7" display="https://podminky.urs.cz/item/CS_URS_2024_02/119001405"/>
    <hyperlink ref="F114" r:id="rId8" display="https://podminky.urs.cz/item/CS_URS_2024_02/119001421"/>
    <hyperlink ref="F119" r:id="rId9" display="https://podminky.urs.cz/item/CS_URS_2024_02/132212221"/>
    <hyperlink ref="F128" r:id="rId10" display="https://podminky.urs.cz/item/CS_URS_2024_02/132254205"/>
    <hyperlink ref="F141" r:id="rId11" display="https://podminky.urs.cz/item/CS_URS_2024_02/132312221"/>
    <hyperlink ref="F150" r:id="rId12" display="https://podminky.urs.cz/item/CS_URS_2024_02/132354205"/>
    <hyperlink ref="F163" r:id="rId13" display="https://podminky.urs.cz/item/CS_URS_2024_02/132412221"/>
    <hyperlink ref="F172" r:id="rId14" display="https://podminky.urs.cz/item/CS_URS_2024_02/132454203"/>
    <hyperlink ref="F185" r:id="rId15" display="https://podminky.urs.cz/item/CS_URS_2024_02/151101101"/>
    <hyperlink ref="F189" r:id="rId16" display="https://podminky.urs.cz/item/CS_URS_2024_02/151101111"/>
    <hyperlink ref="F192" r:id="rId17" display="https://podminky.urs.cz/item/CS_URS_2024_02/151811132"/>
    <hyperlink ref="F198" r:id="rId18" display="https://podminky.urs.cz/item/CS_URS_2024_02/151811232"/>
    <hyperlink ref="F201" r:id="rId19" display="https://podminky.urs.cz/item/CS_URS_2024_02/162201401"/>
    <hyperlink ref="F204" r:id="rId20" display="https://podminky.urs.cz/item/CS_URS_2024_02/162201402"/>
    <hyperlink ref="F207" r:id="rId21" display="https://podminky.urs.cz/item/CS_URS_2024_02/162201411"/>
    <hyperlink ref="F210" r:id="rId22" display="https://podminky.urs.cz/item/CS_URS_2024_02/162201412"/>
    <hyperlink ref="F213" r:id="rId23" display="https://podminky.urs.cz/item/CS_URS_2024_02/162201421"/>
    <hyperlink ref="F216" r:id="rId24" display="https://podminky.urs.cz/item/CS_URS_2024_02/162201422"/>
    <hyperlink ref="F219" r:id="rId25" display="https://podminky.urs.cz/item/CS_URS_2024_02/162301931"/>
    <hyperlink ref="F222" r:id="rId26" display="https://podminky.urs.cz/item/CS_URS_2024_02/162301932"/>
    <hyperlink ref="F225" r:id="rId27" display="https://podminky.urs.cz/item/CS_URS_2024_02/162301951"/>
    <hyperlink ref="F228" r:id="rId28" display="https://podminky.urs.cz/item/CS_URS_2024_02/162301952"/>
    <hyperlink ref="F231" r:id="rId29" display="https://podminky.urs.cz/item/CS_URS_2024_02/162301971"/>
    <hyperlink ref="F234" r:id="rId30" display="https://podminky.urs.cz/item/CS_URS_2024_02/162301972"/>
    <hyperlink ref="F237" r:id="rId31" display="https://podminky.urs.cz/item/CS_URS_2024_02/162651111"/>
    <hyperlink ref="F255" r:id="rId32" display="https://podminky.urs.cz/item/CS_URS_2024_02/162651131"/>
    <hyperlink ref="F273" r:id="rId33" display="https://podminky.urs.cz/item/CS_URS_2024_02/171151103"/>
    <hyperlink ref="F280" r:id="rId34" display="https://podminky.urs.cz/item/CS_URS_2024_02/1712012-R1"/>
    <hyperlink ref="F287" r:id="rId35" display="https://podminky.urs.cz/item/CS_URS_2024_02/174151101"/>
    <hyperlink ref="F307" r:id="rId36" display="https://podminky.urs.cz/item/CS_URS_2024_02/175151101.1"/>
    <hyperlink ref="F319" r:id="rId37" display="https://podminky.urs.cz/item/CS_URS_2024_02/212751101"/>
    <hyperlink ref="F326" r:id="rId38" display="https://podminky.urs.cz/item/CS_URS_2024_02/359901111"/>
    <hyperlink ref="F332" r:id="rId39" display="https://podminky.urs.cz/item/CS_URS_2024_02/359901211"/>
    <hyperlink ref="F339" r:id="rId40" display="https://podminky.urs.cz/item/CS_URS_2024_02/451541111"/>
    <hyperlink ref="F344" r:id="rId41" display="https://podminky.urs.cz/item/CS_URS_2024_02/452112112"/>
    <hyperlink ref="F355" r:id="rId42" display="https://podminky.urs.cz/item/CS_URS_2024_02/452112122"/>
    <hyperlink ref="F360" r:id="rId43" display="https://podminky.urs.cz/item/CS_URS_2024_02/452312131"/>
    <hyperlink ref="F367" r:id="rId44" display="https://podminky.urs.cz/item/CS_URS_2024_02/452321131"/>
    <hyperlink ref="F372" r:id="rId45" display="https://podminky.urs.cz/item/CS_URS_2024_02/452351111"/>
    <hyperlink ref="F378" r:id="rId46" display="https://podminky.urs.cz/item/CS_URS_2024_02/452351112"/>
    <hyperlink ref="F381" r:id="rId47" display="https://podminky.urs.cz/item/CS_URS_2024_02/452368211.1"/>
    <hyperlink ref="F386" r:id="rId48" display="https://podminky.urs.cz/item/CS_URS_2024_02/831372121"/>
    <hyperlink ref="F400" r:id="rId49" display="https://podminky.urs.cz/item/CS_URS_2024_02/837371221"/>
    <hyperlink ref="F406" r:id="rId50" display="https://podminky.urs.cz/item/CS_URS_2024_02/892372121"/>
    <hyperlink ref="F409" r:id="rId51" display="https://podminky.urs.cz/item/CS_URS_2024_02/894138001"/>
    <hyperlink ref="F416" r:id="rId52" display="https://podminky.urs.cz/item/CS_URS_2024_02/894411311"/>
    <hyperlink ref="F427" r:id="rId53" display="https://podminky.urs.cz/item/CS_URS_2024_02/894412411"/>
    <hyperlink ref="F432" r:id="rId54" display="https://podminky.urs.cz/item/CS_URS_2024_02/894414111"/>
    <hyperlink ref="F439" r:id="rId55" display="https://podminky.urs.cz/item/CS_URS_2024_02/899104112"/>
    <hyperlink ref="F448" r:id="rId56" display="https://podminky.urs.cz/item/CS_URS_2024_02/998275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88</v>
      </c>
    </row>
    <row r="4" s="1" customFormat="1" ht="24.96" customHeight="1">
      <c r="B4" s="23"/>
      <c r="D4" s="133" t="s">
        <v>106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Liberec-Horní Hanychov, ul. Pod Ještědem, V Lukách odkanalizování lokality I.etapa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107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638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76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22</v>
      </c>
      <c r="E12" s="41"/>
      <c r="F12" s="139" t="s">
        <v>23</v>
      </c>
      <c r="G12" s="41"/>
      <c r="H12" s="41"/>
      <c r="I12" s="135" t="s">
        <v>24</v>
      </c>
      <c r="J12" s="140" t="str">
        <f>'Rekapitulace stavby'!AN8</f>
        <v>12. 7. 2024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26</v>
      </c>
      <c r="E14" s="41"/>
      <c r="F14" s="41"/>
      <c r="G14" s="41"/>
      <c r="H14" s="41"/>
      <c r="I14" s="135" t="s">
        <v>27</v>
      </c>
      <c r="J14" s="139" t="s">
        <v>28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29</v>
      </c>
      <c r="F15" s="41"/>
      <c r="G15" s="41"/>
      <c r="H15" s="41"/>
      <c r="I15" s="135" t="s">
        <v>30</v>
      </c>
      <c r="J15" s="139" t="s">
        <v>31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32</v>
      </c>
      <c r="E17" s="41"/>
      <c r="F17" s="41"/>
      <c r="G17" s="41"/>
      <c r="H17" s="41"/>
      <c r="I17" s="135" t="s">
        <v>27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30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34</v>
      </c>
      <c r="E20" s="41"/>
      <c r="F20" s="41"/>
      <c r="G20" s="41"/>
      <c r="H20" s="41"/>
      <c r="I20" s="135" t="s">
        <v>27</v>
      </c>
      <c r="J20" s="139" t="s">
        <v>35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36</v>
      </c>
      <c r="F21" s="41"/>
      <c r="G21" s="41"/>
      <c r="H21" s="41"/>
      <c r="I21" s="135" t="s">
        <v>30</v>
      </c>
      <c r="J21" s="139" t="s">
        <v>37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39</v>
      </c>
      <c r="E23" s="41"/>
      <c r="F23" s="41"/>
      <c r="G23" s="41"/>
      <c r="H23" s="41"/>
      <c r="I23" s="135" t="s">
        <v>27</v>
      </c>
      <c r="J23" s="139" t="s">
        <v>35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40</v>
      </c>
      <c r="F24" s="41"/>
      <c r="G24" s="41"/>
      <c r="H24" s="41"/>
      <c r="I24" s="135" t="s">
        <v>30</v>
      </c>
      <c r="J24" s="139" t="s">
        <v>37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41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76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43</v>
      </c>
      <c r="E30" s="41"/>
      <c r="F30" s="41"/>
      <c r="G30" s="41"/>
      <c r="H30" s="41"/>
      <c r="I30" s="41"/>
      <c r="J30" s="147">
        <f>ROUND(J86,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45</v>
      </c>
      <c r="G32" s="41"/>
      <c r="H32" s="41"/>
      <c r="I32" s="148" t="s">
        <v>44</v>
      </c>
      <c r="J32" s="148" t="s">
        <v>46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47</v>
      </c>
      <c r="E33" s="135" t="s">
        <v>48</v>
      </c>
      <c r="F33" s="150">
        <f>ROUND((SUM(BE86:BE366)),  2)</f>
        <v>0</v>
      </c>
      <c r="G33" s="41"/>
      <c r="H33" s="41"/>
      <c r="I33" s="151">
        <v>0.20999999999999999</v>
      </c>
      <c r="J33" s="150">
        <f>ROUND(((SUM(BE86:BE366))*I33),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49</v>
      </c>
      <c r="F34" s="150">
        <f>ROUND((SUM(BF86:BF366)),  2)</f>
        <v>0</v>
      </c>
      <c r="G34" s="41"/>
      <c r="H34" s="41"/>
      <c r="I34" s="151">
        <v>0.12</v>
      </c>
      <c r="J34" s="150">
        <f>ROUND(((SUM(BF86:BF366))*I34),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50</v>
      </c>
      <c r="F35" s="150">
        <f>ROUND((SUM(BG86:BG366)),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51</v>
      </c>
      <c r="F36" s="150">
        <f>ROUND((SUM(BH86:BH366)),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52</v>
      </c>
      <c r="F37" s="150">
        <f>ROUND((SUM(BI86:BI366)),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53</v>
      </c>
      <c r="E39" s="154"/>
      <c r="F39" s="154"/>
      <c r="G39" s="155" t="s">
        <v>54</v>
      </c>
      <c r="H39" s="156" t="s">
        <v>55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109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Liberec-Horní Hanychov, ul. Pod Ještědem, V Lukách odkanalizování lokality I.etapa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107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02 - IO 302 - Přeložka vodovodu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22</v>
      </c>
      <c r="D52" s="43"/>
      <c r="E52" s="43"/>
      <c r="F52" s="30" t="str">
        <f>F12</f>
        <v>Liberec</v>
      </c>
      <c r="G52" s="43"/>
      <c r="H52" s="43"/>
      <c r="I52" s="35" t="s">
        <v>24</v>
      </c>
      <c r="J52" s="75" t="str">
        <f>IF(J12="","",J12)</f>
        <v>12. 7. 2024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26</v>
      </c>
      <c r="D54" s="43"/>
      <c r="E54" s="43"/>
      <c r="F54" s="30" t="str">
        <f>E15</f>
        <v>Statutární město Liberec</v>
      </c>
      <c r="G54" s="43"/>
      <c r="H54" s="43"/>
      <c r="I54" s="35" t="s">
        <v>34</v>
      </c>
      <c r="J54" s="39" t="str">
        <f>E21</f>
        <v>SNOWPLAN, spol. s r.o.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40.05" customHeight="1">
      <c r="A55" s="41"/>
      <c r="B55" s="42"/>
      <c r="C55" s="35" t="s">
        <v>32</v>
      </c>
      <c r="D55" s="43"/>
      <c r="E55" s="43"/>
      <c r="F55" s="30" t="str">
        <f>IF(E18="","",E18)</f>
        <v>Vyplň údaj</v>
      </c>
      <c r="G55" s="43"/>
      <c r="H55" s="43"/>
      <c r="I55" s="35" t="s">
        <v>39</v>
      </c>
      <c r="J55" s="39" t="str">
        <f>E24</f>
        <v>SNOWPLAN, spol. s r.o. - Pavel Nezbeda Javůrek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110</v>
      </c>
      <c r="D57" s="165"/>
      <c r="E57" s="165"/>
      <c r="F57" s="165"/>
      <c r="G57" s="165"/>
      <c r="H57" s="165"/>
      <c r="I57" s="165"/>
      <c r="J57" s="166" t="s">
        <v>111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75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112</v>
      </c>
    </row>
    <row r="60" s="9" customFormat="1" ht="24.96" customHeight="1">
      <c r="A60" s="9"/>
      <c r="B60" s="168"/>
      <c r="C60" s="169"/>
      <c r="D60" s="170" t="s">
        <v>113</v>
      </c>
      <c r="E60" s="171"/>
      <c r="F60" s="171"/>
      <c r="G60" s="171"/>
      <c r="H60" s="171"/>
      <c r="I60" s="171"/>
      <c r="J60" s="172">
        <f>J87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114</v>
      </c>
      <c r="E61" s="177"/>
      <c r="F61" s="177"/>
      <c r="G61" s="177"/>
      <c r="H61" s="177"/>
      <c r="I61" s="177"/>
      <c r="J61" s="178">
        <f>J88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115</v>
      </c>
      <c r="E62" s="177"/>
      <c r="F62" s="177"/>
      <c r="G62" s="177"/>
      <c r="H62" s="177"/>
      <c r="I62" s="177"/>
      <c r="J62" s="178">
        <f>J194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117</v>
      </c>
      <c r="E63" s="177"/>
      <c r="F63" s="177"/>
      <c r="G63" s="177"/>
      <c r="H63" s="177"/>
      <c r="I63" s="177"/>
      <c r="J63" s="178">
        <f>J199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118</v>
      </c>
      <c r="E64" s="177"/>
      <c r="F64" s="177"/>
      <c r="G64" s="177"/>
      <c r="H64" s="177"/>
      <c r="I64" s="177"/>
      <c r="J64" s="178">
        <f>J219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639</v>
      </c>
      <c r="E65" s="177"/>
      <c r="F65" s="177"/>
      <c r="G65" s="177"/>
      <c r="H65" s="177"/>
      <c r="I65" s="177"/>
      <c r="J65" s="178">
        <f>J349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119</v>
      </c>
      <c r="E66" s="177"/>
      <c r="F66" s="177"/>
      <c r="G66" s="177"/>
      <c r="H66" s="177"/>
      <c r="I66" s="177"/>
      <c r="J66" s="178">
        <f>J363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120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63" t="str">
        <f>E7</f>
        <v>Liberec-Horní Hanychov, ul. Pod Ještědem, V Lukách odkanalizování lokality I.etapa</v>
      </c>
      <c r="F76" s="35"/>
      <c r="G76" s="35"/>
      <c r="H76" s="35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107</v>
      </c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>02 - IO 302 - Přeložka vodovodu</v>
      </c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22</v>
      </c>
      <c r="D80" s="43"/>
      <c r="E80" s="43"/>
      <c r="F80" s="30" t="str">
        <f>F12</f>
        <v>Liberec</v>
      </c>
      <c r="G80" s="43"/>
      <c r="H80" s="43"/>
      <c r="I80" s="35" t="s">
        <v>24</v>
      </c>
      <c r="J80" s="75" t="str">
        <f>IF(J12="","",J12)</f>
        <v>12. 7. 2024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5.65" customHeight="1">
      <c r="A82" s="41"/>
      <c r="B82" s="42"/>
      <c r="C82" s="35" t="s">
        <v>26</v>
      </c>
      <c r="D82" s="43"/>
      <c r="E82" s="43"/>
      <c r="F82" s="30" t="str">
        <f>E15</f>
        <v>Statutární město Liberec</v>
      </c>
      <c r="G82" s="43"/>
      <c r="H82" s="43"/>
      <c r="I82" s="35" t="s">
        <v>34</v>
      </c>
      <c r="J82" s="39" t="str">
        <f>E21</f>
        <v>SNOWPLAN, spol. s r.o.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40.05" customHeight="1">
      <c r="A83" s="41"/>
      <c r="B83" s="42"/>
      <c r="C83" s="35" t="s">
        <v>32</v>
      </c>
      <c r="D83" s="43"/>
      <c r="E83" s="43"/>
      <c r="F83" s="30" t="str">
        <f>IF(E18="","",E18)</f>
        <v>Vyplň údaj</v>
      </c>
      <c r="G83" s="43"/>
      <c r="H83" s="43"/>
      <c r="I83" s="35" t="s">
        <v>39</v>
      </c>
      <c r="J83" s="39" t="str">
        <f>E24</f>
        <v>SNOWPLAN, spol. s r.o. - Pavel Nezbeda Javůrek</v>
      </c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0"/>
      <c r="B85" s="181"/>
      <c r="C85" s="182" t="s">
        <v>121</v>
      </c>
      <c r="D85" s="183" t="s">
        <v>62</v>
      </c>
      <c r="E85" s="183" t="s">
        <v>58</v>
      </c>
      <c r="F85" s="183" t="s">
        <v>59</v>
      </c>
      <c r="G85" s="183" t="s">
        <v>122</v>
      </c>
      <c r="H85" s="183" t="s">
        <v>123</v>
      </c>
      <c r="I85" s="183" t="s">
        <v>124</v>
      </c>
      <c r="J85" s="183" t="s">
        <v>111</v>
      </c>
      <c r="K85" s="184" t="s">
        <v>125</v>
      </c>
      <c r="L85" s="185"/>
      <c r="M85" s="95" t="s">
        <v>76</v>
      </c>
      <c r="N85" s="96" t="s">
        <v>47</v>
      </c>
      <c r="O85" s="96" t="s">
        <v>126</v>
      </c>
      <c r="P85" s="96" t="s">
        <v>127</v>
      </c>
      <c r="Q85" s="96" t="s">
        <v>128</v>
      </c>
      <c r="R85" s="96" t="s">
        <v>129</v>
      </c>
      <c r="S85" s="96" t="s">
        <v>130</v>
      </c>
      <c r="T85" s="97" t="s">
        <v>131</v>
      </c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</row>
    <row r="86" s="2" customFormat="1" ht="22.8" customHeight="1">
      <c r="A86" s="41"/>
      <c r="B86" s="42"/>
      <c r="C86" s="102" t="s">
        <v>132</v>
      </c>
      <c r="D86" s="43"/>
      <c r="E86" s="43"/>
      <c r="F86" s="43"/>
      <c r="G86" s="43"/>
      <c r="H86" s="43"/>
      <c r="I86" s="43"/>
      <c r="J86" s="186">
        <f>BK86</f>
        <v>0</v>
      </c>
      <c r="K86" s="43"/>
      <c r="L86" s="47"/>
      <c r="M86" s="98"/>
      <c r="N86" s="187"/>
      <c r="O86" s="99"/>
      <c r="P86" s="188">
        <f>P87</f>
        <v>0</v>
      </c>
      <c r="Q86" s="99"/>
      <c r="R86" s="188">
        <f>R87</f>
        <v>26.565261840000002</v>
      </c>
      <c r="S86" s="99"/>
      <c r="T86" s="189">
        <f>T87</f>
        <v>1.6200000000000001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77</v>
      </c>
      <c r="AU86" s="20" t="s">
        <v>112</v>
      </c>
      <c r="BK86" s="190">
        <f>BK87</f>
        <v>0</v>
      </c>
    </row>
    <row r="87" s="12" customFormat="1" ht="25.92" customHeight="1">
      <c r="A87" s="12"/>
      <c r="B87" s="191"/>
      <c r="C87" s="192"/>
      <c r="D87" s="193" t="s">
        <v>77</v>
      </c>
      <c r="E87" s="194" t="s">
        <v>133</v>
      </c>
      <c r="F87" s="194" t="s">
        <v>134</v>
      </c>
      <c r="G87" s="192"/>
      <c r="H87" s="192"/>
      <c r="I87" s="195"/>
      <c r="J87" s="196">
        <f>BK87</f>
        <v>0</v>
      </c>
      <c r="K87" s="192"/>
      <c r="L87" s="197"/>
      <c r="M87" s="198"/>
      <c r="N87" s="199"/>
      <c r="O87" s="199"/>
      <c r="P87" s="200">
        <f>P88+P194+P199+P219+P349+P363</f>
        <v>0</v>
      </c>
      <c r="Q87" s="199"/>
      <c r="R87" s="200">
        <f>R88+R194+R199+R219+R349+R363</f>
        <v>26.565261840000002</v>
      </c>
      <c r="S87" s="199"/>
      <c r="T87" s="201">
        <f>T88+T194+T199+T219+T349+T363</f>
        <v>1.6200000000000001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86</v>
      </c>
      <c r="AT87" s="203" t="s">
        <v>77</v>
      </c>
      <c r="AU87" s="203" t="s">
        <v>78</v>
      </c>
      <c r="AY87" s="202" t="s">
        <v>135</v>
      </c>
      <c r="BK87" s="204">
        <f>BK88+BK194+BK199+BK219+BK349+BK363</f>
        <v>0</v>
      </c>
    </row>
    <row r="88" s="12" customFormat="1" ht="22.8" customHeight="1">
      <c r="A88" s="12"/>
      <c r="B88" s="191"/>
      <c r="C88" s="192"/>
      <c r="D88" s="193" t="s">
        <v>77</v>
      </c>
      <c r="E88" s="205" t="s">
        <v>86</v>
      </c>
      <c r="F88" s="205" t="s">
        <v>136</v>
      </c>
      <c r="G88" s="192"/>
      <c r="H88" s="192"/>
      <c r="I88" s="195"/>
      <c r="J88" s="206">
        <f>BK88</f>
        <v>0</v>
      </c>
      <c r="K88" s="192"/>
      <c r="L88" s="197"/>
      <c r="M88" s="198"/>
      <c r="N88" s="199"/>
      <c r="O88" s="199"/>
      <c r="P88" s="200">
        <f>SUM(P89:P193)</f>
        <v>0</v>
      </c>
      <c r="Q88" s="199"/>
      <c r="R88" s="200">
        <f>SUM(R89:R193)</f>
        <v>1.1716971000000003</v>
      </c>
      <c r="S88" s="199"/>
      <c r="T88" s="201">
        <f>SUM(T89:T193)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2" t="s">
        <v>86</v>
      </c>
      <c r="AT88" s="203" t="s">
        <v>77</v>
      </c>
      <c r="AU88" s="203" t="s">
        <v>86</v>
      </c>
      <c r="AY88" s="202" t="s">
        <v>135</v>
      </c>
      <c r="BK88" s="204">
        <f>SUM(BK89:BK193)</f>
        <v>0</v>
      </c>
    </row>
    <row r="89" s="2" customFormat="1" ht="16.5" customHeight="1">
      <c r="A89" s="41"/>
      <c r="B89" s="42"/>
      <c r="C89" s="207" t="s">
        <v>86</v>
      </c>
      <c r="D89" s="207" t="s">
        <v>137</v>
      </c>
      <c r="E89" s="208" t="s">
        <v>640</v>
      </c>
      <c r="F89" s="209" t="s">
        <v>641</v>
      </c>
      <c r="G89" s="210" t="s">
        <v>167</v>
      </c>
      <c r="H89" s="211">
        <v>360</v>
      </c>
      <c r="I89" s="212"/>
      <c r="J89" s="213">
        <f>ROUND(I89*H89,2)</f>
        <v>0</v>
      </c>
      <c r="K89" s="209" t="s">
        <v>141</v>
      </c>
      <c r="L89" s="47"/>
      <c r="M89" s="214" t="s">
        <v>76</v>
      </c>
      <c r="N89" s="215" t="s">
        <v>48</v>
      </c>
      <c r="O89" s="87"/>
      <c r="P89" s="216">
        <f>O89*H89</f>
        <v>0</v>
      </c>
      <c r="Q89" s="216">
        <v>3.0000000000000001E-05</v>
      </c>
      <c r="R89" s="216">
        <f>Q89*H89</f>
        <v>0.010800000000000001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142</v>
      </c>
      <c r="AT89" s="218" t="s">
        <v>137</v>
      </c>
      <c r="AU89" s="218" t="s">
        <v>88</v>
      </c>
      <c r="AY89" s="20" t="s">
        <v>135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86</v>
      </c>
      <c r="BK89" s="219">
        <f>ROUND(I89*H89,2)</f>
        <v>0</v>
      </c>
      <c r="BL89" s="20" t="s">
        <v>142</v>
      </c>
      <c r="BM89" s="218" t="s">
        <v>642</v>
      </c>
    </row>
    <row r="90" s="2" customFormat="1">
      <c r="A90" s="41"/>
      <c r="B90" s="42"/>
      <c r="C90" s="43"/>
      <c r="D90" s="220" t="s">
        <v>144</v>
      </c>
      <c r="E90" s="43"/>
      <c r="F90" s="221" t="s">
        <v>643</v>
      </c>
      <c r="G90" s="43"/>
      <c r="H90" s="43"/>
      <c r="I90" s="222"/>
      <c r="J90" s="43"/>
      <c r="K90" s="43"/>
      <c r="L90" s="47"/>
      <c r="M90" s="223"/>
      <c r="N90" s="224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144</v>
      </c>
      <c r="AU90" s="20" t="s">
        <v>88</v>
      </c>
    </row>
    <row r="91" s="2" customFormat="1">
      <c r="A91" s="41"/>
      <c r="B91" s="42"/>
      <c r="C91" s="43"/>
      <c r="D91" s="225" t="s">
        <v>146</v>
      </c>
      <c r="E91" s="43"/>
      <c r="F91" s="226" t="s">
        <v>644</v>
      </c>
      <c r="G91" s="43"/>
      <c r="H91" s="43"/>
      <c r="I91" s="222"/>
      <c r="J91" s="43"/>
      <c r="K91" s="43"/>
      <c r="L91" s="47"/>
      <c r="M91" s="223"/>
      <c r="N91" s="224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146</v>
      </c>
      <c r="AU91" s="20" t="s">
        <v>88</v>
      </c>
    </row>
    <row r="92" s="13" customFormat="1">
      <c r="A92" s="13"/>
      <c r="B92" s="227"/>
      <c r="C92" s="228"/>
      <c r="D92" s="220" t="s">
        <v>171</v>
      </c>
      <c r="E92" s="229" t="s">
        <v>76</v>
      </c>
      <c r="F92" s="230" t="s">
        <v>645</v>
      </c>
      <c r="G92" s="228"/>
      <c r="H92" s="231">
        <v>360</v>
      </c>
      <c r="I92" s="232"/>
      <c r="J92" s="228"/>
      <c r="K92" s="228"/>
      <c r="L92" s="233"/>
      <c r="M92" s="234"/>
      <c r="N92" s="235"/>
      <c r="O92" s="235"/>
      <c r="P92" s="235"/>
      <c r="Q92" s="235"/>
      <c r="R92" s="235"/>
      <c r="S92" s="235"/>
      <c r="T92" s="236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7" t="s">
        <v>171</v>
      </c>
      <c r="AU92" s="237" t="s">
        <v>88</v>
      </c>
      <c r="AV92" s="13" t="s">
        <v>88</v>
      </c>
      <c r="AW92" s="13" t="s">
        <v>38</v>
      </c>
      <c r="AX92" s="13" t="s">
        <v>86</v>
      </c>
      <c r="AY92" s="237" t="s">
        <v>135</v>
      </c>
    </row>
    <row r="93" s="2" customFormat="1" ht="16.5" customHeight="1">
      <c r="A93" s="41"/>
      <c r="B93" s="42"/>
      <c r="C93" s="207" t="s">
        <v>88</v>
      </c>
      <c r="D93" s="207" t="s">
        <v>137</v>
      </c>
      <c r="E93" s="208" t="s">
        <v>646</v>
      </c>
      <c r="F93" s="209" t="s">
        <v>647</v>
      </c>
      <c r="G93" s="210" t="s">
        <v>176</v>
      </c>
      <c r="H93" s="211">
        <v>30</v>
      </c>
      <c r="I93" s="212"/>
      <c r="J93" s="213">
        <f>ROUND(I93*H93,2)</f>
        <v>0</v>
      </c>
      <c r="K93" s="209" t="s">
        <v>141</v>
      </c>
      <c r="L93" s="47"/>
      <c r="M93" s="214" t="s">
        <v>76</v>
      </c>
      <c r="N93" s="215" t="s">
        <v>48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142</v>
      </c>
      <c r="AT93" s="218" t="s">
        <v>137</v>
      </c>
      <c r="AU93" s="218" t="s">
        <v>88</v>
      </c>
      <c r="AY93" s="20" t="s">
        <v>135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86</v>
      </c>
      <c r="BK93" s="219">
        <f>ROUND(I93*H93,2)</f>
        <v>0</v>
      </c>
      <c r="BL93" s="20" t="s">
        <v>142</v>
      </c>
      <c r="BM93" s="218" t="s">
        <v>648</v>
      </c>
    </row>
    <row r="94" s="2" customFormat="1">
      <c r="A94" s="41"/>
      <c r="B94" s="42"/>
      <c r="C94" s="43"/>
      <c r="D94" s="220" t="s">
        <v>144</v>
      </c>
      <c r="E94" s="43"/>
      <c r="F94" s="221" t="s">
        <v>649</v>
      </c>
      <c r="G94" s="43"/>
      <c r="H94" s="43"/>
      <c r="I94" s="222"/>
      <c r="J94" s="43"/>
      <c r="K94" s="43"/>
      <c r="L94" s="47"/>
      <c r="M94" s="223"/>
      <c r="N94" s="224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144</v>
      </c>
      <c r="AU94" s="20" t="s">
        <v>88</v>
      </c>
    </row>
    <row r="95" s="2" customFormat="1">
      <c r="A95" s="41"/>
      <c r="B95" s="42"/>
      <c r="C95" s="43"/>
      <c r="D95" s="225" t="s">
        <v>146</v>
      </c>
      <c r="E95" s="43"/>
      <c r="F95" s="226" t="s">
        <v>650</v>
      </c>
      <c r="G95" s="43"/>
      <c r="H95" s="43"/>
      <c r="I95" s="222"/>
      <c r="J95" s="43"/>
      <c r="K95" s="43"/>
      <c r="L95" s="47"/>
      <c r="M95" s="223"/>
      <c r="N95" s="22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146</v>
      </c>
      <c r="AU95" s="20" t="s">
        <v>88</v>
      </c>
    </row>
    <row r="96" s="13" customFormat="1">
      <c r="A96" s="13"/>
      <c r="B96" s="227"/>
      <c r="C96" s="228"/>
      <c r="D96" s="220" t="s">
        <v>171</v>
      </c>
      <c r="E96" s="229" t="s">
        <v>76</v>
      </c>
      <c r="F96" s="230" t="s">
        <v>651</v>
      </c>
      <c r="G96" s="228"/>
      <c r="H96" s="231">
        <v>30</v>
      </c>
      <c r="I96" s="232"/>
      <c r="J96" s="228"/>
      <c r="K96" s="228"/>
      <c r="L96" s="233"/>
      <c r="M96" s="234"/>
      <c r="N96" s="235"/>
      <c r="O96" s="235"/>
      <c r="P96" s="235"/>
      <c r="Q96" s="235"/>
      <c r="R96" s="235"/>
      <c r="S96" s="235"/>
      <c r="T96" s="236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7" t="s">
        <v>171</v>
      </c>
      <c r="AU96" s="237" t="s">
        <v>88</v>
      </c>
      <c r="AV96" s="13" t="s">
        <v>88</v>
      </c>
      <c r="AW96" s="13" t="s">
        <v>38</v>
      </c>
      <c r="AX96" s="13" t="s">
        <v>86</v>
      </c>
      <c r="AY96" s="237" t="s">
        <v>135</v>
      </c>
    </row>
    <row r="97" s="2" customFormat="1" ht="16.5" customHeight="1">
      <c r="A97" s="41"/>
      <c r="B97" s="42"/>
      <c r="C97" s="207" t="s">
        <v>153</v>
      </c>
      <c r="D97" s="207" t="s">
        <v>137</v>
      </c>
      <c r="E97" s="208" t="s">
        <v>182</v>
      </c>
      <c r="F97" s="209" t="s">
        <v>183</v>
      </c>
      <c r="G97" s="210" t="s">
        <v>184</v>
      </c>
      <c r="H97" s="211">
        <v>10</v>
      </c>
      <c r="I97" s="212"/>
      <c r="J97" s="213">
        <f>ROUND(I97*H97,2)</f>
        <v>0</v>
      </c>
      <c r="K97" s="209" t="s">
        <v>141</v>
      </c>
      <c r="L97" s="47"/>
      <c r="M97" s="214" t="s">
        <v>76</v>
      </c>
      <c r="N97" s="215" t="s">
        <v>48</v>
      </c>
      <c r="O97" s="87"/>
      <c r="P97" s="216">
        <f>O97*H97</f>
        <v>0</v>
      </c>
      <c r="Q97" s="216">
        <v>0.036900000000000002</v>
      </c>
      <c r="R97" s="216">
        <f>Q97*H97</f>
        <v>0.36899999999999999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142</v>
      </c>
      <c r="AT97" s="218" t="s">
        <v>137</v>
      </c>
      <c r="AU97" s="218" t="s">
        <v>88</v>
      </c>
      <c r="AY97" s="20" t="s">
        <v>135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86</v>
      </c>
      <c r="BK97" s="219">
        <f>ROUND(I97*H97,2)</f>
        <v>0</v>
      </c>
      <c r="BL97" s="20" t="s">
        <v>142</v>
      </c>
      <c r="BM97" s="218" t="s">
        <v>652</v>
      </c>
    </row>
    <row r="98" s="2" customFormat="1">
      <c r="A98" s="41"/>
      <c r="B98" s="42"/>
      <c r="C98" s="43"/>
      <c r="D98" s="220" t="s">
        <v>144</v>
      </c>
      <c r="E98" s="43"/>
      <c r="F98" s="221" t="s">
        <v>186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144</v>
      </c>
      <c r="AU98" s="20" t="s">
        <v>88</v>
      </c>
    </row>
    <row r="99" s="2" customFormat="1">
      <c r="A99" s="41"/>
      <c r="B99" s="42"/>
      <c r="C99" s="43"/>
      <c r="D99" s="225" t="s">
        <v>146</v>
      </c>
      <c r="E99" s="43"/>
      <c r="F99" s="226" t="s">
        <v>187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146</v>
      </c>
      <c r="AU99" s="20" t="s">
        <v>88</v>
      </c>
    </row>
    <row r="100" s="2" customFormat="1" ht="16.5" customHeight="1">
      <c r="A100" s="41"/>
      <c r="B100" s="42"/>
      <c r="C100" s="207" t="s">
        <v>142</v>
      </c>
      <c r="D100" s="207" t="s">
        <v>137</v>
      </c>
      <c r="E100" s="208" t="s">
        <v>189</v>
      </c>
      <c r="F100" s="209" t="s">
        <v>190</v>
      </c>
      <c r="G100" s="210" t="s">
        <v>184</v>
      </c>
      <c r="H100" s="211">
        <v>12</v>
      </c>
      <c r="I100" s="212"/>
      <c r="J100" s="213">
        <f>ROUND(I100*H100,2)</f>
        <v>0</v>
      </c>
      <c r="K100" s="209" t="s">
        <v>141</v>
      </c>
      <c r="L100" s="47"/>
      <c r="M100" s="214" t="s">
        <v>76</v>
      </c>
      <c r="N100" s="215" t="s">
        <v>48</v>
      </c>
      <c r="O100" s="87"/>
      <c r="P100" s="216">
        <f>O100*H100</f>
        <v>0</v>
      </c>
      <c r="Q100" s="216">
        <v>0.036900000000000002</v>
      </c>
      <c r="R100" s="216">
        <f>Q100*H100</f>
        <v>0.44280000000000003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142</v>
      </c>
      <c r="AT100" s="218" t="s">
        <v>137</v>
      </c>
      <c r="AU100" s="218" t="s">
        <v>88</v>
      </c>
      <c r="AY100" s="20" t="s">
        <v>135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86</v>
      </c>
      <c r="BK100" s="219">
        <f>ROUND(I100*H100,2)</f>
        <v>0</v>
      </c>
      <c r="BL100" s="20" t="s">
        <v>142</v>
      </c>
      <c r="BM100" s="218" t="s">
        <v>653</v>
      </c>
    </row>
    <row r="101" s="2" customFormat="1">
      <c r="A101" s="41"/>
      <c r="B101" s="42"/>
      <c r="C101" s="43"/>
      <c r="D101" s="220" t="s">
        <v>144</v>
      </c>
      <c r="E101" s="43"/>
      <c r="F101" s="221" t="s">
        <v>192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144</v>
      </c>
      <c r="AU101" s="20" t="s">
        <v>88</v>
      </c>
    </row>
    <row r="102" s="2" customFormat="1">
      <c r="A102" s="41"/>
      <c r="B102" s="42"/>
      <c r="C102" s="43"/>
      <c r="D102" s="225" t="s">
        <v>146</v>
      </c>
      <c r="E102" s="43"/>
      <c r="F102" s="226" t="s">
        <v>193</v>
      </c>
      <c r="G102" s="43"/>
      <c r="H102" s="43"/>
      <c r="I102" s="222"/>
      <c r="J102" s="43"/>
      <c r="K102" s="43"/>
      <c r="L102" s="47"/>
      <c r="M102" s="223"/>
      <c r="N102" s="22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146</v>
      </c>
      <c r="AU102" s="20" t="s">
        <v>88</v>
      </c>
    </row>
    <row r="103" s="2" customFormat="1" ht="21.75" customHeight="1">
      <c r="A103" s="41"/>
      <c r="B103" s="42"/>
      <c r="C103" s="207" t="s">
        <v>164</v>
      </c>
      <c r="D103" s="207" t="s">
        <v>137</v>
      </c>
      <c r="E103" s="208" t="s">
        <v>654</v>
      </c>
      <c r="F103" s="209" t="s">
        <v>655</v>
      </c>
      <c r="G103" s="210" t="s">
        <v>202</v>
      </c>
      <c r="H103" s="211">
        <v>106.041</v>
      </c>
      <c r="I103" s="212"/>
      <c r="J103" s="213">
        <f>ROUND(I103*H103,2)</f>
        <v>0</v>
      </c>
      <c r="K103" s="209" t="s">
        <v>141</v>
      </c>
      <c r="L103" s="47"/>
      <c r="M103" s="214" t="s">
        <v>76</v>
      </c>
      <c r="N103" s="215" t="s">
        <v>48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142</v>
      </c>
      <c r="AT103" s="218" t="s">
        <v>137</v>
      </c>
      <c r="AU103" s="218" t="s">
        <v>88</v>
      </c>
      <c r="AY103" s="20" t="s">
        <v>135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86</v>
      </c>
      <c r="BK103" s="219">
        <f>ROUND(I103*H103,2)</f>
        <v>0</v>
      </c>
      <c r="BL103" s="20" t="s">
        <v>142</v>
      </c>
      <c r="BM103" s="218" t="s">
        <v>656</v>
      </c>
    </row>
    <row r="104" s="2" customFormat="1">
      <c r="A104" s="41"/>
      <c r="B104" s="42"/>
      <c r="C104" s="43"/>
      <c r="D104" s="220" t="s">
        <v>144</v>
      </c>
      <c r="E104" s="43"/>
      <c r="F104" s="221" t="s">
        <v>657</v>
      </c>
      <c r="G104" s="43"/>
      <c r="H104" s="43"/>
      <c r="I104" s="222"/>
      <c r="J104" s="43"/>
      <c r="K104" s="43"/>
      <c r="L104" s="47"/>
      <c r="M104" s="223"/>
      <c r="N104" s="22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144</v>
      </c>
      <c r="AU104" s="20" t="s">
        <v>88</v>
      </c>
    </row>
    <row r="105" s="2" customFormat="1">
      <c r="A105" s="41"/>
      <c r="B105" s="42"/>
      <c r="C105" s="43"/>
      <c r="D105" s="225" t="s">
        <v>146</v>
      </c>
      <c r="E105" s="43"/>
      <c r="F105" s="226" t="s">
        <v>658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146</v>
      </c>
      <c r="AU105" s="20" t="s">
        <v>88</v>
      </c>
    </row>
    <row r="106" s="13" customFormat="1">
      <c r="A106" s="13"/>
      <c r="B106" s="227"/>
      <c r="C106" s="228"/>
      <c r="D106" s="220" t="s">
        <v>171</v>
      </c>
      <c r="E106" s="229" t="s">
        <v>76</v>
      </c>
      <c r="F106" s="230" t="s">
        <v>659</v>
      </c>
      <c r="G106" s="228"/>
      <c r="H106" s="231">
        <v>1.7929999999999999</v>
      </c>
      <c r="I106" s="232"/>
      <c r="J106" s="228"/>
      <c r="K106" s="228"/>
      <c r="L106" s="233"/>
      <c r="M106" s="234"/>
      <c r="N106" s="235"/>
      <c r="O106" s="235"/>
      <c r="P106" s="235"/>
      <c r="Q106" s="235"/>
      <c r="R106" s="235"/>
      <c r="S106" s="235"/>
      <c r="T106" s="23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7" t="s">
        <v>171</v>
      </c>
      <c r="AU106" s="237" t="s">
        <v>88</v>
      </c>
      <c r="AV106" s="13" t="s">
        <v>88</v>
      </c>
      <c r="AW106" s="13" t="s">
        <v>38</v>
      </c>
      <c r="AX106" s="13" t="s">
        <v>78</v>
      </c>
      <c r="AY106" s="237" t="s">
        <v>135</v>
      </c>
    </row>
    <row r="107" s="14" customFormat="1">
      <c r="A107" s="14"/>
      <c r="B107" s="238"/>
      <c r="C107" s="239"/>
      <c r="D107" s="220" t="s">
        <v>171</v>
      </c>
      <c r="E107" s="240" t="s">
        <v>76</v>
      </c>
      <c r="F107" s="241" t="s">
        <v>207</v>
      </c>
      <c r="G107" s="239"/>
      <c r="H107" s="242">
        <v>1.7929999999999999</v>
      </c>
      <c r="I107" s="243"/>
      <c r="J107" s="239"/>
      <c r="K107" s="239"/>
      <c r="L107" s="244"/>
      <c r="M107" s="245"/>
      <c r="N107" s="246"/>
      <c r="O107" s="246"/>
      <c r="P107" s="246"/>
      <c r="Q107" s="246"/>
      <c r="R107" s="246"/>
      <c r="S107" s="246"/>
      <c r="T107" s="247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8" t="s">
        <v>171</v>
      </c>
      <c r="AU107" s="248" t="s">
        <v>88</v>
      </c>
      <c r="AV107" s="14" t="s">
        <v>153</v>
      </c>
      <c r="AW107" s="14" t="s">
        <v>38</v>
      </c>
      <c r="AX107" s="14" t="s">
        <v>78</v>
      </c>
      <c r="AY107" s="248" t="s">
        <v>135</v>
      </c>
    </row>
    <row r="108" s="13" customFormat="1">
      <c r="A108" s="13"/>
      <c r="B108" s="227"/>
      <c r="C108" s="228"/>
      <c r="D108" s="220" t="s">
        <v>171</v>
      </c>
      <c r="E108" s="229" t="s">
        <v>76</v>
      </c>
      <c r="F108" s="230" t="s">
        <v>660</v>
      </c>
      <c r="G108" s="228"/>
      <c r="H108" s="231">
        <v>295.84500000000003</v>
      </c>
      <c r="I108" s="232"/>
      <c r="J108" s="228"/>
      <c r="K108" s="228"/>
      <c r="L108" s="233"/>
      <c r="M108" s="234"/>
      <c r="N108" s="235"/>
      <c r="O108" s="235"/>
      <c r="P108" s="235"/>
      <c r="Q108" s="235"/>
      <c r="R108" s="235"/>
      <c r="S108" s="235"/>
      <c r="T108" s="23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7" t="s">
        <v>171</v>
      </c>
      <c r="AU108" s="237" t="s">
        <v>88</v>
      </c>
      <c r="AV108" s="13" t="s">
        <v>88</v>
      </c>
      <c r="AW108" s="13" t="s">
        <v>38</v>
      </c>
      <c r="AX108" s="13" t="s">
        <v>78</v>
      </c>
      <c r="AY108" s="237" t="s">
        <v>135</v>
      </c>
    </row>
    <row r="109" s="13" customFormat="1">
      <c r="A109" s="13"/>
      <c r="B109" s="227"/>
      <c r="C109" s="228"/>
      <c r="D109" s="220" t="s">
        <v>171</v>
      </c>
      <c r="E109" s="229" t="s">
        <v>76</v>
      </c>
      <c r="F109" s="230" t="s">
        <v>661</v>
      </c>
      <c r="G109" s="228"/>
      <c r="H109" s="231">
        <v>-72.159999999999997</v>
      </c>
      <c r="I109" s="232"/>
      <c r="J109" s="228"/>
      <c r="K109" s="228"/>
      <c r="L109" s="233"/>
      <c r="M109" s="234"/>
      <c r="N109" s="235"/>
      <c r="O109" s="235"/>
      <c r="P109" s="235"/>
      <c r="Q109" s="235"/>
      <c r="R109" s="235"/>
      <c r="S109" s="235"/>
      <c r="T109" s="23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7" t="s">
        <v>171</v>
      </c>
      <c r="AU109" s="237" t="s">
        <v>88</v>
      </c>
      <c r="AV109" s="13" t="s">
        <v>88</v>
      </c>
      <c r="AW109" s="13" t="s">
        <v>38</v>
      </c>
      <c r="AX109" s="13" t="s">
        <v>78</v>
      </c>
      <c r="AY109" s="237" t="s">
        <v>135</v>
      </c>
    </row>
    <row r="110" s="13" customFormat="1">
      <c r="A110" s="13"/>
      <c r="B110" s="227"/>
      <c r="C110" s="228"/>
      <c r="D110" s="220" t="s">
        <v>171</v>
      </c>
      <c r="E110" s="229" t="s">
        <v>76</v>
      </c>
      <c r="F110" s="230" t="s">
        <v>662</v>
      </c>
      <c r="G110" s="228"/>
      <c r="H110" s="231">
        <v>-0.44</v>
      </c>
      <c r="I110" s="232"/>
      <c r="J110" s="228"/>
      <c r="K110" s="228"/>
      <c r="L110" s="233"/>
      <c r="M110" s="234"/>
      <c r="N110" s="235"/>
      <c r="O110" s="235"/>
      <c r="P110" s="235"/>
      <c r="Q110" s="235"/>
      <c r="R110" s="235"/>
      <c r="S110" s="235"/>
      <c r="T110" s="23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7" t="s">
        <v>171</v>
      </c>
      <c r="AU110" s="237" t="s">
        <v>88</v>
      </c>
      <c r="AV110" s="13" t="s">
        <v>88</v>
      </c>
      <c r="AW110" s="13" t="s">
        <v>38</v>
      </c>
      <c r="AX110" s="13" t="s">
        <v>78</v>
      </c>
      <c r="AY110" s="237" t="s">
        <v>135</v>
      </c>
    </row>
    <row r="111" s="14" customFormat="1">
      <c r="A111" s="14"/>
      <c r="B111" s="238"/>
      <c r="C111" s="239"/>
      <c r="D111" s="220" t="s">
        <v>171</v>
      </c>
      <c r="E111" s="240" t="s">
        <v>76</v>
      </c>
      <c r="F111" s="241" t="s">
        <v>207</v>
      </c>
      <c r="G111" s="239"/>
      <c r="H111" s="242">
        <v>223.24500000000001</v>
      </c>
      <c r="I111" s="243"/>
      <c r="J111" s="239"/>
      <c r="K111" s="239"/>
      <c r="L111" s="244"/>
      <c r="M111" s="245"/>
      <c r="N111" s="246"/>
      <c r="O111" s="246"/>
      <c r="P111" s="246"/>
      <c r="Q111" s="246"/>
      <c r="R111" s="246"/>
      <c r="S111" s="246"/>
      <c r="T111" s="247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8" t="s">
        <v>171</v>
      </c>
      <c r="AU111" s="248" t="s">
        <v>88</v>
      </c>
      <c r="AV111" s="14" t="s">
        <v>153</v>
      </c>
      <c r="AW111" s="14" t="s">
        <v>38</v>
      </c>
      <c r="AX111" s="14" t="s">
        <v>78</v>
      </c>
      <c r="AY111" s="248" t="s">
        <v>135</v>
      </c>
    </row>
    <row r="112" s="13" customFormat="1">
      <c r="A112" s="13"/>
      <c r="B112" s="227"/>
      <c r="C112" s="228"/>
      <c r="D112" s="220" t="s">
        <v>171</v>
      </c>
      <c r="E112" s="229" t="s">
        <v>76</v>
      </c>
      <c r="F112" s="230" t="s">
        <v>663</v>
      </c>
      <c r="G112" s="228"/>
      <c r="H112" s="231">
        <v>106.041</v>
      </c>
      <c r="I112" s="232"/>
      <c r="J112" s="228"/>
      <c r="K112" s="228"/>
      <c r="L112" s="233"/>
      <c r="M112" s="234"/>
      <c r="N112" s="235"/>
      <c r="O112" s="235"/>
      <c r="P112" s="235"/>
      <c r="Q112" s="235"/>
      <c r="R112" s="235"/>
      <c r="S112" s="235"/>
      <c r="T112" s="23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7" t="s">
        <v>171</v>
      </c>
      <c r="AU112" s="237" t="s">
        <v>88</v>
      </c>
      <c r="AV112" s="13" t="s">
        <v>88</v>
      </c>
      <c r="AW112" s="13" t="s">
        <v>38</v>
      </c>
      <c r="AX112" s="13" t="s">
        <v>86</v>
      </c>
      <c r="AY112" s="237" t="s">
        <v>135</v>
      </c>
    </row>
    <row r="113" s="2" customFormat="1" ht="21.75" customHeight="1">
      <c r="A113" s="41"/>
      <c r="B113" s="42"/>
      <c r="C113" s="207" t="s">
        <v>173</v>
      </c>
      <c r="D113" s="207" t="s">
        <v>137</v>
      </c>
      <c r="E113" s="208" t="s">
        <v>664</v>
      </c>
      <c r="F113" s="209" t="s">
        <v>665</v>
      </c>
      <c r="G113" s="210" t="s">
        <v>202</v>
      </c>
      <c r="H113" s="211">
        <v>106.041</v>
      </c>
      <c r="I113" s="212"/>
      <c r="J113" s="213">
        <f>ROUND(I113*H113,2)</f>
        <v>0</v>
      </c>
      <c r="K113" s="209" t="s">
        <v>141</v>
      </c>
      <c r="L113" s="47"/>
      <c r="M113" s="214" t="s">
        <v>76</v>
      </c>
      <c r="N113" s="215" t="s">
        <v>48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142</v>
      </c>
      <c r="AT113" s="218" t="s">
        <v>137</v>
      </c>
      <c r="AU113" s="218" t="s">
        <v>88</v>
      </c>
      <c r="AY113" s="20" t="s">
        <v>135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86</v>
      </c>
      <c r="BK113" s="219">
        <f>ROUND(I113*H113,2)</f>
        <v>0</v>
      </c>
      <c r="BL113" s="20" t="s">
        <v>142</v>
      </c>
      <c r="BM113" s="218" t="s">
        <v>666</v>
      </c>
    </row>
    <row r="114" s="2" customFormat="1">
      <c r="A114" s="41"/>
      <c r="B114" s="42"/>
      <c r="C114" s="43"/>
      <c r="D114" s="220" t="s">
        <v>144</v>
      </c>
      <c r="E114" s="43"/>
      <c r="F114" s="221" t="s">
        <v>667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144</v>
      </c>
      <c r="AU114" s="20" t="s">
        <v>88</v>
      </c>
    </row>
    <row r="115" s="2" customFormat="1">
      <c r="A115" s="41"/>
      <c r="B115" s="42"/>
      <c r="C115" s="43"/>
      <c r="D115" s="225" t="s">
        <v>146</v>
      </c>
      <c r="E115" s="43"/>
      <c r="F115" s="226" t="s">
        <v>668</v>
      </c>
      <c r="G115" s="43"/>
      <c r="H115" s="43"/>
      <c r="I115" s="222"/>
      <c r="J115" s="43"/>
      <c r="K115" s="43"/>
      <c r="L115" s="47"/>
      <c r="M115" s="223"/>
      <c r="N115" s="22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146</v>
      </c>
      <c r="AU115" s="20" t="s">
        <v>88</v>
      </c>
    </row>
    <row r="116" s="13" customFormat="1">
      <c r="A116" s="13"/>
      <c r="B116" s="227"/>
      <c r="C116" s="228"/>
      <c r="D116" s="220" t="s">
        <v>171</v>
      </c>
      <c r="E116" s="229" t="s">
        <v>76</v>
      </c>
      <c r="F116" s="230" t="s">
        <v>659</v>
      </c>
      <c r="G116" s="228"/>
      <c r="H116" s="231">
        <v>1.7929999999999999</v>
      </c>
      <c r="I116" s="232"/>
      <c r="J116" s="228"/>
      <c r="K116" s="228"/>
      <c r="L116" s="233"/>
      <c r="M116" s="234"/>
      <c r="N116" s="235"/>
      <c r="O116" s="235"/>
      <c r="P116" s="235"/>
      <c r="Q116" s="235"/>
      <c r="R116" s="235"/>
      <c r="S116" s="235"/>
      <c r="T116" s="23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7" t="s">
        <v>171</v>
      </c>
      <c r="AU116" s="237" t="s">
        <v>88</v>
      </c>
      <c r="AV116" s="13" t="s">
        <v>88</v>
      </c>
      <c r="AW116" s="13" t="s">
        <v>38</v>
      </c>
      <c r="AX116" s="13" t="s">
        <v>78</v>
      </c>
      <c r="AY116" s="237" t="s">
        <v>135</v>
      </c>
    </row>
    <row r="117" s="14" customFormat="1">
      <c r="A117" s="14"/>
      <c r="B117" s="238"/>
      <c r="C117" s="239"/>
      <c r="D117" s="220" t="s">
        <v>171</v>
      </c>
      <c r="E117" s="240" t="s">
        <v>76</v>
      </c>
      <c r="F117" s="241" t="s">
        <v>207</v>
      </c>
      <c r="G117" s="239"/>
      <c r="H117" s="242">
        <v>1.7929999999999999</v>
      </c>
      <c r="I117" s="243"/>
      <c r="J117" s="239"/>
      <c r="K117" s="239"/>
      <c r="L117" s="244"/>
      <c r="M117" s="245"/>
      <c r="N117" s="246"/>
      <c r="O117" s="246"/>
      <c r="P117" s="246"/>
      <c r="Q117" s="246"/>
      <c r="R117" s="246"/>
      <c r="S117" s="246"/>
      <c r="T117" s="247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8" t="s">
        <v>171</v>
      </c>
      <c r="AU117" s="248" t="s">
        <v>88</v>
      </c>
      <c r="AV117" s="14" t="s">
        <v>153</v>
      </c>
      <c r="AW117" s="14" t="s">
        <v>38</v>
      </c>
      <c r="AX117" s="14" t="s">
        <v>78</v>
      </c>
      <c r="AY117" s="248" t="s">
        <v>135</v>
      </c>
    </row>
    <row r="118" s="13" customFormat="1">
      <c r="A118" s="13"/>
      <c r="B118" s="227"/>
      <c r="C118" s="228"/>
      <c r="D118" s="220" t="s">
        <v>171</v>
      </c>
      <c r="E118" s="229" t="s">
        <v>76</v>
      </c>
      <c r="F118" s="230" t="s">
        <v>660</v>
      </c>
      <c r="G118" s="228"/>
      <c r="H118" s="231">
        <v>295.84500000000003</v>
      </c>
      <c r="I118" s="232"/>
      <c r="J118" s="228"/>
      <c r="K118" s="228"/>
      <c r="L118" s="233"/>
      <c r="M118" s="234"/>
      <c r="N118" s="235"/>
      <c r="O118" s="235"/>
      <c r="P118" s="235"/>
      <c r="Q118" s="235"/>
      <c r="R118" s="235"/>
      <c r="S118" s="235"/>
      <c r="T118" s="23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7" t="s">
        <v>171</v>
      </c>
      <c r="AU118" s="237" t="s">
        <v>88</v>
      </c>
      <c r="AV118" s="13" t="s">
        <v>88</v>
      </c>
      <c r="AW118" s="13" t="s">
        <v>38</v>
      </c>
      <c r="AX118" s="13" t="s">
        <v>78</v>
      </c>
      <c r="AY118" s="237" t="s">
        <v>135</v>
      </c>
    </row>
    <row r="119" s="13" customFormat="1">
      <c r="A119" s="13"/>
      <c r="B119" s="227"/>
      <c r="C119" s="228"/>
      <c r="D119" s="220" t="s">
        <v>171</v>
      </c>
      <c r="E119" s="229" t="s">
        <v>76</v>
      </c>
      <c r="F119" s="230" t="s">
        <v>661</v>
      </c>
      <c r="G119" s="228"/>
      <c r="H119" s="231">
        <v>-72.159999999999997</v>
      </c>
      <c r="I119" s="232"/>
      <c r="J119" s="228"/>
      <c r="K119" s="228"/>
      <c r="L119" s="233"/>
      <c r="M119" s="234"/>
      <c r="N119" s="235"/>
      <c r="O119" s="235"/>
      <c r="P119" s="235"/>
      <c r="Q119" s="235"/>
      <c r="R119" s="235"/>
      <c r="S119" s="235"/>
      <c r="T119" s="23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7" t="s">
        <v>171</v>
      </c>
      <c r="AU119" s="237" t="s">
        <v>88</v>
      </c>
      <c r="AV119" s="13" t="s">
        <v>88</v>
      </c>
      <c r="AW119" s="13" t="s">
        <v>38</v>
      </c>
      <c r="AX119" s="13" t="s">
        <v>78</v>
      </c>
      <c r="AY119" s="237" t="s">
        <v>135</v>
      </c>
    </row>
    <row r="120" s="13" customFormat="1">
      <c r="A120" s="13"/>
      <c r="B120" s="227"/>
      <c r="C120" s="228"/>
      <c r="D120" s="220" t="s">
        <v>171</v>
      </c>
      <c r="E120" s="229" t="s">
        <v>76</v>
      </c>
      <c r="F120" s="230" t="s">
        <v>662</v>
      </c>
      <c r="G120" s="228"/>
      <c r="H120" s="231">
        <v>-0.44</v>
      </c>
      <c r="I120" s="232"/>
      <c r="J120" s="228"/>
      <c r="K120" s="228"/>
      <c r="L120" s="233"/>
      <c r="M120" s="234"/>
      <c r="N120" s="235"/>
      <c r="O120" s="235"/>
      <c r="P120" s="235"/>
      <c r="Q120" s="235"/>
      <c r="R120" s="235"/>
      <c r="S120" s="235"/>
      <c r="T120" s="23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7" t="s">
        <v>171</v>
      </c>
      <c r="AU120" s="237" t="s">
        <v>88</v>
      </c>
      <c r="AV120" s="13" t="s">
        <v>88</v>
      </c>
      <c r="AW120" s="13" t="s">
        <v>38</v>
      </c>
      <c r="AX120" s="13" t="s">
        <v>78</v>
      </c>
      <c r="AY120" s="237" t="s">
        <v>135</v>
      </c>
    </row>
    <row r="121" s="14" customFormat="1">
      <c r="A121" s="14"/>
      <c r="B121" s="238"/>
      <c r="C121" s="239"/>
      <c r="D121" s="220" t="s">
        <v>171</v>
      </c>
      <c r="E121" s="240" t="s">
        <v>76</v>
      </c>
      <c r="F121" s="241" t="s">
        <v>207</v>
      </c>
      <c r="G121" s="239"/>
      <c r="H121" s="242">
        <v>223.24500000000001</v>
      </c>
      <c r="I121" s="243"/>
      <c r="J121" s="239"/>
      <c r="K121" s="239"/>
      <c r="L121" s="244"/>
      <c r="M121" s="245"/>
      <c r="N121" s="246"/>
      <c r="O121" s="246"/>
      <c r="P121" s="246"/>
      <c r="Q121" s="246"/>
      <c r="R121" s="246"/>
      <c r="S121" s="246"/>
      <c r="T121" s="247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8" t="s">
        <v>171</v>
      </c>
      <c r="AU121" s="248" t="s">
        <v>88</v>
      </c>
      <c r="AV121" s="14" t="s">
        <v>153</v>
      </c>
      <c r="AW121" s="14" t="s">
        <v>38</v>
      </c>
      <c r="AX121" s="14" t="s">
        <v>78</v>
      </c>
      <c r="AY121" s="248" t="s">
        <v>135</v>
      </c>
    </row>
    <row r="122" s="13" customFormat="1">
      <c r="A122" s="13"/>
      <c r="B122" s="227"/>
      <c r="C122" s="228"/>
      <c r="D122" s="220" t="s">
        <v>171</v>
      </c>
      <c r="E122" s="229" t="s">
        <v>76</v>
      </c>
      <c r="F122" s="230" t="s">
        <v>663</v>
      </c>
      <c r="G122" s="228"/>
      <c r="H122" s="231">
        <v>106.041</v>
      </c>
      <c r="I122" s="232"/>
      <c r="J122" s="228"/>
      <c r="K122" s="228"/>
      <c r="L122" s="233"/>
      <c r="M122" s="234"/>
      <c r="N122" s="235"/>
      <c r="O122" s="235"/>
      <c r="P122" s="235"/>
      <c r="Q122" s="235"/>
      <c r="R122" s="235"/>
      <c r="S122" s="235"/>
      <c r="T122" s="23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7" t="s">
        <v>171</v>
      </c>
      <c r="AU122" s="237" t="s">
        <v>88</v>
      </c>
      <c r="AV122" s="13" t="s">
        <v>88</v>
      </c>
      <c r="AW122" s="13" t="s">
        <v>38</v>
      </c>
      <c r="AX122" s="13" t="s">
        <v>86</v>
      </c>
      <c r="AY122" s="237" t="s">
        <v>135</v>
      </c>
    </row>
    <row r="123" s="2" customFormat="1" ht="21.75" customHeight="1">
      <c r="A123" s="41"/>
      <c r="B123" s="42"/>
      <c r="C123" s="207" t="s">
        <v>181</v>
      </c>
      <c r="D123" s="207" t="s">
        <v>137</v>
      </c>
      <c r="E123" s="208" t="s">
        <v>669</v>
      </c>
      <c r="F123" s="209" t="s">
        <v>670</v>
      </c>
      <c r="G123" s="210" t="s">
        <v>202</v>
      </c>
      <c r="H123" s="211">
        <v>11.162000000000001</v>
      </c>
      <c r="I123" s="212"/>
      <c r="J123" s="213">
        <f>ROUND(I123*H123,2)</f>
        <v>0</v>
      </c>
      <c r="K123" s="209" t="s">
        <v>141</v>
      </c>
      <c r="L123" s="47"/>
      <c r="M123" s="214" t="s">
        <v>76</v>
      </c>
      <c r="N123" s="215" t="s">
        <v>48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142</v>
      </c>
      <c r="AT123" s="218" t="s">
        <v>137</v>
      </c>
      <c r="AU123" s="218" t="s">
        <v>88</v>
      </c>
      <c r="AY123" s="20" t="s">
        <v>135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86</v>
      </c>
      <c r="BK123" s="219">
        <f>ROUND(I123*H123,2)</f>
        <v>0</v>
      </c>
      <c r="BL123" s="20" t="s">
        <v>142</v>
      </c>
      <c r="BM123" s="218" t="s">
        <v>671</v>
      </c>
    </row>
    <row r="124" s="2" customFormat="1">
      <c r="A124" s="41"/>
      <c r="B124" s="42"/>
      <c r="C124" s="43"/>
      <c r="D124" s="220" t="s">
        <v>144</v>
      </c>
      <c r="E124" s="43"/>
      <c r="F124" s="221" t="s">
        <v>672</v>
      </c>
      <c r="G124" s="43"/>
      <c r="H124" s="43"/>
      <c r="I124" s="222"/>
      <c r="J124" s="43"/>
      <c r="K124" s="43"/>
      <c r="L124" s="47"/>
      <c r="M124" s="223"/>
      <c r="N124" s="22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144</v>
      </c>
      <c r="AU124" s="20" t="s">
        <v>88</v>
      </c>
    </row>
    <row r="125" s="2" customFormat="1">
      <c r="A125" s="41"/>
      <c r="B125" s="42"/>
      <c r="C125" s="43"/>
      <c r="D125" s="225" t="s">
        <v>146</v>
      </c>
      <c r="E125" s="43"/>
      <c r="F125" s="226" t="s">
        <v>673</v>
      </c>
      <c r="G125" s="43"/>
      <c r="H125" s="43"/>
      <c r="I125" s="222"/>
      <c r="J125" s="43"/>
      <c r="K125" s="43"/>
      <c r="L125" s="47"/>
      <c r="M125" s="223"/>
      <c r="N125" s="224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146</v>
      </c>
      <c r="AU125" s="20" t="s">
        <v>88</v>
      </c>
    </row>
    <row r="126" s="13" customFormat="1">
      <c r="A126" s="13"/>
      <c r="B126" s="227"/>
      <c r="C126" s="228"/>
      <c r="D126" s="220" t="s">
        <v>171</v>
      </c>
      <c r="E126" s="229" t="s">
        <v>76</v>
      </c>
      <c r="F126" s="230" t="s">
        <v>659</v>
      </c>
      <c r="G126" s="228"/>
      <c r="H126" s="231">
        <v>1.7929999999999999</v>
      </c>
      <c r="I126" s="232"/>
      <c r="J126" s="228"/>
      <c r="K126" s="228"/>
      <c r="L126" s="233"/>
      <c r="M126" s="234"/>
      <c r="N126" s="235"/>
      <c r="O126" s="235"/>
      <c r="P126" s="235"/>
      <c r="Q126" s="235"/>
      <c r="R126" s="235"/>
      <c r="S126" s="235"/>
      <c r="T126" s="23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7" t="s">
        <v>171</v>
      </c>
      <c r="AU126" s="237" t="s">
        <v>88</v>
      </c>
      <c r="AV126" s="13" t="s">
        <v>88</v>
      </c>
      <c r="AW126" s="13" t="s">
        <v>38</v>
      </c>
      <c r="AX126" s="13" t="s">
        <v>78</v>
      </c>
      <c r="AY126" s="237" t="s">
        <v>135</v>
      </c>
    </row>
    <row r="127" s="14" customFormat="1">
      <c r="A127" s="14"/>
      <c r="B127" s="238"/>
      <c r="C127" s="239"/>
      <c r="D127" s="220" t="s">
        <v>171</v>
      </c>
      <c r="E127" s="240" t="s">
        <v>76</v>
      </c>
      <c r="F127" s="241" t="s">
        <v>207</v>
      </c>
      <c r="G127" s="239"/>
      <c r="H127" s="242">
        <v>1.7929999999999999</v>
      </c>
      <c r="I127" s="243"/>
      <c r="J127" s="239"/>
      <c r="K127" s="239"/>
      <c r="L127" s="244"/>
      <c r="M127" s="245"/>
      <c r="N127" s="246"/>
      <c r="O127" s="246"/>
      <c r="P127" s="246"/>
      <c r="Q127" s="246"/>
      <c r="R127" s="246"/>
      <c r="S127" s="246"/>
      <c r="T127" s="247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8" t="s">
        <v>171</v>
      </c>
      <c r="AU127" s="248" t="s">
        <v>88</v>
      </c>
      <c r="AV127" s="14" t="s">
        <v>153</v>
      </c>
      <c r="AW127" s="14" t="s">
        <v>38</v>
      </c>
      <c r="AX127" s="14" t="s">
        <v>78</v>
      </c>
      <c r="AY127" s="248" t="s">
        <v>135</v>
      </c>
    </row>
    <row r="128" s="13" customFormat="1">
      <c r="A128" s="13"/>
      <c r="B128" s="227"/>
      <c r="C128" s="228"/>
      <c r="D128" s="220" t="s">
        <v>171</v>
      </c>
      <c r="E128" s="229" t="s">
        <v>76</v>
      </c>
      <c r="F128" s="230" t="s">
        <v>660</v>
      </c>
      <c r="G128" s="228"/>
      <c r="H128" s="231">
        <v>295.84500000000003</v>
      </c>
      <c r="I128" s="232"/>
      <c r="J128" s="228"/>
      <c r="K128" s="228"/>
      <c r="L128" s="233"/>
      <c r="M128" s="234"/>
      <c r="N128" s="235"/>
      <c r="O128" s="235"/>
      <c r="P128" s="235"/>
      <c r="Q128" s="235"/>
      <c r="R128" s="235"/>
      <c r="S128" s="235"/>
      <c r="T128" s="23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7" t="s">
        <v>171</v>
      </c>
      <c r="AU128" s="237" t="s">
        <v>88</v>
      </c>
      <c r="AV128" s="13" t="s">
        <v>88</v>
      </c>
      <c r="AW128" s="13" t="s">
        <v>38</v>
      </c>
      <c r="AX128" s="13" t="s">
        <v>78</v>
      </c>
      <c r="AY128" s="237" t="s">
        <v>135</v>
      </c>
    </row>
    <row r="129" s="13" customFormat="1">
      <c r="A129" s="13"/>
      <c r="B129" s="227"/>
      <c r="C129" s="228"/>
      <c r="D129" s="220" t="s">
        <v>171</v>
      </c>
      <c r="E129" s="229" t="s">
        <v>76</v>
      </c>
      <c r="F129" s="230" t="s">
        <v>661</v>
      </c>
      <c r="G129" s="228"/>
      <c r="H129" s="231">
        <v>-72.159999999999997</v>
      </c>
      <c r="I129" s="232"/>
      <c r="J129" s="228"/>
      <c r="K129" s="228"/>
      <c r="L129" s="233"/>
      <c r="M129" s="234"/>
      <c r="N129" s="235"/>
      <c r="O129" s="235"/>
      <c r="P129" s="235"/>
      <c r="Q129" s="235"/>
      <c r="R129" s="235"/>
      <c r="S129" s="235"/>
      <c r="T129" s="23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7" t="s">
        <v>171</v>
      </c>
      <c r="AU129" s="237" t="s">
        <v>88</v>
      </c>
      <c r="AV129" s="13" t="s">
        <v>88</v>
      </c>
      <c r="AW129" s="13" t="s">
        <v>38</v>
      </c>
      <c r="AX129" s="13" t="s">
        <v>78</v>
      </c>
      <c r="AY129" s="237" t="s">
        <v>135</v>
      </c>
    </row>
    <row r="130" s="13" customFormat="1">
      <c r="A130" s="13"/>
      <c r="B130" s="227"/>
      <c r="C130" s="228"/>
      <c r="D130" s="220" t="s">
        <v>171</v>
      </c>
      <c r="E130" s="229" t="s">
        <v>76</v>
      </c>
      <c r="F130" s="230" t="s">
        <v>662</v>
      </c>
      <c r="G130" s="228"/>
      <c r="H130" s="231">
        <v>-0.44</v>
      </c>
      <c r="I130" s="232"/>
      <c r="J130" s="228"/>
      <c r="K130" s="228"/>
      <c r="L130" s="233"/>
      <c r="M130" s="234"/>
      <c r="N130" s="235"/>
      <c r="O130" s="235"/>
      <c r="P130" s="235"/>
      <c r="Q130" s="235"/>
      <c r="R130" s="235"/>
      <c r="S130" s="235"/>
      <c r="T130" s="23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7" t="s">
        <v>171</v>
      </c>
      <c r="AU130" s="237" t="s">
        <v>88</v>
      </c>
      <c r="AV130" s="13" t="s">
        <v>88</v>
      </c>
      <c r="AW130" s="13" t="s">
        <v>38</v>
      </c>
      <c r="AX130" s="13" t="s">
        <v>78</v>
      </c>
      <c r="AY130" s="237" t="s">
        <v>135</v>
      </c>
    </row>
    <row r="131" s="14" customFormat="1">
      <c r="A131" s="14"/>
      <c r="B131" s="238"/>
      <c r="C131" s="239"/>
      <c r="D131" s="220" t="s">
        <v>171</v>
      </c>
      <c r="E131" s="240" t="s">
        <v>76</v>
      </c>
      <c r="F131" s="241" t="s">
        <v>207</v>
      </c>
      <c r="G131" s="239"/>
      <c r="H131" s="242">
        <v>223.24500000000001</v>
      </c>
      <c r="I131" s="243"/>
      <c r="J131" s="239"/>
      <c r="K131" s="239"/>
      <c r="L131" s="244"/>
      <c r="M131" s="245"/>
      <c r="N131" s="246"/>
      <c r="O131" s="246"/>
      <c r="P131" s="246"/>
      <c r="Q131" s="246"/>
      <c r="R131" s="246"/>
      <c r="S131" s="246"/>
      <c r="T131" s="247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8" t="s">
        <v>171</v>
      </c>
      <c r="AU131" s="248" t="s">
        <v>88</v>
      </c>
      <c r="AV131" s="14" t="s">
        <v>153</v>
      </c>
      <c r="AW131" s="14" t="s">
        <v>38</v>
      </c>
      <c r="AX131" s="14" t="s">
        <v>78</v>
      </c>
      <c r="AY131" s="248" t="s">
        <v>135</v>
      </c>
    </row>
    <row r="132" s="13" customFormat="1">
      <c r="A132" s="13"/>
      <c r="B132" s="227"/>
      <c r="C132" s="228"/>
      <c r="D132" s="220" t="s">
        <v>171</v>
      </c>
      <c r="E132" s="229" t="s">
        <v>76</v>
      </c>
      <c r="F132" s="230" t="s">
        <v>674</v>
      </c>
      <c r="G132" s="228"/>
      <c r="H132" s="231">
        <v>11.162000000000001</v>
      </c>
      <c r="I132" s="232"/>
      <c r="J132" s="228"/>
      <c r="K132" s="228"/>
      <c r="L132" s="233"/>
      <c r="M132" s="234"/>
      <c r="N132" s="235"/>
      <c r="O132" s="235"/>
      <c r="P132" s="235"/>
      <c r="Q132" s="235"/>
      <c r="R132" s="235"/>
      <c r="S132" s="235"/>
      <c r="T132" s="23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7" t="s">
        <v>171</v>
      </c>
      <c r="AU132" s="237" t="s">
        <v>88</v>
      </c>
      <c r="AV132" s="13" t="s">
        <v>88</v>
      </c>
      <c r="AW132" s="13" t="s">
        <v>38</v>
      </c>
      <c r="AX132" s="13" t="s">
        <v>86</v>
      </c>
      <c r="AY132" s="237" t="s">
        <v>135</v>
      </c>
    </row>
    <row r="133" s="2" customFormat="1" ht="16.5" customHeight="1">
      <c r="A133" s="41"/>
      <c r="B133" s="42"/>
      <c r="C133" s="207" t="s">
        <v>188</v>
      </c>
      <c r="D133" s="207" t="s">
        <v>137</v>
      </c>
      <c r="E133" s="208" t="s">
        <v>264</v>
      </c>
      <c r="F133" s="209" t="s">
        <v>265</v>
      </c>
      <c r="G133" s="210" t="s">
        <v>252</v>
      </c>
      <c r="H133" s="211">
        <v>591.69000000000005</v>
      </c>
      <c r="I133" s="212"/>
      <c r="J133" s="213">
        <f>ROUND(I133*H133,2)</f>
        <v>0</v>
      </c>
      <c r="K133" s="209" t="s">
        <v>141</v>
      </c>
      <c r="L133" s="47"/>
      <c r="M133" s="214" t="s">
        <v>76</v>
      </c>
      <c r="N133" s="215" t="s">
        <v>48</v>
      </c>
      <c r="O133" s="87"/>
      <c r="P133" s="216">
        <f>O133*H133</f>
        <v>0</v>
      </c>
      <c r="Q133" s="216">
        <v>0.00059000000000000003</v>
      </c>
      <c r="R133" s="216">
        <f>Q133*H133</f>
        <v>0.34909710000000005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142</v>
      </c>
      <c r="AT133" s="218" t="s">
        <v>137</v>
      </c>
      <c r="AU133" s="218" t="s">
        <v>88</v>
      </c>
      <c r="AY133" s="20" t="s">
        <v>135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86</v>
      </c>
      <c r="BK133" s="219">
        <f>ROUND(I133*H133,2)</f>
        <v>0</v>
      </c>
      <c r="BL133" s="20" t="s">
        <v>142</v>
      </c>
      <c r="BM133" s="218" t="s">
        <v>675</v>
      </c>
    </row>
    <row r="134" s="2" customFormat="1">
      <c r="A134" s="41"/>
      <c r="B134" s="42"/>
      <c r="C134" s="43"/>
      <c r="D134" s="220" t="s">
        <v>144</v>
      </c>
      <c r="E134" s="43"/>
      <c r="F134" s="221" t="s">
        <v>267</v>
      </c>
      <c r="G134" s="43"/>
      <c r="H134" s="43"/>
      <c r="I134" s="222"/>
      <c r="J134" s="43"/>
      <c r="K134" s="43"/>
      <c r="L134" s="47"/>
      <c r="M134" s="223"/>
      <c r="N134" s="22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144</v>
      </c>
      <c r="AU134" s="20" t="s">
        <v>88</v>
      </c>
    </row>
    <row r="135" s="2" customFormat="1">
      <c r="A135" s="41"/>
      <c r="B135" s="42"/>
      <c r="C135" s="43"/>
      <c r="D135" s="225" t="s">
        <v>146</v>
      </c>
      <c r="E135" s="43"/>
      <c r="F135" s="226" t="s">
        <v>268</v>
      </c>
      <c r="G135" s="43"/>
      <c r="H135" s="43"/>
      <c r="I135" s="222"/>
      <c r="J135" s="43"/>
      <c r="K135" s="43"/>
      <c r="L135" s="47"/>
      <c r="M135" s="223"/>
      <c r="N135" s="22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146</v>
      </c>
      <c r="AU135" s="20" t="s">
        <v>88</v>
      </c>
    </row>
    <row r="136" s="13" customFormat="1">
      <c r="A136" s="13"/>
      <c r="B136" s="227"/>
      <c r="C136" s="228"/>
      <c r="D136" s="220" t="s">
        <v>171</v>
      </c>
      <c r="E136" s="229" t="s">
        <v>76</v>
      </c>
      <c r="F136" s="230" t="s">
        <v>676</v>
      </c>
      <c r="G136" s="228"/>
      <c r="H136" s="231">
        <v>591.69000000000005</v>
      </c>
      <c r="I136" s="232"/>
      <c r="J136" s="228"/>
      <c r="K136" s="228"/>
      <c r="L136" s="233"/>
      <c r="M136" s="234"/>
      <c r="N136" s="235"/>
      <c r="O136" s="235"/>
      <c r="P136" s="235"/>
      <c r="Q136" s="235"/>
      <c r="R136" s="235"/>
      <c r="S136" s="235"/>
      <c r="T136" s="23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7" t="s">
        <v>171</v>
      </c>
      <c r="AU136" s="237" t="s">
        <v>88</v>
      </c>
      <c r="AV136" s="13" t="s">
        <v>88</v>
      </c>
      <c r="AW136" s="13" t="s">
        <v>38</v>
      </c>
      <c r="AX136" s="13" t="s">
        <v>86</v>
      </c>
      <c r="AY136" s="237" t="s">
        <v>135</v>
      </c>
    </row>
    <row r="137" s="2" customFormat="1" ht="16.5" customHeight="1">
      <c r="A137" s="41"/>
      <c r="B137" s="42"/>
      <c r="C137" s="207" t="s">
        <v>194</v>
      </c>
      <c r="D137" s="207" t="s">
        <v>137</v>
      </c>
      <c r="E137" s="208" t="s">
        <v>272</v>
      </c>
      <c r="F137" s="209" t="s">
        <v>273</v>
      </c>
      <c r="G137" s="210" t="s">
        <v>252</v>
      </c>
      <c r="H137" s="211">
        <v>591.69000000000005</v>
      </c>
      <c r="I137" s="212"/>
      <c r="J137" s="213">
        <f>ROUND(I137*H137,2)</f>
        <v>0</v>
      </c>
      <c r="K137" s="209" t="s">
        <v>141</v>
      </c>
      <c r="L137" s="47"/>
      <c r="M137" s="214" t="s">
        <v>76</v>
      </c>
      <c r="N137" s="215" t="s">
        <v>48</v>
      </c>
      <c r="O137" s="87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142</v>
      </c>
      <c r="AT137" s="218" t="s">
        <v>137</v>
      </c>
      <c r="AU137" s="218" t="s">
        <v>88</v>
      </c>
      <c r="AY137" s="20" t="s">
        <v>135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86</v>
      </c>
      <c r="BK137" s="219">
        <f>ROUND(I137*H137,2)</f>
        <v>0</v>
      </c>
      <c r="BL137" s="20" t="s">
        <v>142</v>
      </c>
      <c r="BM137" s="218" t="s">
        <v>677</v>
      </c>
    </row>
    <row r="138" s="2" customFormat="1">
      <c r="A138" s="41"/>
      <c r="B138" s="42"/>
      <c r="C138" s="43"/>
      <c r="D138" s="220" t="s">
        <v>144</v>
      </c>
      <c r="E138" s="43"/>
      <c r="F138" s="221" t="s">
        <v>275</v>
      </c>
      <c r="G138" s="43"/>
      <c r="H138" s="43"/>
      <c r="I138" s="222"/>
      <c r="J138" s="43"/>
      <c r="K138" s="43"/>
      <c r="L138" s="47"/>
      <c r="M138" s="223"/>
      <c r="N138" s="22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144</v>
      </c>
      <c r="AU138" s="20" t="s">
        <v>88</v>
      </c>
    </row>
    <row r="139" s="2" customFormat="1">
      <c r="A139" s="41"/>
      <c r="B139" s="42"/>
      <c r="C139" s="43"/>
      <c r="D139" s="225" t="s">
        <v>146</v>
      </c>
      <c r="E139" s="43"/>
      <c r="F139" s="226" t="s">
        <v>276</v>
      </c>
      <c r="G139" s="43"/>
      <c r="H139" s="43"/>
      <c r="I139" s="222"/>
      <c r="J139" s="43"/>
      <c r="K139" s="43"/>
      <c r="L139" s="47"/>
      <c r="M139" s="223"/>
      <c r="N139" s="22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146</v>
      </c>
      <c r="AU139" s="20" t="s">
        <v>88</v>
      </c>
    </row>
    <row r="140" s="2" customFormat="1" ht="21.75" customHeight="1">
      <c r="A140" s="41"/>
      <c r="B140" s="42"/>
      <c r="C140" s="207" t="s">
        <v>199</v>
      </c>
      <c r="D140" s="207" t="s">
        <v>137</v>
      </c>
      <c r="E140" s="208" t="s">
        <v>349</v>
      </c>
      <c r="F140" s="209" t="s">
        <v>350</v>
      </c>
      <c r="G140" s="210" t="s">
        <v>202</v>
      </c>
      <c r="H140" s="211">
        <v>106.041</v>
      </c>
      <c r="I140" s="212"/>
      <c r="J140" s="213">
        <f>ROUND(I140*H140,2)</f>
        <v>0</v>
      </c>
      <c r="K140" s="209" t="s">
        <v>141</v>
      </c>
      <c r="L140" s="47"/>
      <c r="M140" s="214" t="s">
        <v>76</v>
      </c>
      <c r="N140" s="215" t="s">
        <v>48</v>
      </c>
      <c r="O140" s="87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142</v>
      </c>
      <c r="AT140" s="218" t="s">
        <v>137</v>
      </c>
      <c r="AU140" s="218" t="s">
        <v>88</v>
      </c>
      <c r="AY140" s="20" t="s">
        <v>135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20" t="s">
        <v>86</v>
      </c>
      <c r="BK140" s="219">
        <f>ROUND(I140*H140,2)</f>
        <v>0</v>
      </c>
      <c r="BL140" s="20" t="s">
        <v>142</v>
      </c>
      <c r="BM140" s="218" t="s">
        <v>678</v>
      </c>
    </row>
    <row r="141" s="2" customFormat="1">
      <c r="A141" s="41"/>
      <c r="B141" s="42"/>
      <c r="C141" s="43"/>
      <c r="D141" s="220" t="s">
        <v>144</v>
      </c>
      <c r="E141" s="43"/>
      <c r="F141" s="221" t="s">
        <v>352</v>
      </c>
      <c r="G141" s="43"/>
      <c r="H141" s="43"/>
      <c r="I141" s="222"/>
      <c r="J141" s="43"/>
      <c r="K141" s="43"/>
      <c r="L141" s="47"/>
      <c r="M141" s="223"/>
      <c r="N141" s="22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144</v>
      </c>
      <c r="AU141" s="20" t="s">
        <v>88</v>
      </c>
    </row>
    <row r="142" s="2" customFormat="1">
      <c r="A142" s="41"/>
      <c r="B142" s="42"/>
      <c r="C142" s="43"/>
      <c r="D142" s="225" t="s">
        <v>146</v>
      </c>
      <c r="E142" s="43"/>
      <c r="F142" s="226" t="s">
        <v>353</v>
      </c>
      <c r="G142" s="43"/>
      <c r="H142" s="43"/>
      <c r="I142" s="222"/>
      <c r="J142" s="43"/>
      <c r="K142" s="43"/>
      <c r="L142" s="47"/>
      <c r="M142" s="223"/>
      <c r="N142" s="224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146</v>
      </c>
      <c r="AU142" s="20" t="s">
        <v>88</v>
      </c>
    </row>
    <row r="143" s="15" customFormat="1">
      <c r="A143" s="15"/>
      <c r="B143" s="249"/>
      <c r="C143" s="250"/>
      <c r="D143" s="220" t="s">
        <v>171</v>
      </c>
      <c r="E143" s="251" t="s">
        <v>76</v>
      </c>
      <c r="F143" s="252" t="s">
        <v>354</v>
      </c>
      <c r="G143" s="250"/>
      <c r="H143" s="251" t="s">
        <v>76</v>
      </c>
      <c r="I143" s="253"/>
      <c r="J143" s="250"/>
      <c r="K143" s="250"/>
      <c r="L143" s="254"/>
      <c r="M143" s="255"/>
      <c r="N143" s="256"/>
      <c r="O143" s="256"/>
      <c r="P143" s="256"/>
      <c r="Q143" s="256"/>
      <c r="R143" s="256"/>
      <c r="S143" s="256"/>
      <c r="T143" s="257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8" t="s">
        <v>171</v>
      </c>
      <c r="AU143" s="258" t="s">
        <v>88</v>
      </c>
      <c r="AV143" s="15" t="s">
        <v>86</v>
      </c>
      <c r="AW143" s="15" t="s">
        <v>38</v>
      </c>
      <c r="AX143" s="15" t="s">
        <v>78</v>
      </c>
      <c r="AY143" s="258" t="s">
        <v>135</v>
      </c>
    </row>
    <row r="144" s="15" customFormat="1">
      <c r="A144" s="15"/>
      <c r="B144" s="249"/>
      <c r="C144" s="250"/>
      <c r="D144" s="220" t="s">
        <v>171</v>
      </c>
      <c r="E144" s="251" t="s">
        <v>76</v>
      </c>
      <c r="F144" s="252" t="s">
        <v>679</v>
      </c>
      <c r="G144" s="250"/>
      <c r="H144" s="251" t="s">
        <v>76</v>
      </c>
      <c r="I144" s="253"/>
      <c r="J144" s="250"/>
      <c r="K144" s="250"/>
      <c r="L144" s="254"/>
      <c r="M144" s="255"/>
      <c r="N144" s="256"/>
      <c r="O144" s="256"/>
      <c r="P144" s="256"/>
      <c r="Q144" s="256"/>
      <c r="R144" s="256"/>
      <c r="S144" s="256"/>
      <c r="T144" s="257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58" t="s">
        <v>171</v>
      </c>
      <c r="AU144" s="258" t="s">
        <v>88</v>
      </c>
      <c r="AV144" s="15" t="s">
        <v>86</v>
      </c>
      <c r="AW144" s="15" t="s">
        <v>38</v>
      </c>
      <c r="AX144" s="15" t="s">
        <v>78</v>
      </c>
      <c r="AY144" s="258" t="s">
        <v>135</v>
      </c>
    </row>
    <row r="145" s="13" customFormat="1">
      <c r="A145" s="13"/>
      <c r="B145" s="227"/>
      <c r="C145" s="228"/>
      <c r="D145" s="220" t="s">
        <v>171</v>
      </c>
      <c r="E145" s="229" t="s">
        <v>76</v>
      </c>
      <c r="F145" s="230" t="s">
        <v>660</v>
      </c>
      <c r="G145" s="228"/>
      <c r="H145" s="231">
        <v>295.84500000000003</v>
      </c>
      <c r="I145" s="232"/>
      <c r="J145" s="228"/>
      <c r="K145" s="228"/>
      <c r="L145" s="233"/>
      <c r="M145" s="234"/>
      <c r="N145" s="235"/>
      <c r="O145" s="235"/>
      <c r="P145" s="235"/>
      <c r="Q145" s="235"/>
      <c r="R145" s="235"/>
      <c r="S145" s="235"/>
      <c r="T145" s="23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7" t="s">
        <v>171</v>
      </c>
      <c r="AU145" s="237" t="s">
        <v>88</v>
      </c>
      <c r="AV145" s="13" t="s">
        <v>88</v>
      </c>
      <c r="AW145" s="13" t="s">
        <v>38</v>
      </c>
      <c r="AX145" s="13" t="s">
        <v>78</v>
      </c>
      <c r="AY145" s="237" t="s">
        <v>135</v>
      </c>
    </row>
    <row r="146" s="13" customFormat="1">
      <c r="A146" s="13"/>
      <c r="B146" s="227"/>
      <c r="C146" s="228"/>
      <c r="D146" s="220" t="s">
        <v>171</v>
      </c>
      <c r="E146" s="229" t="s">
        <v>76</v>
      </c>
      <c r="F146" s="230" t="s">
        <v>661</v>
      </c>
      <c r="G146" s="228"/>
      <c r="H146" s="231">
        <v>-72.159999999999997</v>
      </c>
      <c r="I146" s="232"/>
      <c r="J146" s="228"/>
      <c r="K146" s="228"/>
      <c r="L146" s="233"/>
      <c r="M146" s="234"/>
      <c r="N146" s="235"/>
      <c r="O146" s="235"/>
      <c r="P146" s="235"/>
      <c r="Q146" s="235"/>
      <c r="R146" s="235"/>
      <c r="S146" s="235"/>
      <c r="T146" s="23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7" t="s">
        <v>171</v>
      </c>
      <c r="AU146" s="237" t="s">
        <v>88</v>
      </c>
      <c r="AV146" s="13" t="s">
        <v>88</v>
      </c>
      <c r="AW146" s="13" t="s">
        <v>38</v>
      </c>
      <c r="AX146" s="13" t="s">
        <v>78</v>
      </c>
      <c r="AY146" s="237" t="s">
        <v>135</v>
      </c>
    </row>
    <row r="147" s="13" customFormat="1">
      <c r="A147" s="13"/>
      <c r="B147" s="227"/>
      <c r="C147" s="228"/>
      <c r="D147" s="220" t="s">
        <v>171</v>
      </c>
      <c r="E147" s="229" t="s">
        <v>76</v>
      </c>
      <c r="F147" s="230" t="s">
        <v>662</v>
      </c>
      <c r="G147" s="228"/>
      <c r="H147" s="231">
        <v>-0.44</v>
      </c>
      <c r="I147" s="232"/>
      <c r="J147" s="228"/>
      <c r="K147" s="228"/>
      <c r="L147" s="233"/>
      <c r="M147" s="234"/>
      <c r="N147" s="235"/>
      <c r="O147" s="235"/>
      <c r="P147" s="235"/>
      <c r="Q147" s="235"/>
      <c r="R147" s="235"/>
      <c r="S147" s="235"/>
      <c r="T147" s="23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7" t="s">
        <v>171</v>
      </c>
      <c r="AU147" s="237" t="s">
        <v>88</v>
      </c>
      <c r="AV147" s="13" t="s">
        <v>88</v>
      </c>
      <c r="AW147" s="13" t="s">
        <v>38</v>
      </c>
      <c r="AX147" s="13" t="s">
        <v>78</v>
      </c>
      <c r="AY147" s="237" t="s">
        <v>135</v>
      </c>
    </row>
    <row r="148" s="14" customFormat="1">
      <c r="A148" s="14"/>
      <c r="B148" s="238"/>
      <c r="C148" s="239"/>
      <c r="D148" s="220" t="s">
        <v>171</v>
      </c>
      <c r="E148" s="240" t="s">
        <v>76</v>
      </c>
      <c r="F148" s="241" t="s">
        <v>207</v>
      </c>
      <c r="G148" s="239"/>
      <c r="H148" s="242">
        <v>223.24500000000003</v>
      </c>
      <c r="I148" s="243"/>
      <c r="J148" s="239"/>
      <c r="K148" s="239"/>
      <c r="L148" s="244"/>
      <c r="M148" s="245"/>
      <c r="N148" s="246"/>
      <c r="O148" s="246"/>
      <c r="P148" s="246"/>
      <c r="Q148" s="246"/>
      <c r="R148" s="246"/>
      <c r="S148" s="246"/>
      <c r="T148" s="247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8" t="s">
        <v>171</v>
      </c>
      <c r="AU148" s="248" t="s">
        <v>88</v>
      </c>
      <c r="AV148" s="14" t="s">
        <v>153</v>
      </c>
      <c r="AW148" s="14" t="s">
        <v>38</v>
      </c>
      <c r="AX148" s="14" t="s">
        <v>78</v>
      </c>
      <c r="AY148" s="248" t="s">
        <v>135</v>
      </c>
    </row>
    <row r="149" s="13" customFormat="1">
      <c r="A149" s="13"/>
      <c r="B149" s="227"/>
      <c r="C149" s="228"/>
      <c r="D149" s="220" t="s">
        <v>171</v>
      </c>
      <c r="E149" s="229" t="s">
        <v>76</v>
      </c>
      <c r="F149" s="230" t="s">
        <v>663</v>
      </c>
      <c r="G149" s="228"/>
      <c r="H149" s="231">
        <v>106.041</v>
      </c>
      <c r="I149" s="232"/>
      <c r="J149" s="228"/>
      <c r="K149" s="228"/>
      <c r="L149" s="233"/>
      <c r="M149" s="234"/>
      <c r="N149" s="235"/>
      <c r="O149" s="235"/>
      <c r="P149" s="235"/>
      <c r="Q149" s="235"/>
      <c r="R149" s="235"/>
      <c r="S149" s="235"/>
      <c r="T149" s="23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7" t="s">
        <v>171</v>
      </c>
      <c r="AU149" s="237" t="s">
        <v>88</v>
      </c>
      <c r="AV149" s="13" t="s">
        <v>88</v>
      </c>
      <c r="AW149" s="13" t="s">
        <v>38</v>
      </c>
      <c r="AX149" s="13" t="s">
        <v>78</v>
      </c>
      <c r="AY149" s="237" t="s">
        <v>135</v>
      </c>
    </row>
    <row r="150" s="14" customFormat="1">
      <c r="A150" s="14"/>
      <c r="B150" s="238"/>
      <c r="C150" s="239"/>
      <c r="D150" s="220" t="s">
        <v>171</v>
      </c>
      <c r="E150" s="240" t="s">
        <v>76</v>
      </c>
      <c r="F150" s="241" t="s">
        <v>207</v>
      </c>
      <c r="G150" s="239"/>
      <c r="H150" s="242">
        <v>106.041</v>
      </c>
      <c r="I150" s="243"/>
      <c r="J150" s="239"/>
      <c r="K150" s="239"/>
      <c r="L150" s="244"/>
      <c r="M150" s="245"/>
      <c r="N150" s="246"/>
      <c r="O150" s="246"/>
      <c r="P150" s="246"/>
      <c r="Q150" s="246"/>
      <c r="R150" s="246"/>
      <c r="S150" s="246"/>
      <c r="T150" s="24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8" t="s">
        <v>171</v>
      </c>
      <c r="AU150" s="248" t="s">
        <v>88</v>
      </c>
      <c r="AV150" s="14" t="s">
        <v>153</v>
      </c>
      <c r="AW150" s="14" t="s">
        <v>38</v>
      </c>
      <c r="AX150" s="14" t="s">
        <v>86</v>
      </c>
      <c r="AY150" s="248" t="s">
        <v>135</v>
      </c>
    </row>
    <row r="151" s="2" customFormat="1" ht="21.75" customHeight="1">
      <c r="A151" s="41"/>
      <c r="B151" s="42"/>
      <c r="C151" s="207" t="s">
        <v>211</v>
      </c>
      <c r="D151" s="207" t="s">
        <v>137</v>
      </c>
      <c r="E151" s="208" t="s">
        <v>360</v>
      </c>
      <c r="F151" s="209" t="s">
        <v>361</v>
      </c>
      <c r="G151" s="210" t="s">
        <v>202</v>
      </c>
      <c r="H151" s="211">
        <v>117.20399999999999</v>
      </c>
      <c r="I151" s="212"/>
      <c r="J151" s="213">
        <f>ROUND(I151*H151,2)</f>
        <v>0</v>
      </c>
      <c r="K151" s="209" t="s">
        <v>141</v>
      </c>
      <c r="L151" s="47"/>
      <c r="M151" s="214" t="s">
        <v>76</v>
      </c>
      <c r="N151" s="215" t="s">
        <v>48</v>
      </c>
      <c r="O151" s="87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142</v>
      </c>
      <c r="AT151" s="218" t="s">
        <v>137</v>
      </c>
      <c r="AU151" s="218" t="s">
        <v>88</v>
      </c>
      <c r="AY151" s="20" t="s">
        <v>135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86</v>
      </c>
      <c r="BK151" s="219">
        <f>ROUND(I151*H151,2)</f>
        <v>0</v>
      </c>
      <c r="BL151" s="20" t="s">
        <v>142</v>
      </c>
      <c r="BM151" s="218" t="s">
        <v>680</v>
      </c>
    </row>
    <row r="152" s="2" customFormat="1">
      <c r="A152" s="41"/>
      <c r="B152" s="42"/>
      <c r="C152" s="43"/>
      <c r="D152" s="220" t="s">
        <v>144</v>
      </c>
      <c r="E152" s="43"/>
      <c r="F152" s="221" t="s">
        <v>363</v>
      </c>
      <c r="G152" s="43"/>
      <c r="H152" s="43"/>
      <c r="I152" s="222"/>
      <c r="J152" s="43"/>
      <c r="K152" s="43"/>
      <c r="L152" s="47"/>
      <c r="M152" s="223"/>
      <c r="N152" s="224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144</v>
      </c>
      <c r="AU152" s="20" t="s">
        <v>88</v>
      </c>
    </row>
    <row r="153" s="2" customFormat="1">
      <c r="A153" s="41"/>
      <c r="B153" s="42"/>
      <c r="C153" s="43"/>
      <c r="D153" s="225" t="s">
        <v>146</v>
      </c>
      <c r="E153" s="43"/>
      <c r="F153" s="226" t="s">
        <v>364</v>
      </c>
      <c r="G153" s="43"/>
      <c r="H153" s="43"/>
      <c r="I153" s="222"/>
      <c r="J153" s="43"/>
      <c r="K153" s="43"/>
      <c r="L153" s="47"/>
      <c r="M153" s="223"/>
      <c r="N153" s="22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146</v>
      </c>
      <c r="AU153" s="20" t="s">
        <v>88</v>
      </c>
    </row>
    <row r="154" s="15" customFormat="1">
      <c r="A154" s="15"/>
      <c r="B154" s="249"/>
      <c r="C154" s="250"/>
      <c r="D154" s="220" t="s">
        <v>171</v>
      </c>
      <c r="E154" s="251" t="s">
        <v>76</v>
      </c>
      <c r="F154" s="252" t="s">
        <v>354</v>
      </c>
      <c r="G154" s="250"/>
      <c r="H154" s="251" t="s">
        <v>76</v>
      </c>
      <c r="I154" s="253"/>
      <c r="J154" s="250"/>
      <c r="K154" s="250"/>
      <c r="L154" s="254"/>
      <c r="M154" s="255"/>
      <c r="N154" s="256"/>
      <c r="O154" s="256"/>
      <c r="P154" s="256"/>
      <c r="Q154" s="256"/>
      <c r="R154" s="256"/>
      <c r="S154" s="256"/>
      <c r="T154" s="257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58" t="s">
        <v>171</v>
      </c>
      <c r="AU154" s="258" t="s">
        <v>88</v>
      </c>
      <c r="AV154" s="15" t="s">
        <v>86</v>
      </c>
      <c r="AW154" s="15" t="s">
        <v>38</v>
      </c>
      <c r="AX154" s="15" t="s">
        <v>78</v>
      </c>
      <c r="AY154" s="258" t="s">
        <v>135</v>
      </c>
    </row>
    <row r="155" s="15" customFormat="1">
      <c r="A155" s="15"/>
      <c r="B155" s="249"/>
      <c r="C155" s="250"/>
      <c r="D155" s="220" t="s">
        <v>171</v>
      </c>
      <c r="E155" s="251" t="s">
        <v>76</v>
      </c>
      <c r="F155" s="252" t="s">
        <v>679</v>
      </c>
      <c r="G155" s="250"/>
      <c r="H155" s="251" t="s">
        <v>76</v>
      </c>
      <c r="I155" s="253"/>
      <c r="J155" s="250"/>
      <c r="K155" s="250"/>
      <c r="L155" s="254"/>
      <c r="M155" s="255"/>
      <c r="N155" s="256"/>
      <c r="O155" s="256"/>
      <c r="P155" s="256"/>
      <c r="Q155" s="256"/>
      <c r="R155" s="256"/>
      <c r="S155" s="256"/>
      <c r="T155" s="257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8" t="s">
        <v>171</v>
      </c>
      <c r="AU155" s="258" t="s">
        <v>88</v>
      </c>
      <c r="AV155" s="15" t="s">
        <v>86</v>
      </c>
      <c r="AW155" s="15" t="s">
        <v>38</v>
      </c>
      <c r="AX155" s="15" t="s">
        <v>78</v>
      </c>
      <c r="AY155" s="258" t="s">
        <v>135</v>
      </c>
    </row>
    <row r="156" s="13" customFormat="1">
      <c r="A156" s="13"/>
      <c r="B156" s="227"/>
      <c r="C156" s="228"/>
      <c r="D156" s="220" t="s">
        <v>171</v>
      </c>
      <c r="E156" s="229" t="s">
        <v>76</v>
      </c>
      <c r="F156" s="230" t="s">
        <v>660</v>
      </c>
      <c r="G156" s="228"/>
      <c r="H156" s="231">
        <v>295.84500000000003</v>
      </c>
      <c r="I156" s="232"/>
      <c r="J156" s="228"/>
      <c r="K156" s="228"/>
      <c r="L156" s="233"/>
      <c r="M156" s="234"/>
      <c r="N156" s="235"/>
      <c r="O156" s="235"/>
      <c r="P156" s="235"/>
      <c r="Q156" s="235"/>
      <c r="R156" s="235"/>
      <c r="S156" s="235"/>
      <c r="T156" s="23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7" t="s">
        <v>171</v>
      </c>
      <c r="AU156" s="237" t="s">
        <v>88</v>
      </c>
      <c r="AV156" s="13" t="s">
        <v>88</v>
      </c>
      <c r="AW156" s="13" t="s">
        <v>38</v>
      </c>
      <c r="AX156" s="13" t="s">
        <v>78</v>
      </c>
      <c r="AY156" s="237" t="s">
        <v>135</v>
      </c>
    </row>
    <row r="157" s="13" customFormat="1">
      <c r="A157" s="13"/>
      <c r="B157" s="227"/>
      <c r="C157" s="228"/>
      <c r="D157" s="220" t="s">
        <v>171</v>
      </c>
      <c r="E157" s="229" t="s">
        <v>76</v>
      </c>
      <c r="F157" s="230" t="s">
        <v>661</v>
      </c>
      <c r="G157" s="228"/>
      <c r="H157" s="231">
        <v>-72.159999999999997</v>
      </c>
      <c r="I157" s="232"/>
      <c r="J157" s="228"/>
      <c r="K157" s="228"/>
      <c r="L157" s="233"/>
      <c r="M157" s="234"/>
      <c r="N157" s="235"/>
      <c r="O157" s="235"/>
      <c r="P157" s="235"/>
      <c r="Q157" s="235"/>
      <c r="R157" s="235"/>
      <c r="S157" s="235"/>
      <c r="T157" s="23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7" t="s">
        <v>171</v>
      </c>
      <c r="AU157" s="237" t="s">
        <v>88</v>
      </c>
      <c r="AV157" s="13" t="s">
        <v>88</v>
      </c>
      <c r="AW157" s="13" t="s">
        <v>38</v>
      </c>
      <c r="AX157" s="13" t="s">
        <v>78</v>
      </c>
      <c r="AY157" s="237" t="s">
        <v>135</v>
      </c>
    </row>
    <row r="158" s="13" customFormat="1">
      <c r="A158" s="13"/>
      <c r="B158" s="227"/>
      <c r="C158" s="228"/>
      <c r="D158" s="220" t="s">
        <v>171</v>
      </c>
      <c r="E158" s="229" t="s">
        <v>76</v>
      </c>
      <c r="F158" s="230" t="s">
        <v>662</v>
      </c>
      <c r="G158" s="228"/>
      <c r="H158" s="231">
        <v>-0.44</v>
      </c>
      <c r="I158" s="232"/>
      <c r="J158" s="228"/>
      <c r="K158" s="228"/>
      <c r="L158" s="233"/>
      <c r="M158" s="234"/>
      <c r="N158" s="235"/>
      <c r="O158" s="235"/>
      <c r="P158" s="235"/>
      <c r="Q158" s="235"/>
      <c r="R158" s="235"/>
      <c r="S158" s="235"/>
      <c r="T158" s="23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7" t="s">
        <v>171</v>
      </c>
      <c r="AU158" s="237" t="s">
        <v>88</v>
      </c>
      <c r="AV158" s="13" t="s">
        <v>88</v>
      </c>
      <c r="AW158" s="13" t="s">
        <v>38</v>
      </c>
      <c r="AX158" s="13" t="s">
        <v>78</v>
      </c>
      <c r="AY158" s="237" t="s">
        <v>135</v>
      </c>
    </row>
    <row r="159" s="14" customFormat="1">
      <c r="A159" s="14"/>
      <c r="B159" s="238"/>
      <c r="C159" s="239"/>
      <c r="D159" s="220" t="s">
        <v>171</v>
      </c>
      <c r="E159" s="240" t="s">
        <v>76</v>
      </c>
      <c r="F159" s="241" t="s">
        <v>207</v>
      </c>
      <c r="G159" s="239"/>
      <c r="H159" s="242">
        <v>223.24500000000001</v>
      </c>
      <c r="I159" s="243"/>
      <c r="J159" s="239"/>
      <c r="K159" s="239"/>
      <c r="L159" s="244"/>
      <c r="M159" s="245"/>
      <c r="N159" s="246"/>
      <c r="O159" s="246"/>
      <c r="P159" s="246"/>
      <c r="Q159" s="246"/>
      <c r="R159" s="246"/>
      <c r="S159" s="246"/>
      <c r="T159" s="24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8" t="s">
        <v>171</v>
      </c>
      <c r="AU159" s="248" t="s">
        <v>88</v>
      </c>
      <c r="AV159" s="14" t="s">
        <v>153</v>
      </c>
      <c r="AW159" s="14" t="s">
        <v>38</v>
      </c>
      <c r="AX159" s="14" t="s">
        <v>78</v>
      </c>
      <c r="AY159" s="248" t="s">
        <v>135</v>
      </c>
    </row>
    <row r="160" s="13" customFormat="1">
      <c r="A160" s="13"/>
      <c r="B160" s="227"/>
      <c r="C160" s="228"/>
      <c r="D160" s="220" t="s">
        <v>171</v>
      </c>
      <c r="E160" s="229" t="s">
        <v>76</v>
      </c>
      <c r="F160" s="230" t="s">
        <v>681</v>
      </c>
      <c r="G160" s="228"/>
      <c r="H160" s="231">
        <v>117.20399999999999</v>
      </c>
      <c r="I160" s="232"/>
      <c r="J160" s="228"/>
      <c r="K160" s="228"/>
      <c r="L160" s="233"/>
      <c r="M160" s="234"/>
      <c r="N160" s="235"/>
      <c r="O160" s="235"/>
      <c r="P160" s="235"/>
      <c r="Q160" s="235"/>
      <c r="R160" s="235"/>
      <c r="S160" s="235"/>
      <c r="T160" s="23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7" t="s">
        <v>171</v>
      </c>
      <c r="AU160" s="237" t="s">
        <v>88</v>
      </c>
      <c r="AV160" s="13" t="s">
        <v>88</v>
      </c>
      <c r="AW160" s="13" t="s">
        <v>38</v>
      </c>
      <c r="AX160" s="13" t="s">
        <v>86</v>
      </c>
      <c r="AY160" s="237" t="s">
        <v>135</v>
      </c>
    </row>
    <row r="161" s="2" customFormat="1" ht="16.5" customHeight="1">
      <c r="A161" s="41"/>
      <c r="B161" s="42"/>
      <c r="C161" s="207" t="s">
        <v>8</v>
      </c>
      <c r="D161" s="207" t="s">
        <v>137</v>
      </c>
      <c r="E161" s="208" t="s">
        <v>368</v>
      </c>
      <c r="F161" s="209" t="s">
        <v>369</v>
      </c>
      <c r="G161" s="210" t="s">
        <v>202</v>
      </c>
      <c r="H161" s="211">
        <v>223.24500000000001</v>
      </c>
      <c r="I161" s="212"/>
      <c r="J161" s="213">
        <f>ROUND(I161*H161,2)</f>
        <v>0</v>
      </c>
      <c r="K161" s="209" t="s">
        <v>141</v>
      </c>
      <c r="L161" s="47"/>
      <c r="M161" s="214" t="s">
        <v>76</v>
      </c>
      <c r="N161" s="215" t="s">
        <v>48</v>
      </c>
      <c r="O161" s="87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8" t="s">
        <v>142</v>
      </c>
      <c r="AT161" s="218" t="s">
        <v>137</v>
      </c>
      <c r="AU161" s="218" t="s">
        <v>88</v>
      </c>
      <c r="AY161" s="20" t="s">
        <v>135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20" t="s">
        <v>86</v>
      </c>
      <c r="BK161" s="219">
        <f>ROUND(I161*H161,2)</f>
        <v>0</v>
      </c>
      <c r="BL161" s="20" t="s">
        <v>142</v>
      </c>
      <c r="BM161" s="218" t="s">
        <v>682</v>
      </c>
    </row>
    <row r="162" s="2" customFormat="1">
      <c r="A162" s="41"/>
      <c r="B162" s="42"/>
      <c r="C162" s="43"/>
      <c r="D162" s="220" t="s">
        <v>144</v>
      </c>
      <c r="E162" s="43"/>
      <c r="F162" s="221" t="s">
        <v>371</v>
      </c>
      <c r="G162" s="43"/>
      <c r="H162" s="43"/>
      <c r="I162" s="222"/>
      <c r="J162" s="43"/>
      <c r="K162" s="43"/>
      <c r="L162" s="47"/>
      <c r="M162" s="223"/>
      <c r="N162" s="224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144</v>
      </c>
      <c r="AU162" s="20" t="s">
        <v>88</v>
      </c>
    </row>
    <row r="163" s="2" customFormat="1">
      <c r="A163" s="41"/>
      <c r="B163" s="42"/>
      <c r="C163" s="43"/>
      <c r="D163" s="225" t="s">
        <v>146</v>
      </c>
      <c r="E163" s="43"/>
      <c r="F163" s="226" t="s">
        <v>372</v>
      </c>
      <c r="G163" s="43"/>
      <c r="H163" s="43"/>
      <c r="I163" s="222"/>
      <c r="J163" s="43"/>
      <c r="K163" s="43"/>
      <c r="L163" s="47"/>
      <c r="M163" s="223"/>
      <c r="N163" s="224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146</v>
      </c>
      <c r="AU163" s="20" t="s">
        <v>88</v>
      </c>
    </row>
    <row r="164" s="13" customFormat="1">
      <c r="A164" s="13"/>
      <c r="B164" s="227"/>
      <c r="C164" s="228"/>
      <c r="D164" s="220" t="s">
        <v>171</v>
      </c>
      <c r="E164" s="229" t="s">
        <v>76</v>
      </c>
      <c r="F164" s="230" t="s">
        <v>683</v>
      </c>
      <c r="G164" s="228"/>
      <c r="H164" s="231">
        <v>223.24500000000001</v>
      </c>
      <c r="I164" s="232"/>
      <c r="J164" s="228"/>
      <c r="K164" s="228"/>
      <c r="L164" s="233"/>
      <c r="M164" s="234"/>
      <c r="N164" s="235"/>
      <c r="O164" s="235"/>
      <c r="P164" s="235"/>
      <c r="Q164" s="235"/>
      <c r="R164" s="235"/>
      <c r="S164" s="235"/>
      <c r="T164" s="23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7" t="s">
        <v>171</v>
      </c>
      <c r="AU164" s="237" t="s">
        <v>88</v>
      </c>
      <c r="AV164" s="13" t="s">
        <v>88</v>
      </c>
      <c r="AW164" s="13" t="s">
        <v>38</v>
      </c>
      <c r="AX164" s="13" t="s">
        <v>86</v>
      </c>
      <c r="AY164" s="237" t="s">
        <v>135</v>
      </c>
    </row>
    <row r="165" s="2" customFormat="1" ht="16.5" customHeight="1">
      <c r="A165" s="41"/>
      <c r="B165" s="42"/>
      <c r="C165" s="207" t="s">
        <v>229</v>
      </c>
      <c r="D165" s="207" t="s">
        <v>137</v>
      </c>
      <c r="E165" s="208" t="s">
        <v>381</v>
      </c>
      <c r="F165" s="209" t="s">
        <v>382</v>
      </c>
      <c r="G165" s="210" t="s">
        <v>383</v>
      </c>
      <c r="H165" s="211">
        <v>401.84100000000001</v>
      </c>
      <c r="I165" s="212"/>
      <c r="J165" s="213">
        <f>ROUND(I165*H165,2)</f>
        <v>0</v>
      </c>
      <c r="K165" s="209" t="s">
        <v>141</v>
      </c>
      <c r="L165" s="47"/>
      <c r="M165" s="214" t="s">
        <v>76</v>
      </c>
      <c r="N165" s="215" t="s">
        <v>48</v>
      </c>
      <c r="O165" s="87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142</v>
      </c>
      <c r="AT165" s="218" t="s">
        <v>137</v>
      </c>
      <c r="AU165" s="218" t="s">
        <v>88</v>
      </c>
      <c r="AY165" s="20" t="s">
        <v>135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20" t="s">
        <v>86</v>
      </c>
      <c r="BK165" s="219">
        <f>ROUND(I165*H165,2)</f>
        <v>0</v>
      </c>
      <c r="BL165" s="20" t="s">
        <v>142</v>
      </c>
      <c r="BM165" s="218" t="s">
        <v>684</v>
      </c>
    </row>
    <row r="166" s="2" customFormat="1">
      <c r="A166" s="41"/>
      <c r="B166" s="42"/>
      <c r="C166" s="43"/>
      <c r="D166" s="220" t="s">
        <v>144</v>
      </c>
      <c r="E166" s="43"/>
      <c r="F166" s="221" t="s">
        <v>385</v>
      </c>
      <c r="G166" s="43"/>
      <c r="H166" s="43"/>
      <c r="I166" s="222"/>
      <c r="J166" s="43"/>
      <c r="K166" s="43"/>
      <c r="L166" s="47"/>
      <c r="M166" s="223"/>
      <c r="N166" s="224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144</v>
      </c>
      <c r="AU166" s="20" t="s">
        <v>88</v>
      </c>
    </row>
    <row r="167" s="2" customFormat="1">
      <c r="A167" s="41"/>
      <c r="B167" s="42"/>
      <c r="C167" s="43"/>
      <c r="D167" s="225" t="s">
        <v>146</v>
      </c>
      <c r="E167" s="43"/>
      <c r="F167" s="226" t="s">
        <v>386</v>
      </c>
      <c r="G167" s="43"/>
      <c r="H167" s="43"/>
      <c r="I167" s="222"/>
      <c r="J167" s="43"/>
      <c r="K167" s="43"/>
      <c r="L167" s="47"/>
      <c r="M167" s="223"/>
      <c r="N167" s="224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146</v>
      </c>
      <c r="AU167" s="20" t="s">
        <v>88</v>
      </c>
    </row>
    <row r="168" s="13" customFormat="1">
      <c r="A168" s="13"/>
      <c r="B168" s="227"/>
      <c r="C168" s="228"/>
      <c r="D168" s="220" t="s">
        <v>171</v>
      </c>
      <c r="E168" s="229" t="s">
        <v>76</v>
      </c>
      <c r="F168" s="230" t="s">
        <v>685</v>
      </c>
      <c r="G168" s="228"/>
      <c r="H168" s="231">
        <v>401.84100000000001</v>
      </c>
      <c r="I168" s="232"/>
      <c r="J168" s="228"/>
      <c r="K168" s="228"/>
      <c r="L168" s="233"/>
      <c r="M168" s="234"/>
      <c r="N168" s="235"/>
      <c r="O168" s="235"/>
      <c r="P168" s="235"/>
      <c r="Q168" s="235"/>
      <c r="R168" s="235"/>
      <c r="S168" s="235"/>
      <c r="T168" s="23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7" t="s">
        <v>171</v>
      </c>
      <c r="AU168" s="237" t="s">
        <v>88</v>
      </c>
      <c r="AV168" s="13" t="s">
        <v>88</v>
      </c>
      <c r="AW168" s="13" t="s">
        <v>38</v>
      </c>
      <c r="AX168" s="13" t="s">
        <v>86</v>
      </c>
      <c r="AY168" s="237" t="s">
        <v>135</v>
      </c>
    </row>
    <row r="169" s="2" customFormat="1" ht="16.5" customHeight="1">
      <c r="A169" s="41"/>
      <c r="B169" s="42"/>
      <c r="C169" s="207" t="s">
        <v>235</v>
      </c>
      <c r="D169" s="207" t="s">
        <v>137</v>
      </c>
      <c r="E169" s="208" t="s">
        <v>393</v>
      </c>
      <c r="F169" s="209" t="s">
        <v>394</v>
      </c>
      <c r="G169" s="210" t="s">
        <v>202</v>
      </c>
      <c r="H169" s="211">
        <v>132.44300000000001</v>
      </c>
      <c r="I169" s="212"/>
      <c r="J169" s="213">
        <f>ROUND(I169*H169,2)</f>
        <v>0</v>
      </c>
      <c r="K169" s="209" t="s">
        <v>141</v>
      </c>
      <c r="L169" s="47"/>
      <c r="M169" s="214" t="s">
        <v>76</v>
      </c>
      <c r="N169" s="215" t="s">
        <v>48</v>
      </c>
      <c r="O169" s="87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8" t="s">
        <v>142</v>
      </c>
      <c r="AT169" s="218" t="s">
        <v>137</v>
      </c>
      <c r="AU169" s="218" t="s">
        <v>88</v>
      </c>
      <c r="AY169" s="20" t="s">
        <v>135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20" t="s">
        <v>86</v>
      </c>
      <c r="BK169" s="219">
        <f>ROUND(I169*H169,2)</f>
        <v>0</v>
      </c>
      <c r="BL169" s="20" t="s">
        <v>142</v>
      </c>
      <c r="BM169" s="218" t="s">
        <v>686</v>
      </c>
    </row>
    <row r="170" s="2" customFormat="1">
      <c r="A170" s="41"/>
      <c r="B170" s="42"/>
      <c r="C170" s="43"/>
      <c r="D170" s="220" t="s">
        <v>144</v>
      </c>
      <c r="E170" s="43"/>
      <c r="F170" s="221" t="s">
        <v>396</v>
      </c>
      <c r="G170" s="43"/>
      <c r="H170" s="43"/>
      <c r="I170" s="222"/>
      <c r="J170" s="43"/>
      <c r="K170" s="43"/>
      <c r="L170" s="47"/>
      <c r="M170" s="223"/>
      <c r="N170" s="224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144</v>
      </c>
      <c r="AU170" s="20" t="s">
        <v>88</v>
      </c>
    </row>
    <row r="171" s="2" customFormat="1">
      <c r="A171" s="41"/>
      <c r="B171" s="42"/>
      <c r="C171" s="43"/>
      <c r="D171" s="225" t="s">
        <v>146</v>
      </c>
      <c r="E171" s="43"/>
      <c r="F171" s="226" t="s">
        <v>397</v>
      </c>
      <c r="G171" s="43"/>
      <c r="H171" s="43"/>
      <c r="I171" s="222"/>
      <c r="J171" s="43"/>
      <c r="K171" s="43"/>
      <c r="L171" s="47"/>
      <c r="M171" s="223"/>
      <c r="N171" s="224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146</v>
      </c>
      <c r="AU171" s="20" t="s">
        <v>88</v>
      </c>
    </row>
    <row r="172" s="15" customFormat="1">
      <c r="A172" s="15"/>
      <c r="B172" s="249"/>
      <c r="C172" s="250"/>
      <c r="D172" s="220" t="s">
        <v>171</v>
      </c>
      <c r="E172" s="251" t="s">
        <v>76</v>
      </c>
      <c r="F172" s="252" t="s">
        <v>679</v>
      </c>
      <c r="G172" s="250"/>
      <c r="H172" s="251" t="s">
        <v>76</v>
      </c>
      <c r="I172" s="253"/>
      <c r="J172" s="250"/>
      <c r="K172" s="250"/>
      <c r="L172" s="254"/>
      <c r="M172" s="255"/>
      <c r="N172" s="256"/>
      <c r="O172" s="256"/>
      <c r="P172" s="256"/>
      <c r="Q172" s="256"/>
      <c r="R172" s="256"/>
      <c r="S172" s="256"/>
      <c r="T172" s="257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8" t="s">
        <v>171</v>
      </c>
      <c r="AU172" s="258" t="s">
        <v>88</v>
      </c>
      <c r="AV172" s="15" t="s">
        <v>86</v>
      </c>
      <c r="AW172" s="15" t="s">
        <v>38</v>
      </c>
      <c r="AX172" s="15" t="s">
        <v>78</v>
      </c>
      <c r="AY172" s="258" t="s">
        <v>135</v>
      </c>
    </row>
    <row r="173" s="13" customFormat="1">
      <c r="A173" s="13"/>
      <c r="B173" s="227"/>
      <c r="C173" s="228"/>
      <c r="D173" s="220" t="s">
        <v>171</v>
      </c>
      <c r="E173" s="229" t="s">
        <v>76</v>
      </c>
      <c r="F173" s="230" t="s">
        <v>660</v>
      </c>
      <c r="G173" s="228"/>
      <c r="H173" s="231">
        <v>295.84500000000003</v>
      </c>
      <c r="I173" s="232"/>
      <c r="J173" s="228"/>
      <c r="K173" s="228"/>
      <c r="L173" s="233"/>
      <c r="M173" s="234"/>
      <c r="N173" s="235"/>
      <c r="O173" s="235"/>
      <c r="P173" s="235"/>
      <c r="Q173" s="235"/>
      <c r="R173" s="235"/>
      <c r="S173" s="235"/>
      <c r="T173" s="23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7" t="s">
        <v>171</v>
      </c>
      <c r="AU173" s="237" t="s">
        <v>88</v>
      </c>
      <c r="AV173" s="13" t="s">
        <v>88</v>
      </c>
      <c r="AW173" s="13" t="s">
        <v>38</v>
      </c>
      <c r="AX173" s="13" t="s">
        <v>78</v>
      </c>
      <c r="AY173" s="237" t="s">
        <v>135</v>
      </c>
    </row>
    <row r="174" s="13" customFormat="1">
      <c r="A174" s="13"/>
      <c r="B174" s="227"/>
      <c r="C174" s="228"/>
      <c r="D174" s="220" t="s">
        <v>171</v>
      </c>
      <c r="E174" s="229" t="s">
        <v>76</v>
      </c>
      <c r="F174" s="230" t="s">
        <v>661</v>
      </c>
      <c r="G174" s="228"/>
      <c r="H174" s="231">
        <v>-72.159999999999997</v>
      </c>
      <c r="I174" s="232"/>
      <c r="J174" s="228"/>
      <c r="K174" s="228"/>
      <c r="L174" s="233"/>
      <c r="M174" s="234"/>
      <c r="N174" s="235"/>
      <c r="O174" s="235"/>
      <c r="P174" s="235"/>
      <c r="Q174" s="235"/>
      <c r="R174" s="235"/>
      <c r="S174" s="235"/>
      <c r="T174" s="23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7" t="s">
        <v>171</v>
      </c>
      <c r="AU174" s="237" t="s">
        <v>88</v>
      </c>
      <c r="AV174" s="13" t="s">
        <v>88</v>
      </c>
      <c r="AW174" s="13" t="s">
        <v>38</v>
      </c>
      <c r="AX174" s="13" t="s">
        <v>78</v>
      </c>
      <c r="AY174" s="237" t="s">
        <v>135</v>
      </c>
    </row>
    <row r="175" s="13" customFormat="1">
      <c r="A175" s="13"/>
      <c r="B175" s="227"/>
      <c r="C175" s="228"/>
      <c r="D175" s="220" t="s">
        <v>171</v>
      </c>
      <c r="E175" s="229" t="s">
        <v>76</v>
      </c>
      <c r="F175" s="230" t="s">
        <v>662</v>
      </c>
      <c r="G175" s="228"/>
      <c r="H175" s="231">
        <v>-0.44</v>
      </c>
      <c r="I175" s="232"/>
      <c r="J175" s="228"/>
      <c r="K175" s="228"/>
      <c r="L175" s="233"/>
      <c r="M175" s="234"/>
      <c r="N175" s="235"/>
      <c r="O175" s="235"/>
      <c r="P175" s="235"/>
      <c r="Q175" s="235"/>
      <c r="R175" s="235"/>
      <c r="S175" s="235"/>
      <c r="T175" s="23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7" t="s">
        <v>171</v>
      </c>
      <c r="AU175" s="237" t="s">
        <v>88</v>
      </c>
      <c r="AV175" s="13" t="s">
        <v>88</v>
      </c>
      <c r="AW175" s="13" t="s">
        <v>38</v>
      </c>
      <c r="AX175" s="13" t="s">
        <v>78</v>
      </c>
      <c r="AY175" s="237" t="s">
        <v>135</v>
      </c>
    </row>
    <row r="176" s="13" customFormat="1">
      <c r="A176" s="13"/>
      <c r="B176" s="227"/>
      <c r="C176" s="228"/>
      <c r="D176" s="220" t="s">
        <v>171</v>
      </c>
      <c r="E176" s="229" t="s">
        <v>76</v>
      </c>
      <c r="F176" s="230" t="s">
        <v>687</v>
      </c>
      <c r="G176" s="228"/>
      <c r="H176" s="231">
        <v>-24.75</v>
      </c>
      <c r="I176" s="232"/>
      <c r="J176" s="228"/>
      <c r="K176" s="228"/>
      <c r="L176" s="233"/>
      <c r="M176" s="234"/>
      <c r="N176" s="235"/>
      <c r="O176" s="235"/>
      <c r="P176" s="235"/>
      <c r="Q176" s="235"/>
      <c r="R176" s="235"/>
      <c r="S176" s="235"/>
      <c r="T176" s="23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7" t="s">
        <v>171</v>
      </c>
      <c r="AU176" s="237" t="s">
        <v>88</v>
      </c>
      <c r="AV176" s="13" t="s">
        <v>88</v>
      </c>
      <c r="AW176" s="13" t="s">
        <v>38</v>
      </c>
      <c r="AX176" s="13" t="s">
        <v>78</v>
      </c>
      <c r="AY176" s="237" t="s">
        <v>135</v>
      </c>
    </row>
    <row r="177" s="13" customFormat="1">
      <c r="A177" s="13"/>
      <c r="B177" s="227"/>
      <c r="C177" s="228"/>
      <c r="D177" s="220" t="s">
        <v>171</v>
      </c>
      <c r="E177" s="229" t="s">
        <v>76</v>
      </c>
      <c r="F177" s="230" t="s">
        <v>688</v>
      </c>
      <c r="G177" s="228"/>
      <c r="H177" s="231">
        <v>-64.349999999999994</v>
      </c>
      <c r="I177" s="232"/>
      <c r="J177" s="228"/>
      <c r="K177" s="228"/>
      <c r="L177" s="233"/>
      <c r="M177" s="234"/>
      <c r="N177" s="235"/>
      <c r="O177" s="235"/>
      <c r="P177" s="235"/>
      <c r="Q177" s="235"/>
      <c r="R177" s="235"/>
      <c r="S177" s="235"/>
      <c r="T177" s="23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7" t="s">
        <v>171</v>
      </c>
      <c r="AU177" s="237" t="s">
        <v>88</v>
      </c>
      <c r="AV177" s="13" t="s">
        <v>88</v>
      </c>
      <c r="AW177" s="13" t="s">
        <v>38</v>
      </c>
      <c r="AX177" s="13" t="s">
        <v>78</v>
      </c>
      <c r="AY177" s="237" t="s">
        <v>135</v>
      </c>
    </row>
    <row r="178" s="13" customFormat="1">
      <c r="A178" s="13"/>
      <c r="B178" s="227"/>
      <c r="C178" s="228"/>
      <c r="D178" s="220" t="s">
        <v>171</v>
      </c>
      <c r="E178" s="229" t="s">
        <v>76</v>
      </c>
      <c r="F178" s="230" t="s">
        <v>689</v>
      </c>
      <c r="G178" s="228"/>
      <c r="H178" s="231">
        <v>-1.4079999999999999</v>
      </c>
      <c r="I178" s="232"/>
      <c r="J178" s="228"/>
      <c r="K178" s="228"/>
      <c r="L178" s="233"/>
      <c r="M178" s="234"/>
      <c r="N178" s="235"/>
      <c r="O178" s="235"/>
      <c r="P178" s="235"/>
      <c r="Q178" s="235"/>
      <c r="R178" s="235"/>
      <c r="S178" s="235"/>
      <c r="T178" s="23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7" t="s">
        <v>171</v>
      </c>
      <c r="AU178" s="237" t="s">
        <v>88</v>
      </c>
      <c r="AV178" s="13" t="s">
        <v>88</v>
      </c>
      <c r="AW178" s="13" t="s">
        <v>38</v>
      </c>
      <c r="AX178" s="13" t="s">
        <v>78</v>
      </c>
      <c r="AY178" s="237" t="s">
        <v>135</v>
      </c>
    </row>
    <row r="179" s="13" customFormat="1">
      <c r="A179" s="13"/>
      <c r="B179" s="227"/>
      <c r="C179" s="228"/>
      <c r="D179" s="220" t="s">
        <v>171</v>
      </c>
      <c r="E179" s="229" t="s">
        <v>76</v>
      </c>
      <c r="F179" s="230" t="s">
        <v>690</v>
      </c>
      <c r="G179" s="228"/>
      <c r="H179" s="231">
        <v>-0.29399999999999998</v>
      </c>
      <c r="I179" s="232"/>
      <c r="J179" s="228"/>
      <c r="K179" s="228"/>
      <c r="L179" s="233"/>
      <c r="M179" s="234"/>
      <c r="N179" s="235"/>
      <c r="O179" s="235"/>
      <c r="P179" s="235"/>
      <c r="Q179" s="235"/>
      <c r="R179" s="235"/>
      <c r="S179" s="235"/>
      <c r="T179" s="23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7" t="s">
        <v>171</v>
      </c>
      <c r="AU179" s="237" t="s">
        <v>88</v>
      </c>
      <c r="AV179" s="13" t="s">
        <v>88</v>
      </c>
      <c r="AW179" s="13" t="s">
        <v>38</v>
      </c>
      <c r="AX179" s="13" t="s">
        <v>78</v>
      </c>
      <c r="AY179" s="237" t="s">
        <v>135</v>
      </c>
    </row>
    <row r="180" s="13" customFormat="1">
      <c r="A180" s="13"/>
      <c r="B180" s="227"/>
      <c r="C180" s="228"/>
      <c r="D180" s="220" t="s">
        <v>171</v>
      </c>
      <c r="E180" s="229" t="s">
        <v>76</v>
      </c>
      <c r="F180" s="230" t="s">
        <v>691</v>
      </c>
      <c r="G180" s="228"/>
      <c r="H180" s="231">
        <v>-66.221999999999994</v>
      </c>
      <c r="I180" s="232"/>
      <c r="J180" s="228"/>
      <c r="K180" s="228"/>
      <c r="L180" s="233"/>
      <c r="M180" s="234"/>
      <c r="N180" s="235"/>
      <c r="O180" s="235"/>
      <c r="P180" s="235"/>
      <c r="Q180" s="235"/>
      <c r="R180" s="235"/>
      <c r="S180" s="235"/>
      <c r="T180" s="23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7" t="s">
        <v>171</v>
      </c>
      <c r="AU180" s="237" t="s">
        <v>88</v>
      </c>
      <c r="AV180" s="13" t="s">
        <v>88</v>
      </c>
      <c r="AW180" s="13" t="s">
        <v>38</v>
      </c>
      <c r="AX180" s="13" t="s">
        <v>78</v>
      </c>
      <c r="AY180" s="237" t="s">
        <v>135</v>
      </c>
    </row>
    <row r="181" s="14" customFormat="1">
      <c r="A181" s="14"/>
      <c r="B181" s="238"/>
      <c r="C181" s="239"/>
      <c r="D181" s="220" t="s">
        <v>171</v>
      </c>
      <c r="E181" s="240" t="s">
        <v>76</v>
      </c>
      <c r="F181" s="241" t="s">
        <v>207</v>
      </c>
      <c r="G181" s="239"/>
      <c r="H181" s="242">
        <v>66.221000000000004</v>
      </c>
      <c r="I181" s="243"/>
      <c r="J181" s="239"/>
      <c r="K181" s="239"/>
      <c r="L181" s="244"/>
      <c r="M181" s="245"/>
      <c r="N181" s="246"/>
      <c r="O181" s="246"/>
      <c r="P181" s="246"/>
      <c r="Q181" s="246"/>
      <c r="R181" s="246"/>
      <c r="S181" s="246"/>
      <c r="T181" s="247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8" t="s">
        <v>171</v>
      </c>
      <c r="AU181" s="248" t="s">
        <v>88</v>
      </c>
      <c r="AV181" s="14" t="s">
        <v>153</v>
      </c>
      <c r="AW181" s="14" t="s">
        <v>38</v>
      </c>
      <c r="AX181" s="14" t="s">
        <v>78</v>
      </c>
      <c r="AY181" s="248" t="s">
        <v>135</v>
      </c>
    </row>
    <row r="182" s="13" customFormat="1">
      <c r="A182" s="13"/>
      <c r="B182" s="227"/>
      <c r="C182" s="228"/>
      <c r="D182" s="220" t="s">
        <v>171</v>
      </c>
      <c r="E182" s="229" t="s">
        <v>76</v>
      </c>
      <c r="F182" s="230" t="s">
        <v>692</v>
      </c>
      <c r="G182" s="228"/>
      <c r="H182" s="231">
        <v>66.221999999999994</v>
      </c>
      <c r="I182" s="232"/>
      <c r="J182" s="228"/>
      <c r="K182" s="228"/>
      <c r="L182" s="233"/>
      <c r="M182" s="234"/>
      <c r="N182" s="235"/>
      <c r="O182" s="235"/>
      <c r="P182" s="235"/>
      <c r="Q182" s="235"/>
      <c r="R182" s="235"/>
      <c r="S182" s="235"/>
      <c r="T182" s="23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7" t="s">
        <v>171</v>
      </c>
      <c r="AU182" s="237" t="s">
        <v>88</v>
      </c>
      <c r="AV182" s="13" t="s">
        <v>88</v>
      </c>
      <c r="AW182" s="13" t="s">
        <v>38</v>
      </c>
      <c r="AX182" s="13" t="s">
        <v>78</v>
      </c>
      <c r="AY182" s="237" t="s">
        <v>135</v>
      </c>
    </row>
    <row r="183" s="16" customFormat="1">
      <c r="A183" s="16"/>
      <c r="B183" s="259"/>
      <c r="C183" s="260"/>
      <c r="D183" s="220" t="s">
        <v>171</v>
      </c>
      <c r="E183" s="261" t="s">
        <v>76</v>
      </c>
      <c r="F183" s="262" t="s">
        <v>402</v>
      </c>
      <c r="G183" s="260"/>
      <c r="H183" s="263">
        <v>132.44300000000001</v>
      </c>
      <c r="I183" s="264"/>
      <c r="J183" s="260"/>
      <c r="K183" s="260"/>
      <c r="L183" s="265"/>
      <c r="M183" s="266"/>
      <c r="N183" s="267"/>
      <c r="O183" s="267"/>
      <c r="P183" s="267"/>
      <c r="Q183" s="267"/>
      <c r="R183" s="267"/>
      <c r="S183" s="267"/>
      <c r="T183" s="268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269" t="s">
        <v>171</v>
      </c>
      <c r="AU183" s="269" t="s">
        <v>88</v>
      </c>
      <c r="AV183" s="16" t="s">
        <v>142</v>
      </c>
      <c r="AW183" s="16" t="s">
        <v>38</v>
      </c>
      <c r="AX183" s="16" t="s">
        <v>86</v>
      </c>
      <c r="AY183" s="269" t="s">
        <v>135</v>
      </c>
    </row>
    <row r="184" s="2" customFormat="1" ht="16.5" customHeight="1">
      <c r="A184" s="41"/>
      <c r="B184" s="42"/>
      <c r="C184" s="270" t="s">
        <v>242</v>
      </c>
      <c r="D184" s="270" t="s">
        <v>404</v>
      </c>
      <c r="E184" s="271" t="s">
        <v>405</v>
      </c>
      <c r="F184" s="272" t="s">
        <v>406</v>
      </c>
      <c r="G184" s="273" t="s">
        <v>383</v>
      </c>
      <c r="H184" s="274">
        <v>132.44200000000001</v>
      </c>
      <c r="I184" s="275"/>
      <c r="J184" s="276">
        <f>ROUND(I184*H184,2)</f>
        <v>0</v>
      </c>
      <c r="K184" s="272" t="s">
        <v>141</v>
      </c>
      <c r="L184" s="277"/>
      <c r="M184" s="278" t="s">
        <v>76</v>
      </c>
      <c r="N184" s="279" t="s">
        <v>48</v>
      </c>
      <c r="O184" s="87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8" t="s">
        <v>188</v>
      </c>
      <c r="AT184" s="218" t="s">
        <v>404</v>
      </c>
      <c r="AU184" s="218" t="s">
        <v>88</v>
      </c>
      <c r="AY184" s="20" t="s">
        <v>135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20" t="s">
        <v>86</v>
      </c>
      <c r="BK184" s="219">
        <f>ROUND(I184*H184,2)</f>
        <v>0</v>
      </c>
      <c r="BL184" s="20" t="s">
        <v>142</v>
      </c>
      <c r="BM184" s="218" t="s">
        <v>693</v>
      </c>
    </row>
    <row r="185" s="2" customFormat="1">
      <c r="A185" s="41"/>
      <c r="B185" s="42"/>
      <c r="C185" s="43"/>
      <c r="D185" s="220" t="s">
        <v>144</v>
      </c>
      <c r="E185" s="43"/>
      <c r="F185" s="221" t="s">
        <v>406</v>
      </c>
      <c r="G185" s="43"/>
      <c r="H185" s="43"/>
      <c r="I185" s="222"/>
      <c r="J185" s="43"/>
      <c r="K185" s="43"/>
      <c r="L185" s="47"/>
      <c r="M185" s="223"/>
      <c r="N185" s="224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144</v>
      </c>
      <c r="AU185" s="20" t="s">
        <v>88</v>
      </c>
    </row>
    <row r="186" s="13" customFormat="1">
      <c r="A186" s="13"/>
      <c r="B186" s="227"/>
      <c r="C186" s="228"/>
      <c r="D186" s="220" t="s">
        <v>171</v>
      </c>
      <c r="E186" s="229" t="s">
        <v>76</v>
      </c>
      <c r="F186" s="230" t="s">
        <v>694</v>
      </c>
      <c r="G186" s="228"/>
      <c r="H186" s="231">
        <v>132.44200000000001</v>
      </c>
      <c r="I186" s="232"/>
      <c r="J186" s="228"/>
      <c r="K186" s="228"/>
      <c r="L186" s="233"/>
      <c r="M186" s="234"/>
      <c r="N186" s="235"/>
      <c r="O186" s="235"/>
      <c r="P186" s="235"/>
      <c r="Q186" s="235"/>
      <c r="R186" s="235"/>
      <c r="S186" s="235"/>
      <c r="T186" s="23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7" t="s">
        <v>171</v>
      </c>
      <c r="AU186" s="237" t="s">
        <v>88</v>
      </c>
      <c r="AV186" s="13" t="s">
        <v>88</v>
      </c>
      <c r="AW186" s="13" t="s">
        <v>38</v>
      </c>
      <c r="AX186" s="13" t="s">
        <v>86</v>
      </c>
      <c r="AY186" s="237" t="s">
        <v>135</v>
      </c>
    </row>
    <row r="187" s="2" customFormat="1" ht="16.5" customHeight="1">
      <c r="A187" s="41"/>
      <c r="B187" s="42"/>
      <c r="C187" s="207" t="s">
        <v>249</v>
      </c>
      <c r="D187" s="207" t="s">
        <v>137</v>
      </c>
      <c r="E187" s="208" t="s">
        <v>695</v>
      </c>
      <c r="F187" s="209" t="s">
        <v>411</v>
      </c>
      <c r="G187" s="210" t="s">
        <v>202</v>
      </c>
      <c r="H187" s="211">
        <v>64.349999999999994</v>
      </c>
      <c r="I187" s="212"/>
      <c r="J187" s="213">
        <f>ROUND(I187*H187,2)</f>
        <v>0</v>
      </c>
      <c r="K187" s="209" t="s">
        <v>141</v>
      </c>
      <c r="L187" s="47"/>
      <c r="M187" s="214" t="s">
        <v>76</v>
      </c>
      <c r="N187" s="215" t="s">
        <v>48</v>
      </c>
      <c r="O187" s="87"/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8" t="s">
        <v>142</v>
      </c>
      <c r="AT187" s="218" t="s">
        <v>137</v>
      </c>
      <c r="AU187" s="218" t="s">
        <v>88</v>
      </c>
      <c r="AY187" s="20" t="s">
        <v>135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20" t="s">
        <v>86</v>
      </c>
      <c r="BK187" s="219">
        <f>ROUND(I187*H187,2)</f>
        <v>0</v>
      </c>
      <c r="BL187" s="20" t="s">
        <v>142</v>
      </c>
      <c r="BM187" s="218" t="s">
        <v>696</v>
      </c>
    </row>
    <row r="188" s="2" customFormat="1">
      <c r="A188" s="41"/>
      <c r="B188" s="42"/>
      <c r="C188" s="43"/>
      <c r="D188" s="220" t="s">
        <v>144</v>
      </c>
      <c r="E188" s="43"/>
      <c r="F188" s="221" t="s">
        <v>413</v>
      </c>
      <c r="G188" s="43"/>
      <c r="H188" s="43"/>
      <c r="I188" s="222"/>
      <c r="J188" s="43"/>
      <c r="K188" s="43"/>
      <c r="L188" s="47"/>
      <c r="M188" s="223"/>
      <c r="N188" s="224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144</v>
      </c>
      <c r="AU188" s="20" t="s">
        <v>88</v>
      </c>
    </row>
    <row r="189" s="2" customFormat="1">
      <c r="A189" s="41"/>
      <c r="B189" s="42"/>
      <c r="C189" s="43"/>
      <c r="D189" s="225" t="s">
        <v>146</v>
      </c>
      <c r="E189" s="43"/>
      <c r="F189" s="226" t="s">
        <v>697</v>
      </c>
      <c r="G189" s="43"/>
      <c r="H189" s="43"/>
      <c r="I189" s="222"/>
      <c r="J189" s="43"/>
      <c r="K189" s="43"/>
      <c r="L189" s="47"/>
      <c r="M189" s="223"/>
      <c r="N189" s="224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146</v>
      </c>
      <c r="AU189" s="20" t="s">
        <v>88</v>
      </c>
    </row>
    <row r="190" s="13" customFormat="1">
      <c r="A190" s="13"/>
      <c r="B190" s="227"/>
      <c r="C190" s="228"/>
      <c r="D190" s="220" t="s">
        <v>171</v>
      </c>
      <c r="E190" s="229" t="s">
        <v>76</v>
      </c>
      <c r="F190" s="230" t="s">
        <v>698</v>
      </c>
      <c r="G190" s="228"/>
      <c r="H190" s="231">
        <v>64.349999999999994</v>
      </c>
      <c r="I190" s="232"/>
      <c r="J190" s="228"/>
      <c r="K190" s="228"/>
      <c r="L190" s="233"/>
      <c r="M190" s="234"/>
      <c r="N190" s="235"/>
      <c r="O190" s="235"/>
      <c r="P190" s="235"/>
      <c r="Q190" s="235"/>
      <c r="R190" s="235"/>
      <c r="S190" s="235"/>
      <c r="T190" s="23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7" t="s">
        <v>171</v>
      </c>
      <c r="AU190" s="237" t="s">
        <v>88</v>
      </c>
      <c r="AV190" s="13" t="s">
        <v>88</v>
      </c>
      <c r="AW190" s="13" t="s">
        <v>38</v>
      </c>
      <c r="AX190" s="13" t="s">
        <v>86</v>
      </c>
      <c r="AY190" s="237" t="s">
        <v>135</v>
      </c>
    </row>
    <row r="191" s="2" customFormat="1" ht="16.5" customHeight="1">
      <c r="A191" s="41"/>
      <c r="B191" s="42"/>
      <c r="C191" s="270" t="s">
        <v>257</v>
      </c>
      <c r="D191" s="270" t="s">
        <v>404</v>
      </c>
      <c r="E191" s="271" t="s">
        <v>699</v>
      </c>
      <c r="F191" s="272" t="s">
        <v>420</v>
      </c>
      <c r="G191" s="273" t="s">
        <v>383</v>
      </c>
      <c r="H191" s="274">
        <v>128.69999999999999</v>
      </c>
      <c r="I191" s="275"/>
      <c r="J191" s="276">
        <f>ROUND(I191*H191,2)</f>
        <v>0</v>
      </c>
      <c r="K191" s="272" t="s">
        <v>141</v>
      </c>
      <c r="L191" s="277"/>
      <c r="M191" s="278" t="s">
        <v>76</v>
      </c>
      <c r="N191" s="279" t="s">
        <v>48</v>
      </c>
      <c r="O191" s="87"/>
      <c r="P191" s="216">
        <f>O191*H191</f>
        <v>0</v>
      </c>
      <c r="Q191" s="216">
        <v>0</v>
      </c>
      <c r="R191" s="216">
        <f>Q191*H191</f>
        <v>0</v>
      </c>
      <c r="S191" s="216">
        <v>0</v>
      </c>
      <c r="T191" s="217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8" t="s">
        <v>188</v>
      </c>
      <c r="AT191" s="218" t="s">
        <v>404</v>
      </c>
      <c r="AU191" s="218" t="s">
        <v>88</v>
      </c>
      <c r="AY191" s="20" t="s">
        <v>135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20" t="s">
        <v>86</v>
      </c>
      <c r="BK191" s="219">
        <f>ROUND(I191*H191,2)</f>
        <v>0</v>
      </c>
      <c r="BL191" s="20" t="s">
        <v>142</v>
      </c>
      <c r="BM191" s="218" t="s">
        <v>700</v>
      </c>
    </row>
    <row r="192" s="2" customFormat="1">
      <c r="A192" s="41"/>
      <c r="B192" s="42"/>
      <c r="C192" s="43"/>
      <c r="D192" s="220" t="s">
        <v>144</v>
      </c>
      <c r="E192" s="43"/>
      <c r="F192" s="221" t="s">
        <v>420</v>
      </c>
      <c r="G192" s="43"/>
      <c r="H192" s="43"/>
      <c r="I192" s="222"/>
      <c r="J192" s="43"/>
      <c r="K192" s="43"/>
      <c r="L192" s="47"/>
      <c r="M192" s="223"/>
      <c r="N192" s="224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144</v>
      </c>
      <c r="AU192" s="20" t="s">
        <v>88</v>
      </c>
    </row>
    <row r="193" s="13" customFormat="1">
      <c r="A193" s="13"/>
      <c r="B193" s="227"/>
      <c r="C193" s="228"/>
      <c r="D193" s="220" t="s">
        <v>171</v>
      </c>
      <c r="E193" s="229" t="s">
        <v>76</v>
      </c>
      <c r="F193" s="230" t="s">
        <v>701</v>
      </c>
      <c r="G193" s="228"/>
      <c r="H193" s="231">
        <v>128.69999999999999</v>
      </c>
      <c r="I193" s="232"/>
      <c r="J193" s="228"/>
      <c r="K193" s="228"/>
      <c r="L193" s="233"/>
      <c r="M193" s="234"/>
      <c r="N193" s="235"/>
      <c r="O193" s="235"/>
      <c r="P193" s="235"/>
      <c r="Q193" s="235"/>
      <c r="R193" s="235"/>
      <c r="S193" s="235"/>
      <c r="T193" s="23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7" t="s">
        <v>171</v>
      </c>
      <c r="AU193" s="237" t="s">
        <v>88</v>
      </c>
      <c r="AV193" s="13" t="s">
        <v>88</v>
      </c>
      <c r="AW193" s="13" t="s">
        <v>38</v>
      </c>
      <c r="AX193" s="13" t="s">
        <v>86</v>
      </c>
      <c r="AY193" s="237" t="s">
        <v>135</v>
      </c>
    </row>
    <row r="194" s="12" customFormat="1" ht="22.8" customHeight="1">
      <c r="A194" s="12"/>
      <c r="B194" s="191"/>
      <c r="C194" s="192"/>
      <c r="D194" s="193" t="s">
        <v>77</v>
      </c>
      <c r="E194" s="205" t="s">
        <v>88</v>
      </c>
      <c r="F194" s="205" t="s">
        <v>423</v>
      </c>
      <c r="G194" s="192"/>
      <c r="H194" s="192"/>
      <c r="I194" s="195"/>
      <c r="J194" s="206">
        <f>BK194</f>
        <v>0</v>
      </c>
      <c r="K194" s="192"/>
      <c r="L194" s="197"/>
      <c r="M194" s="198"/>
      <c r="N194" s="199"/>
      <c r="O194" s="199"/>
      <c r="P194" s="200">
        <f>SUM(P195:P198)</f>
        <v>0</v>
      </c>
      <c r="Q194" s="199"/>
      <c r="R194" s="200">
        <f>SUM(R195:R198)</f>
        <v>23.868900000000004</v>
      </c>
      <c r="S194" s="199"/>
      <c r="T194" s="201">
        <f>SUM(T195:T198)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02" t="s">
        <v>86</v>
      </c>
      <c r="AT194" s="203" t="s">
        <v>77</v>
      </c>
      <c r="AU194" s="203" t="s">
        <v>86</v>
      </c>
      <c r="AY194" s="202" t="s">
        <v>135</v>
      </c>
      <c r="BK194" s="204">
        <f>SUM(BK195:BK198)</f>
        <v>0</v>
      </c>
    </row>
    <row r="195" s="2" customFormat="1" ht="24.15" customHeight="1">
      <c r="A195" s="41"/>
      <c r="B195" s="42"/>
      <c r="C195" s="207" t="s">
        <v>263</v>
      </c>
      <c r="D195" s="207" t="s">
        <v>137</v>
      </c>
      <c r="E195" s="208" t="s">
        <v>425</v>
      </c>
      <c r="F195" s="209" t="s">
        <v>426</v>
      </c>
      <c r="G195" s="210" t="s">
        <v>184</v>
      </c>
      <c r="H195" s="211">
        <v>165</v>
      </c>
      <c r="I195" s="212"/>
      <c r="J195" s="213">
        <f>ROUND(I195*H195,2)</f>
        <v>0</v>
      </c>
      <c r="K195" s="209" t="s">
        <v>141</v>
      </c>
      <c r="L195" s="47"/>
      <c r="M195" s="214" t="s">
        <v>76</v>
      </c>
      <c r="N195" s="215" t="s">
        <v>48</v>
      </c>
      <c r="O195" s="87"/>
      <c r="P195" s="216">
        <f>O195*H195</f>
        <v>0</v>
      </c>
      <c r="Q195" s="216">
        <v>0.14466000000000001</v>
      </c>
      <c r="R195" s="216">
        <f>Q195*H195</f>
        <v>23.868900000000004</v>
      </c>
      <c r="S195" s="216">
        <v>0</v>
      </c>
      <c r="T195" s="21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8" t="s">
        <v>142</v>
      </c>
      <c r="AT195" s="218" t="s">
        <v>137</v>
      </c>
      <c r="AU195" s="218" t="s">
        <v>88</v>
      </c>
      <c r="AY195" s="20" t="s">
        <v>135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20" t="s">
        <v>86</v>
      </c>
      <c r="BK195" s="219">
        <f>ROUND(I195*H195,2)</f>
        <v>0</v>
      </c>
      <c r="BL195" s="20" t="s">
        <v>142</v>
      </c>
      <c r="BM195" s="218" t="s">
        <v>702</v>
      </c>
    </row>
    <row r="196" s="2" customFormat="1">
      <c r="A196" s="41"/>
      <c r="B196" s="42"/>
      <c r="C196" s="43"/>
      <c r="D196" s="220" t="s">
        <v>144</v>
      </c>
      <c r="E196" s="43"/>
      <c r="F196" s="221" t="s">
        <v>428</v>
      </c>
      <c r="G196" s="43"/>
      <c r="H196" s="43"/>
      <c r="I196" s="222"/>
      <c r="J196" s="43"/>
      <c r="K196" s="43"/>
      <c r="L196" s="47"/>
      <c r="M196" s="223"/>
      <c r="N196" s="224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144</v>
      </c>
      <c r="AU196" s="20" t="s">
        <v>88</v>
      </c>
    </row>
    <row r="197" s="2" customFormat="1">
      <c r="A197" s="41"/>
      <c r="B197" s="42"/>
      <c r="C197" s="43"/>
      <c r="D197" s="225" t="s">
        <v>146</v>
      </c>
      <c r="E197" s="43"/>
      <c r="F197" s="226" t="s">
        <v>429</v>
      </c>
      <c r="G197" s="43"/>
      <c r="H197" s="43"/>
      <c r="I197" s="222"/>
      <c r="J197" s="43"/>
      <c r="K197" s="43"/>
      <c r="L197" s="47"/>
      <c r="M197" s="223"/>
      <c r="N197" s="224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146</v>
      </c>
      <c r="AU197" s="20" t="s">
        <v>88</v>
      </c>
    </row>
    <row r="198" s="13" customFormat="1">
      <c r="A198" s="13"/>
      <c r="B198" s="227"/>
      <c r="C198" s="228"/>
      <c r="D198" s="220" t="s">
        <v>171</v>
      </c>
      <c r="E198" s="229" t="s">
        <v>76</v>
      </c>
      <c r="F198" s="230" t="s">
        <v>703</v>
      </c>
      <c r="G198" s="228"/>
      <c r="H198" s="231">
        <v>165</v>
      </c>
      <c r="I198" s="232"/>
      <c r="J198" s="228"/>
      <c r="K198" s="228"/>
      <c r="L198" s="233"/>
      <c r="M198" s="234"/>
      <c r="N198" s="235"/>
      <c r="O198" s="235"/>
      <c r="P198" s="235"/>
      <c r="Q198" s="235"/>
      <c r="R198" s="235"/>
      <c r="S198" s="235"/>
      <c r="T198" s="23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7" t="s">
        <v>171</v>
      </c>
      <c r="AU198" s="237" t="s">
        <v>88</v>
      </c>
      <c r="AV198" s="13" t="s">
        <v>88</v>
      </c>
      <c r="AW198" s="13" t="s">
        <v>38</v>
      </c>
      <c r="AX198" s="13" t="s">
        <v>86</v>
      </c>
      <c r="AY198" s="237" t="s">
        <v>135</v>
      </c>
    </row>
    <row r="199" s="12" customFormat="1" ht="22.8" customHeight="1">
      <c r="A199" s="12"/>
      <c r="B199" s="191"/>
      <c r="C199" s="192"/>
      <c r="D199" s="193" t="s">
        <v>77</v>
      </c>
      <c r="E199" s="205" t="s">
        <v>142</v>
      </c>
      <c r="F199" s="205" t="s">
        <v>445</v>
      </c>
      <c r="G199" s="192"/>
      <c r="H199" s="192"/>
      <c r="I199" s="195"/>
      <c r="J199" s="206">
        <f>BK199</f>
        <v>0</v>
      </c>
      <c r="K199" s="192"/>
      <c r="L199" s="197"/>
      <c r="M199" s="198"/>
      <c r="N199" s="199"/>
      <c r="O199" s="199"/>
      <c r="P199" s="200">
        <f>SUM(P200:P218)</f>
        <v>0</v>
      </c>
      <c r="Q199" s="199"/>
      <c r="R199" s="200">
        <f>SUM(R200:R218)</f>
        <v>0.018698239999999998</v>
      </c>
      <c r="S199" s="199"/>
      <c r="T199" s="201">
        <f>SUM(T200:T218)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2" t="s">
        <v>86</v>
      </c>
      <c r="AT199" s="203" t="s">
        <v>77</v>
      </c>
      <c r="AU199" s="203" t="s">
        <v>86</v>
      </c>
      <c r="AY199" s="202" t="s">
        <v>135</v>
      </c>
      <c r="BK199" s="204">
        <f>SUM(BK200:BK218)</f>
        <v>0</v>
      </c>
    </row>
    <row r="200" s="2" customFormat="1" ht="16.5" customHeight="1">
      <c r="A200" s="41"/>
      <c r="B200" s="42"/>
      <c r="C200" s="207" t="s">
        <v>271</v>
      </c>
      <c r="D200" s="207" t="s">
        <v>137</v>
      </c>
      <c r="E200" s="208" t="s">
        <v>704</v>
      </c>
      <c r="F200" s="209" t="s">
        <v>705</v>
      </c>
      <c r="G200" s="210" t="s">
        <v>202</v>
      </c>
      <c r="H200" s="211">
        <v>24.75</v>
      </c>
      <c r="I200" s="212"/>
      <c r="J200" s="213">
        <f>ROUND(I200*H200,2)</f>
        <v>0</v>
      </c>
      <c r="K200" s="209" t="s">
        <v>141</v>
      </c>
      <c r="L200" s="47"/>
      <c r="M200" s="214" t="s">
        <v>76</v>
      </c>
      <c r="N200" s="215" t="s">
        <v>48</v>
      </c>
      <c r="O200" s="87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8" t="s">
        <v>142</v>
      </c>
      <c r="AT200" s="218" t="s">
        <v>137</v>
      </c>
      <c r="AU200" s="218" t="s">
        <v>88</v>
      </c>
      <c r="AY200" s="20" t="s">
        <v>135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20" t="s">
        <v>86</v>
      </c>
      <c r="BK200" s="219">
        <f>ROUND(I200*H200,2)</f>
        <v>0</v>
      </c>
      <c r="BL200" s="20" t="s">
        <v>142</v>
      </c>
      <c r="BM200" s="218" t="s">
        <v>706</v>
      </c>
    </row>
    <row r="201" s="2" customFormat="1">
      <c r="A201" s="41"/>
      <c r="B201" s="42"/>
      <c r="C201" s="43"/>
      <c r="D201" s="220" t="s">
        <v>144</v>
      </c>
      <c r="E201" s="43"/>
      <c r="F201" s="221" t="s">
        <v>707</v>
      </c>
      <c r="G201" s="43"/>
      <c r="H201" s="43"/>
      <c r="I201" s="222"/>
      <c r="J201" s="43"/>
      <c r="K201" s="43"/>
      <c r="L201" s="47"/>
      <c r="M201" s="223"/>
      <c r="N201" s="224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144</v>
      </c>
      <c r="AU201" s="20" t="s">
        <v>88</v>
      </c>
    </row>
    <row r="202" s="2" customFormat="1">
      <c r="A202" s="41"/>
      <c r="B202" s="42"/>
      <c r="C202" s="43"/>
      <c r="D202" s="225" t="s">
        <v>146</v>
      </c>
      <c r="E202" s="43"/>
      <c r="F202" s="226" t="s">
        <v>708</v>
      </c>
      <c r="G202" s="43"/>
      <c r="H202" s="43"/>
      <c r="I202" s="222"/>
      <c r="J202" s="43"/>
      <c r="K202" s="43"/>
      <c r="L202" s="47"/>
      <c r="M202" s="223"/>
      <c r="N202" s="224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146</v>
      </c>
      <c r="AU202" s="20" t="s">
        <v>88</v>
      </c>
    </row>
    <row r="203" s="13" customFormat="1">
      <c r="A203" s="13"/>
      <c r="B203" s="227"/>
      <c r="C203" s="228"/>
      <c r="D203" s="220" t="s">
        <v>171</v>
      </c>
      <c r="E203" s="229" t="s">
        <v>76</v>
      </c>
      <c r="F203" s="230" t="s">
        <v>709</v>
      </c>
      <c r="G203" s="228"/>
      <c r="H203" s="231">
        <v>24.75</v>
      </c>
      <c r="I203" s="232"/>
      <c r="J203" s="228"/>
      <c r="K203" s="228"/>
      <c r="L203" s="233"/>
      <c r="M203" s="234"/>
      <c r="N203" s="235"/>
      <c r="O203" s="235"/>
      <c r="P203" s="235"/>
      <c r="Q203" s="235"/>
      <c r="R203" s="235"/>
      <c r="S203" s="235"/>
      <c r="T203" s="23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7" t="s">
        <v>171</v>
      </c>
      <c r="AU203" s="237" t="s">
        <v>88</v>
      </c>
      <c r="AV203" s="13" t="s">
        <v>88</v>
      </c>
      <c r="AW203" s="13" t="s">
        <v>38</v>
      </c>
      <c r="AX203" s="13" t="s">
        <v>86</v>
      </c>
      <c r="AY203" s="237" t="s">
        <v>135</v>
      </c>
    </row>
    <row r="204" s="2" customFormat="1" ht="16.5" customHeight="1">
      <c r="A204" s="41"/>
      <c r="B204" s="42"/>
      <c r="C204" s="207" t="s">
        <v>277</v>
      </c>
      <c r="D204" s="207" t="s">
        <v>137</v>
      </c>
      <c r="E204" s="208" t="s">
        <v>710</v>
      </c>
      <c r="F204" s="209" t="s">
        <v>711</v>
      </c>
      <c r="G204" s="210" t="s">
        <v>202</v>
      </c>
      <c r="H204" s="211">
        <v>0.25</v>
      </c>
      <c r="I204" s="212"/>
      <c r="J204" s="213">
        <f>ROUND(I204*H204,2)</f>
        <v>0</v>
      </c>
      <c r="K204" s="209" t="s">
        <v>141</v>
      </c>
      <c r="L204" s="47"/>
      <c r="M204" s="214" t="s">
        <v>76</v>
      </c>
      <c r="N204" s="215" t="s">
        <v>48</v>
      </c>
      <c r="O204" s="87"/>
      <c r="P204" s="216">
        <f>O204*H204</f>
        <v>0</v>
      </c>
      <c r="Q204" s="216">
        <v>0</v>
      </c>
      <c r="R204" s="216">
        <f>Q204*H204</f>
        <v>0</v>
      </c>
      <c r="S204" s="216">
        <v>0</v>
      </c>
      <c r="T204" s="217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18" t="s">
        <v>142</v>
      </c>
      <c r="AT204" s="218" t="s">
        <v>137</v>
      </c>
      <c r="AU204" s="218" t="s">
        <v>88</v>
      </c>
      <c r="AY204" s="20" t="s">
        <v>135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20" t="s">
        <v>86</v>
      </c>
      <c r="BK204" s="219">
        <f>ROUND(I204*H204,2)</f>
        <v>0</v>
      </c>
      <c r="BL204" s="20" t="s">
        <v>142</v>
      </c>
      <c r="BM204" s="218" t="s">
        <v>712</v>
      </c>
    </row>
    <row r="205" s="2" customFormat="1">
      <c r="A205" s="41"/>
      <c r="B205" s="42"/>
      <c r="C205" s="43"/>
      <c r="D205" s="220" t="s">
        <v>144</v>
      </c>
      <c r="E205" s="43"/>
      <c r="F205" s="221" t="s">
        <v>713</v>
      </c>
      <c r="G205" s="43"/>
      <c r="H205" s="43"/>
      <c r="I205" s="222"/>
      <c r="J205" s="43"/>
      <c r="K205" s="43"/>
      <c r="L205" s="47"/>
      <c r="M205" s="223"/>
      <c r="N205" s="224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144</v>
      </c>
      <c r="AU205" s="20" t="s">
        <v>88</v>
      </c>
    </row>
    <row r="206" s="2" customFormat="1">
      <c r="A206" s="41"/>
      <c r="B206" s="42"/>
      <c r="C206" s="43"/>
      <c r="D206" s="225" t="s">
        <v>146</v>
      </c>
      <c r="E206" s="43"/>
      <c r="F206" s="226" t="s">
        <v>714</v>
      </c>
      <c r="G206" s="43"/>
      <c r="H206" s="43"/>
      <c r="I206" s="222"/>
      <c r="J206" s="43"/>
      <c r="K206" s="43"/>
      <c r="L206" s="47"/>
      <c r="M206" s="223"/>
      <c r="N206" s="224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146</v>
      </c>
      <c r="AU206" s="20" t="s">
        <v>88</v>
      </c>
    </row>
    <row r="207" s="13" customFormat="1">
      <c r="A207" s="13"/>
      <c r="B207" s="227"/>
      <c r="C207" s="228"/>
      <c r="D207" s="220" t="s">
        <v>171</v>
      </c>
      <c r="E207" s="229" t="s">
        <v>76</v>
      </c>
      <c r="F207" s="230" t="s">
        <v>715</v>
      </c>
      <c r="G207" s="228"/>
      <c r="H207" s="231">
        <v>0.11</v>
      </c>
      <c r="I207" s="232"/>
      <c r="J207" s="228"/>
      <c r="K207" s="228"/>
      <c r="L207" s="233"/>
      <c r="M207" s="234"/>
      <c r="N207" s="235"/>
      <c r="O207" s="235"/>
      <c r="P207" s="235"/>
      <c r="Q207" s="235"/>
      <c r="R207" s="235"/>
      <c r="S207" s="235"/>
      <c r="T207" s="23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7" t="s">
        <v>171</v>
      </c>
      <c r="AU207" s="237" t="s">
        <v>88</v>
      </c>
      <c r="AV207" s="13" t="s">
        <v>88</v>
      </c>
      <c r="AW207" s="13" t="s">
        <v>38</v>
      </c>
      <c r="AX207" s="13" t="s">
        <v>78</v>
      </c>
      <c r="AY207" s="237" t="s">
        <v>135</v>
      </c>
    </row>
    <row r="208" s="13" customFormat="1">
      <c r="A208" s="13"/>
      <c r="B208" s="227"/>
      <c r="C208" s="228"/>
      <c r="D208" s="220" t="s">
        <v>171</v>
      </c>
      <c r="E208" s="229" t="s">
        <v>76</v>
      </c>
      <c r="F208" s="230" t="s">
        <v>716</v>
      </c>
      <c r="G208" s="228"/>
      <c r="H208" s="231">
        <v>0.14000000000000001</v>
      </c>
      <c r="I208" s="232"/>
      <c r="J208" s="228"/>
      <c r="K208" s="228"/>
      <c r="L208" s="233"/>
      <c r="M208" s="234"/>
      <c r="N208" s="235"/>
      <c r="O208" s="235"/>
      <c r="P208" s="235"/>
      <c r="Q208" s="235"/>
      <c r="R208" s="235"/>
      <c r="S208" s="235"/>
      <c r="T208" s="23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7" t="s">
        <v>171</v>
      </c>
      <c r="AU208" s="237" t="s">
        <v>88</v>
      </c>
      <c r="AV208" s="13" t="s">
        <v>88</v>
      </c>
      <c r="AW208" s="13" t="s">
        <v>38</v>
      </c>
      <c r="AX208" s="13" t="s">
        <v>78</v>
      </c>
      <c r="AY208" s="237" t="s">
        <v>135</v>
      </c>
    </row>
    <row r="209" s="16" customFormat="1">
      <c r="A209" s="16"/>
      <c r="B209" s="259"/>
      <c r="C209" s="260"/>
      <c r="D209" s="220" t="s">
        <v>171</v>
      </c>
      <c r="E209" s="261" t="s">
        <v>76</v>
      </c>
      <c r="F209" s="262" t="s">
        <v>402</v>
      </c>
      <c r="G209" s="260"/>
      <c r="H209" s="263">
        <v>0.25</v>
      </c>
      <c r="I209" s="264"/>
      <c r="J209" s="260"/>
      <c r="K209" s="260"/>
      <c r="L209" s="265"/>
      <c r="M209" s="266"/>
      <c r="N209" s="267"/>
      <c r="O209" s="267"/>
      <c r="P209" s="267"/>
      <c r="Q209" s="267"/>
      <c r="R209" s="267"/>
      <c r="S209" s="267"/>
      <c r="T209" s="268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269" t="s">
        <v>171</v>
      </c>
      <c r="AU209" s="269" t="s">
        <v>88</v>
      </c>
      <c r="AV209" s="16" t="s">
        <v>142</v>
      </c>
      <c r="AW209" s="16" t="s">
        <v>38</v>
      </c>
      <c r="AX209" s="16" t="s">
        <v>86</v>
      </c>
      <c r="AY209" s="269" t="s">
        <v>135</v>
      </c>
    </row>
    <row r="210" s="2" customFormat="1" ht="16.5" customHeight="1">
      <c r="A210" s="41"/>
      <c r="B210" s="42"/>
      <c r="C210" s="207" t="s">
        <v>7</v>
      </c>
      <c r="D210" s="207" t="s">
        <v>137</v>
      </c>
      <c r="E210" s="208" t="s">
        <v>717</v>
      </c>
      <c r="F210" s="209" t="s">
        <v>718</v>
      </c>
      <c r="G210" s="210" t="s">
        <v>252</v>
      </c>
      <c r="H210" s="211">
        <v>1.4079999999999999</v>
      </c>
      <c r="I210" s="212"/>
      <c r="J210" s="213">
        <f>ROUND(I210*H210,2)</f>
        <v>0</v>
      </c>
      <c r="K210" s="209" t="s">
        <v>141</v>
      </c>
      <c r="L210" s="47"/>
      <c r="M210" s="214" t="s">
        <v>76</v>
      </c>
      <c r="N210" s="215" t="s">
        <v>48</v>
      </c>
      <c r="O210" s="87"/>
      <c r="P210" s="216">
        <f>O210*H210</f>
        <v>0</v>
      </c>
      <c r="Q210" s="216">
        <v>0.01328</v>
      </c>
      <c r="R210" s="216">
        <f>Q210*H210</f>
        <v>0.018698239999999998</v>
      </c>
      <c r="S210" s="216">
        <v>0</v>
      </c>
      <c r="T210" s="217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18" t="s">
        <v>142</v>
      </c>
      <c r="AT210" s="218" t="s">
        <v>137</v>
      </c>
      <c r="AU210" s="218" t="s">
        <v>88</v>
      </c>
      <c r="AY210" s="20" t="s">
        <v>135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20" t="s">
        <v>86</v>
      </c>
      <c r="BK210" s="219">
        <f>ROUND(I210*H210,2)</f>
        <v>0</v>
      </c>
      <c r="BL210" s="20" t="s">
        <v>142</v>
      </c>
      <c r="BM210" s="218" t="s">
        <v>719</v>
      </c>
    </row>
    <row r="211" s="2" customFormat="1">
      <c r="A211" s="41"/>
      <c r="B211" s="42"/>
      <c r="C211" s="43"/>
      <c r="D211" s="220" t="s">
        <v>144</v>
      </c>
      <c r="E211" s="43"/>
      <c r="F211" s="221" t="s">
        <v>720</v>
      </c>
      <c r="G211" s="43"/>
      <c r="H211" s="43"/>
      <c r="I211" s="222"/>
      <c r="J211" s="43"/>
      <c r="K211" s="43"/>
      <c r="L211" s="47"/>
      <c r="M211" s="223"/>
      <c r="N211" s="224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144</v>
      </c>
      <c r="AU211" s="20" t="s">
        <v>88</v>
      </c>
    </row>
    <row r="212" s="2" customFormat="1">
      <c r="A212" s="41"/>
      <c r="B212" s="42"/>
      <c r="C212" s="43"/>
      <c r="D212" s="225" t="s">
        <v>146</v>
      </c>
      <c r="E212" s="43"/>
      <c r="F212" s="226" t="s">
        <v>721</v>
      </c>
      <c r="G212" s="43"/>
      <c r="H212" s="43"/>
      <c r="I212" s="222"/>
      <c r="J212" s="43"/>
      <c r="K212" s="43"/>
      <c r="L212" s="47"/>
      <c r="M212" s="223"/>
      <c r="N212" s="224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146</v>
      </c>
      <c r="AU212" s="20" t="s">
        <v>88</v>
      </c>
    </row>
    <row r="213" s="13" customFormat="1">
      <c r="A213" s="13"/>
      <c r="B213" s="227"/>
      <c r="C213" s="228"/>
      <c r="D213" s="220" t="s">
        <v>171</v>
      </c>
      <c r="E213" s="229" t="s">
        <v>76</v>
      </c>
      <c r="F213" s="230" t="s">
        <v>722</v>
      </c>
      <c r="G213" s="228"/>
      <c r="H213" s="231">
        <v>0.57999999999999996</v>
      </c>
      <c r="I213" s="232"/>
      <c r="J213" s="228"/>
      <c r="K213" s="228"/>
      <c r="L213" s="233"/>
      <c r="M213" s="234"/>
      <c r="N213" s="235"/>
      <c r="O213" s="235"/>
      <c r="P213" s="235"/>
      <c r="Q213" s="235"/>
      <c r="R213" s="235"/>
      <c r="S213" s="235"/>
      <c r="T213" s="23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7" t="s">
        <v>171</v>
      </c>
      <c r="AU213" s="237" t="s">
        <v>88</v>
      </c>
      <c r="AV213" s="13" t="s">
        <v>88</v>
      </c>
      <c r="AW213" s="13" t="s">
        <v>38</v>
      </c>
      <c r="AX213" s="13" t="s">
        <v>78</v>
      </c>
      <c r="AY213" s="237" t="s">
        <v>135</v>
      </c>
    </row>
    <row r="214" s="13" customFormat="1">
      <c r="A214" s="13"/>
      <c r="B214" s="227"/>
      <c r="C214" s="228"/>
      <c r="D214" s="220" t="s">
        <v>171</v>
      </c>
      <c r="E214" s="229" t="s">
        <v>76</v>
      </c>
      <c r="F214" s="230" t="s">
        <v>723</v>
      </c>
      <c r="G214" s="228"/>
      <c r="H214" s="231">
        <v>0.82799999999999996</v>
      </c>
      <c r="I214" s="232"/>
      <c r="J214" s="228"/>
      <c r="K214" s="228"/>
      <c r="L214" s="233"/>
      <c r="M214" s="234"/>
      <c r="N214" s="235"/>
      <c r="O214" s="235"/>
      <c r="P214" s="235"/>
      <c r="Q214" s="235"/>
      <c r="R214" s="235"/>
      <c r="S214" s="235"/>
      <c r="T214" s="23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7" t="s">
        <v>171</v>
      </c>
      <c r="AU214" s="237" t="s">
        <v>88</v>
      </c>
      <c r="AV214" s="13" t="s">
        <v>88</v>
      </c>
      <c r="AW214" s="13" t="s">
        <v>38</v>
      </c>
      <c r="AX214" s="13" t="s">
        <v>78</v>
      </c>
      <c r="AY214" s="237" t="s">
        <v>135</v>
      </c>
    </row>
    <row r="215" s="16" customFormat="1">
      <c r="A215" s="16"/>
      <c r="B215" s="259"/>
      <c r="C215" s="260"/>
      <c r="D215" s="220" t="s">
        <v>171</v>
      </c>
      <c r="E215" s="261" t="s">
        <v>76</v>
      </c>
      <c r="F215" s="262" t="s">
        <v>402</v>
      </c>
      <c r="G215" s="260"/>
      <c r="H215" s="263">
        <v>1.4079999999999999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T215" s="269" t="s">
        <v>171</v>
      </c>
      <c r="AU215" s="269" t="s">
        <v>88</v>
      </c>
      <c r="AV215" s="16" t="s">
        <v>142</v>
      </c>
      <c r="AW215" s="16" t="s">
        <v>38</v>
      </c>
      <c r="AX215" s="16" t="s">
        <v>86</v>
      </c>
      <c r="AY215" s="269" t="s">
        <v>135</v>
      </c>
    </row>
    <row r="216" s="2" customFormat="1" ht="16.5" customHeight="1">
      <c r="A216" s="41"/>
      <c r="B216" s="42"/>
      <c r="C216" s="207" t="s">
        <v>288</v>
      </c>
      <c r="D216" s="207" t="s">
        <v>137</v>
      </c>
      <c r="E216" s="208" t="s">
        <v>724</v>
      </c>
      <c r="F216" s="209" t="s">
        <v>725</v>
      </c>
      <c r="G216" s="210" t="s">
        <v>252</v>
      </c>
      <c r="H216" s="211">
        <v>1.4079999999999999</v>
      </c>
      <c r="I216" s="212"/>
      <c r="J216" s="213">
        <f>ROUND(I216*H216,2)</f>
        <v>0</v>
      </c>
      <c r="K216" s="209" t="s">
        <v>141</v>
      </c>
      <c r="L216" s="47"/>
      <c r="M216" s="214" t="s">
        <v>76</v>
      </c>
      <c r="N216" s="215" t="s">
        <v>48</v>
      </c>
      <c r="O216" s="87"/>
      <c r="P216" s="216">
        <f>O216*H216</f>
        <v>0</v>
      </c>
      <c r="Q216" s="216">
        <v>0</v>
      </c>
      <c r="R216" s="216">
        <f>Q216*H216</f>
        <v>0</v>
      </c>
      <c r="S216" s="216">
        <v>0</v>
      </c>
      <c r="T216" s="217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18" t="s">
        <v>142</v>
      </c>
      <c r="AT216" s="218" t="s">
        <v>137</v>
      </c>
      <c r="AU216" s="218" t="s">
        <v>88</v>
      </c>
      <c r="AY216" s="20" t="s">
        <v>135</v>
      </c>
      <c r="BE216" s="219">
        <f>IF(N216="základní",J216,0)</f>
        <v>0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20" t="s">
        <v>86</v>
      </c>
      <c r="BK216" s="219">
        <f>ROUND(I216*H216,2)</f>
        <v>0</v>
      </c>
      <c r="BL216" s="20" t="s">
        <v>142</v>
      </c>
      <c r="BM216" s="218" t="s">
        <v>726</v>
      </c>
    </row>
    <row r="217" s="2" customFormat="1">
      <c r="A217" s="41"/>
      <c r="B217" s="42"/>
      <c r="C217" s="43"/>
      <c r="D217" s="220" t="s">
        <v>144</v>
      </c>
      <c r="E217" s="43"/>
      <c r="F217" s="221" t="s">
        <v>727</v>
      </c>
      <c r="G217" s="43"/>
      <c r="H217" s="43"/>
      <c r="I217" s="222"/>
      <c r="J217" s="43"/>
      <c r="K217" s="43"/>
      <c r="L217" s="47"/>
      <c r="M217" s="223"/>
      <c r="N217" s="224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144</v>
      </c>
      <c r="AU217" s="20" t="s">
        <v>88</v>
      </c>
    </row>
    <row r="218" s="2" customFormat="1">
      <c r="A218" s="41"/>
      <c r="B218" s="42"/>
      <c r="C218" s="43"/>
      <c r="D218" s="225" t="s">
        <v>146</v>
      </c>
      <c r="E218" s="43"/>
      <c r="F218" s="226" t="s">
        <v>728</v>
      </c>
      <c r="G218" s="43"/>
      <c r="H218" s="43"/>
      <c r="I218" s="222"/>
      <c r="J218" s="43"/>
      <c r="K218" s="43"/>
      <c r="L218" s="47"/>
      <c r="M218" s="223"/>
      <c r="N218" s="224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146</v>
      </c>
      <c r="AU218" s="20" t="s">
        <v>88</v>
      </c>
    </row>
    <row r="219" s="12" customFormat="1" ht="22.8" customHeight="1">
      <c r="A219" s="12"/>
      <c r="B219" s="191"/>
      <c r="C219" s="192"/>
      <c r="D219" s="193" t="s">
        <v>77</v>
      </c>
      <c r="E219" s="205" t="s">
        <v>188</v>
      </c>
      <c r="F219" s="205" t="s">
        <v>522</v>
      </c>
      <c r="G219" s="192"/>
      <c r="H219" s="192"/>
      <c r="I219" s="195"/>
      <c r="J219" s="206">
        <f>BK219</f>
        <v>0</v>
      </c>
      <c r="K219" s="192"/>
      <c r="L219" s="197"/>
      <c r="M219" s="198"/>
      <c r="N219" s="199"/>
      <c r="O219" s="199"/>
      <c r="P219" s="200">
        <f>SUM(P220:P348)</f>
        <v>0</v>
      </c>
      <c r="Q219" s="199"/>
      <c r="R219" s="200">
        <f>SUM(R220:R348)</f>
        <v>1.5059665000000002</v>
      </c>
      <c r="S219" s="199"/>
      <c r="T219" s="201">
        <f>SUM(T220:T348)</f>
        <v>1.6200000000000001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2" t="s">
        <v>86</v>
      </c>
      <c r="AT219" s="203" t="s">
        <v>77</v>
      </c>
      <c r="AU219" s="203" t="s">
        <v>86</v>
      </c>
      <c r="AY219" s="202" t="s">
        <v>135</v>
      </c>
      <c r="BK219" s="204">
        <f>SUM(BK220:BK348)</f>
        <v>0</v>
      </c>
    </row>
    <row r="220" s="2" customFormat="1" ht="16.5" customHeight="1">
      <c r="A220" s="41"/>
      <c r="B220" s="42"/>
      <c r="C220" s="207" t="s">
        <v>294</v>
      </c>
      <c r="D220" s="207" t="s">
        <v>137</v>
      </c>
      <c r="E220" s="208" t="s">
        <v>729</v>
      </c>
      <c r="F220" s="209" t="s">
        <v>730</v>
      </c>
      <c r="G220" s="210" t="s">
        <v>140</v>
      </c>
      <c r="H220" s="211">
        <v>1</v>
      </c>
      <c r="I220" s="212"/>
      <c r="J220" s="213">
        <f>ROUND(I220*H220,2)</f>
        <v>0</v>
      </c>
      <c r="K220" s="209" t="s">
        <v>141</v>
      </c>
      <c r="L220" s="47"/>
      <c r="M220" s="214" t="s">
        <v>76</v>
      </c>
      <c r="N220" s="215" t="s">
        <v>48</v>
      </c>
      <c r="O220" s="87"/>
      <c r="P220" s="216">
        <f>O220*H220</f>
        <v>0</v>
      </c>
      <c r="Q220" s="216">
        <v>0</v>
      </c>
      <c r="R220" s="216">
        <f>Q220*H220</f>
        <v>0</v>
      </c>
      <c r="S220" s="216">
        <v>0</v>
      </c>
      <c r="T220" s="217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18" t="s">
        <v>142</v>
      </c>
      <c r="AT220" s="218" t="s">
        <v>137</v>
      </c>
      <c r="AU220" s="218" t="s">
        <v>88</v>
      </c>
      <c r="AY220" s="20" t="s">
        <v>135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20" t="s">
        <v>86</v>
      </c>
      <c r="BK220" s="219">
        <f>ROUND(I220*H220,2)</f>
        <v>0</v>
      </c>
      <c r="BL220" s="20" t="s">
        <v>142</v>
      </c>
      <c r="BM220" s="218" t="s">
        <v>731</v>
      </c>
    </row>
    <row r="221" s="2" customFormat="1">
      <c r="A221" s="41"/>
      <c r="B221" s="42"/>
      <c r="C221" s="43"/>
      <c r="D221" s="220" t="s">
        <v>144</v>
      </c>
      <c r="E221" s="43"/>
      <c r="F221" s="221" t="s">
        <v>730</v>
      </c>
      <c r="G221" s="43"/>
      <c r="H221" s="43"/>
      <c r="I221" s="222"/>
      <c r="J221" s="43"/>
      <c r="K221" s="43"/>
      <c r="L221" s="47"/>
      <c r="M221" s="223"/>
      <c r="N221" s="224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144</v>
      </c>
      <c r="AU221" s="20" t="s">
        <v>88</v>
      </c>
    </row>
    <row r="222" s="2" customFormat="1">
      <c r="A222" s="41"/>
      <c r="B222" s="42"/>
      <c r="C222" s="43"/>
      <c r="D222" s="225" t="s">
        <v>146</v>
      </c>
      <c r="E222" s="43"/>
      <c r="F222" s="226" t="s">
        <v>732</v>
      </c>
      <c r="G222" s="43"/>
      <c r="H222" s="43"/>
      <c r="I222" s="222"/>
      <c r="J222" s="43"/>
      <c r="K222" s="43"/>
      <c r="L222" s="47"/>
      <c r="M222" s="223"/>
      <c r="N222" s="224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146</v>
      </c>
      <c r="AU222" s="20" t="s">
        <v>88</v>
      </c>
    </row>
    <row r="223" s="2" customFormat="1" ht="16.5" customHeight="1">
      <c r="A223" s="41"/>
      <c r="B223" s="42"/>
      <c r="C223" s="207" t="s">
        <v>300</v>
      </c>
      <c r="D223" s="207" t="s">
        <v>137</v>
      </c>
      <c r="E223" s="208" t="s">
        <v>733</v>
      </c>
      <c r="F223" s="209" t="s">
        <v>734</v>
      </c>
      <c r="G223" s="210" t="s">
        <v>140</v>
      </c>
      <c r="H223" s="211">
        <v>1</v>
      </c>
      <c r="I223" s="212"/>
      <c r="J223" s="213">
        <f>ROUND(I223*H223,2)</f>
        <v>0</v>
      </c>
      <c r="K223" s="209" t="s">
        <v>76</v>
      </c>
      <c r="L223" s="47"/>
      <c r="M223" s="214" t="s">
        <v>76</v>
      </c>
      <c r="N223" s="215" t="s">
        <v>48</v>
      </c>
      <c r="O223" s="87"/>
      <c r="P223" s="216">
        <f>O223*H223</f>
        <v>0</v>
      </c>
      <c r="Q223" s="216">
        <v>0</v>
      </c>
      <c r="R223" s="216">
        <f>Q223*H223</f>
        <v>0</v>
      </c>
      <c r="S223" s="216">
        <v>0</v>
      </c>
      <c r="T223" s="217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18" t="s">
        <v>142</v>
      </c>
      <c r="AT223" s="218" t="s">
        <v>137</v>
      </c>
      <c r="AU223" s="218" t="s">
        <v>88</v>
      </c>
      <c r="AY223" s="20" t="s">
        <v>135</v>
      </c>
      <c r="BE223" s="219">
        <f>IF(N223="základní",J223,0)</f>
        <v>0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20" t="s">
        <v>86</v>
      </c>
      <c r="BK223" s="219">
        <f>ROUND(I223*H223,2)</f>
        <v>0</v>
      </c>
      <c r="BL223" s="20" t="s">
        <v>142</v>
      </c>
      <c r="BM223" s="218" t="s">
        <v>735</v>
      </c>
    </row>
    <row r="224" s="2" customFormat="1">
      <c r="A224" s="41"/>
      <c r="B224" s="42"/>
      <c r="C224" s="43"/>
      <c r="D224" s="220" t="s">
        <v>144</v>
      </c>
      <c r="E224" s="43"/>
      <c r="F224" s="221" t="s">
        <v>734</v>
      </c>
      <c r="G224" s="43"/>
      <c r="H224" s="43"/>
      <c r="I224" s="222"/>
      <c r="J224" s="43"/>
      <c r="K224" s="43"/>
      <c r="L224" s="47"/>
      <c r="M224" s="223"/>
      <c r="N224" s="224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144</v>
      </c>
      <c r="AU224" s="20" t="s">
        <v>88</v>
      </c>
    </row>
    <row r="225" s="2" customFormat="1" ht="16.5" customHeight="1">
      <c r="A225" s="41"/>
      <c r="B225" s="42"/>
      <c r="C225" s="207" t="s">
        <v>306</v>
      </c>
      <c r="D225" s="207" t="s">
        <v>137</v>
      </c>
      <c r="E225" s="208" t="s">
        <v>736</v>
      </c>
      <c r="F225" s="209" t="s">
        <v>737</v>
      </c>
      <c r="G225" s="210" t="s">
        <v>184</v>
      </c>
      <c r="H225" s="211">
        <v>270</v>
      </c>
      <c r="I225" s="212"/>
      <c r="J225" s="213">
        <f>ROUND(I225*H225,2)</f>
        <v>0</v>
      </c>
      <c r="K225" s="209" t="s">
        <v>76</v>
      </c>
      <c r="L225" s="47"/>
      <c r="M225" s="214" t="s">
        <v>76</v>
      </c>
      <c r="N225" s="215" t="s">
        <v>48</v>
      </c>
      <c r="O225" s="87"/>
      <c r="P225" s="216">
        <f>O225*H225</f>
        <v>0</v>
      </c>
      <c r="Q225" s="216">
        <v>0</v>
      </c>
      <c r="R225" s="216">
        <f>Q225*H225</f>
        <v>0</v>
      </c>
      <c r="S225" s="216">
        <v>0.0060000000000000001</v>
      </c>
      <c r="T225" s="217">
        <f>S225*H225</f>
        <v>1.6200000000000001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18" t="s">
        <v>142</v>
      </c>
      <c r="AT225" s="218" t="s">
        <v>137</v>
      </c>
      <c r="AU225" s="218" t="s">
        <v>88</v>
      </c>
      <c r="AY225" s="20" t="s">
        <v>135</v>
      </c>
      <c r="BE225" s="219">
        <f>IF(N225="základní",J225,0)</f>
        <v>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20" t="s">
        <v>86</v>
      </c>
      <c r="BK225" s="219">
        <f>ROUND(I225*H225,2)</f>
        <v>0</v>
      </c>
      <c r="BL225" s="20" t="s">
        <v>142</v>
      </c>
      <c r="BM225" s="218" t="s">
        <v>738</v>
      </c>
    </row>
    <row r="226" s="2" customFormat="1">
      <c r="A226" s="41"/>
      <c r="B226" s="42"/>
      <c r="C226" s="43"/>
      <c r="D226" s="220" t="s">
        <v>144</v>
      </c>
      <c r="E226" s="43"/>
      <c r="F226" s="221" t="s">
        <v>739</v>
      </c>
      <c r="G226" s="43"/>
      <c r="H226" s="43"/>
      <c r="I226" s="222"/>
      <c r="J226" s="43"/>
      <c r="K226" s="43"/>
      <c r="L226" s="47"/>
      <c r="M226" s="223"/>
      <c r="N226" s="224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144</v>
      </c>
      <c r="AU226" s="20" t="s">
        <v>88</v>
      </c>
    </row>
    <row r="227" s="13" customFormat="1">
      <c r="A227" s="13"/>
      <c r="B227" s="227"/>
      <c r="C227" s="228"/>
      <c r="D227" s="220" t="s">
        <v>171</v>
      </c>
      <c r="E227" s="229" t="s">
        <v>76</v>
      </c>
      <c r="F227" s="230" t="s">
        <v>740</v>
      </c>
      <c r="G227" s="228"/>
      <c r="H227" s="231">
        <v>270</v>
      </c>
      <c r="I227" s="232"/>
      <c r="J227" s="228"/>
      <c r="K227" s="228"/>
      <c r="L227" s="233"/>
      <c r="M227" s="234"/>
      <c r="N227" s="235"/>
      <c r="O227" s="235"/>
      <c r="P227" s="235"/>
      <c r="Q227" s="235"/>
      <c r="R227" s="235"/>
      <c r="S227" s="235"/>
      <c r="T227" s="23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7" t="s">
        <v>171</v>
      </c>
      <c r="AU227" s="237" t="s">
        <v>88</v>
      </c>
      <c r="AV227" s="13" t="s">
        <v>88</v>
      </c>
      <c r="AW227" s="13" t="s">
        <v>38</v>
      </c>
      <c r="AX227" s="13" t="s">
        <v>86</v>
      </c>
      <c r="AY227" s="237" t="s">
        <v>135</v>
      </c>
    </row>
    <row r="228" s="2" customFormat="1" ht="16.5" customHeight="1">
      <c r="A228" s="41"/>
      <c r="B228" s="42"/>
      <c r="C228" s="207" t="s">
        <v>312</v>
      </c>
      <c r="D228" s="207" t="s">
        <v>137</v>
      </c>
      <c r="E228" s="208" t="s">
        <v>741</v>
      </c>
      <c r="F228" s="209" t="s">
        <v>742</v>
      </c>
      <c r="G228" s="210" t="s">
        <v>140</v>
      </c>
      <c r="H228" s="211">
        <v>1</v>
      </c>
      <c r="I228" s="212"/>
      <c r="J228" s="213">
        <f>ROUND(I228*H228,2)</f>
        <v>0</v>
      </c>
      <c r="K228" s="209" t="s">
        <v>141</v>
      </c>
      <c r="L228" s="47"/>
      <c r="M228" s="214" t="s">
        <v>76</v>
      </c>
      <c r="N228" s="215" t="s">
        <v>48</v>
      </c>
      <c r="O228" s="87"/>
      <c r="P228" s="216">
        <f>O228*H228</f>
        <v>0</v>
      </c>
      <c r="Q228" s="216">
        <v>0</v>
      </c>
      <c r="R228" s="216">
        <f>Q228*H228</f>
        <v>0</v>
      </c>
      <c r="S228" s="216">
        <v>0</v>
      </c>
      <c r="T228" s="217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18" t="s">
        <v>142</v>
      </c>
      <c r="AT228" s="218" t="s">
        <v>137</v>
      </c>
      <c r="AU228" s="218" t="s">
        <v>88</v>
      </c>
      <c r="AY228" s="20" t="s">
        <v>135</v>
      </c>
      <c r="BE228" s="219">
        <f>IF(N228="základní",J228,0)</f>
        <v>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20" t="s">
        <v>86</v>
      </c>
      <c r="BK228" s="219">
        <f>ROUND(I228*H228,2)</f>
        <v>0</v>
      </c>
      <c r="BL228" s="20" t="s">
        <v>142</v>
      </c>
      <c r="BM228" s="218" t="s">
        <v>743</v>
      </c>
    </row>
    <row r="229" s="2" customFormat="1">
      <c r="A229" s="41"/>
      <c r="B229" s="42"/>
      <c r="C229" s="43"/>
      <c r="D229" s="220" t="s">
        <v>144</v>
      </c>
      <c r="E229" s="43"/>
      <c r="F229" s="221" t="s">
        <v>744</v>
      </c>
      <c r="G229" s="43"/>
      <c r="H229" s="43"/>
      <c r="I229" s="222"/>
      <c r="J229" s="43"/>
      <c r="K229" s="43"/>
      <c r="L229" s="47"/>
      <c r="M229" s="223"/>
      <c r="N229" s="224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144</v>
      </c>
      <c r="AU229" s="20" t="s">
        <v>88</v>
      </c>
    </row>
    <row r="230" s="2" customFormat="1">
      <c r="A230" s="41"/>
      <c r="B230" s="42"/>
      <c r="C230" s="43"/>
      <c r="D230" s="225" t="s">
        <v>146</v>
      </c>
      <c r="E230" s="43"/>
      <c r="F230" s="226" t="s">
        <v>745</v>
      </c>
      <c r="G230" s="43"/>
      <c r="H230" s="43"/>
      <c r="I230" s="222"/>
      <c r="J230" s="43"/>
      <c r="K230" s="43"/>
      <c r="L230" s="47"/>
      <c r="M230" s="223"/>
      <c r="N230" s="224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146</v>
      </c>
      <c r="AU230" s="20" t="s">
        <v>88</v>
      </c>
    </row>
    <row r="231" s="2" customFormat="1" ht="16.5" customHeight="1">
      <c r="A231" s="41"/>
      <c r="B231" s="42"/>
      <c r="C231" s="270" t="s">
        <v>318</v>
      </c>
      <c r="D231" s="270" t="s">
        <v>404</v>
      </c>
      <c r="E231" s="271" t="s">
        <v>746</v>
      </c>
      <c r="F231" s="272" t="s">
        <v>747</v>
      </c>
      <c r="G231" s="273" t="s">
        <v>140</v>
      </c>
      <c r="H231" s="274">
        <v>1</v>
      </c>
      <c r="I231" s="275"/>
      <c r="J231" s="276">
        <f>ROUND(I231*H231,2)</f>
        <v>0</v>
      </c>
      <c r="K231" s="272" t="s">
        <v>76</v>
      </c>
      <c r="L231" s="277"/>
      <c r="M231" s="278" t="s">
        <v>76</v>
      </c>
      <c r="N231" s="279" t="s">
        <v>48</v>
      </c>
      <c r="O231" s="87"/>
      <c r="P231" s="216">
        <f>O231*H231</f>
        <v>0</v>
      </c>
      <c r="Q231" s="216">
        <v>0.0080000000000000002</v>
      </c>
      <c r="R231" s="216">
        <f>Q231*H231</f>
        <v>0.0080000000000000002</v>
      </c>
      <c r="S231" s="216">
        <v>0</v>
      </c>
      <c r="T231" s="217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18" t="s">
        <v>188</v>
      </c>
      <c r="AT231" s="218" t="s">
        <v>404</v>
      </c>
      <c r="AU231" s="218" t="s">
        <v>88</v>
      </c>
      <c r="AY231" s="20" t="s">
        <v>135</v>
      </c>
      <c r="BE231" s="219">
        <f>IF(N231="základní",J231,0)</f>
        <v>0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20" t="s">
        <v>86</v>
      </c>
      <c r="BK231" s="219">
        <f>ROUND(I231*H231,2)</f>
        <v>0</v>
      </c>
      <c r="BL231" s="20" t="s">
        <v>142</v>
      </c>
      <c r="BM231" s="218" t="s">
        <v>748</v>
      </c>
    </row>
    <row r="232" s="2" customFormat="1">
      <c r="A232" s="41"/>
      <c r="B232" s="42"/>
      <c r="C232" s="43"/>
      <c r="D232" s="220" t="s">
        <v>144</v>
      </c>
      <c r="E232" s="43"/>
      <c r="F232" s="221" t="s">
        <v>747</v>
      </c>
      <c r="G232" s="43"/>
      <c r="H232" s="43"/>
      <c r="I232" s="222"/>
      <c r="J232" s="43"/>
      <c r="K232" s="43"/>
      <c r="L232" s="47"/>
      <c r="M232" s="223"/>
      <c r="N232" s="224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144</v>
      </c>
      <c r="AU232" s="20" t="s">
        <v>88</v>
      </c>
    </row>
    <row r="233" s="2" customFormat="1" ht="16.5" customHeight="1">
      <c r="A233" s="41"/>
      <c r="B233" s="42"/>
      <c r="C233" s="207" t="s">
        <v>324</v>
      </c>
      <c r="D233" s="207" t="s">
        <v>137</v>
      </c>
      <c r="E233" s="208" t="s">
        <v>749</v>
      </c>
      <c r="F233" s="209" t="s">
        <v>750</v>
      </c>
      <c r="G233" s="210" t="s">
        <v>140</v>
      </c>
      <c r="H233" s="211">
        <v>2</v>
      </c>
      <c r="I233" s="212"/>
      <c r="J233" s="213">
        <f>ROUND(I233*H233,2)</f>
        <v>0</v>
      </c>
      <c r="K233" s="209" t="s">
        <v>76</v>
      </c>
      <c r="L233" s="47"/>
      <c r="M233" s="214" t="s">
        <v>76</v>
      </c>
      <c r="N233" s="215" t="s">
        <v>48</v>
      </c>
      <c r="O233" s="87"/>
      <c r="P233" s="216">
        <f>O233*H233</f>
        <v>0</v>
      </c>
      <c r="Q233" s="216">
        <v>0</v>
      </c>
      <c r="R233" s="216">
        <f>Q233*H233</f>
        <v>0</v>
      </c>
      <c r="S233" s="216">
        <v>0</v>
      </c>
      <c r="T233" s="217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18" t="s">
        <v>142</v>
      </c>
      <c r="AT233" s="218" t="s">
        <v>137</v>
      </c>
      <c r="AU233" s="218" t="s">
        <v>88</v>
      </c>
      <c r="AY233" s="20" t="s">
        <v>135</v>
      </c>
      <c r="BE233" s="219">
        <f>IF(N233="základní",J233,0)</f>
        <v>0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20" t="s">
        <v>86</v>
      </c>
      <c r="BK233" s="219">
        <f>ROUND(I233*H233,2)</f>
        <v>0</v>
      </c>
      <c r="BL233" s="20" t="s">
        <v>142</v>
      </c>
      <c r="BM233" s="218" t="s">
        <v>751</v>
      </c>
    </row>
    <row r="234" s="2" customFormat="1">
      <c r="A234" s="41"/>
      <c r="B234" s="42"/>
      <c r="C234" s="43"/>
      <c r="D234" s="220" t="s">
        <v>144</v>
      </c>
      <c r="E234" s="43"/>
      <c r="F234" s="221" t="s">
        <v>752</v>
      </c>
      <c r="G234" s="43"/>
      <c r="H234" s="43"/>
      <c r="I234" s="222"/>
      <c r="J234" s="43"/>
      <c r="K234" s="43"/>
      <c r="L234" s="47"/>
      <c r="M234" s="223"/>
      <c r="N234" s="224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144</v>
      </c>
      <c r="AU234" s="20" t="s">
        <v>88</v>
      </c>
    </row>
    <row r="235" s="2" customFormat="1" ht="16.5" customHeight="1">
      <c r="A235" s="41"/>
      <c r="B235" s="42"/>
      <c r="C235" s="270" t="s">
        <v>330</v>
      </c>
      <c r="D235" s="270" t="s">
        <v>404</v>
      </c>
      <c r="E235" s="271" t="s">
        <v>753</v>
      </c>
      <c r="F235" s="272" t="s">
        <v>754</v>
      </c>
      <c r="G235" s="273" t="s">
        <v>140</v>
      </c>
      <c r="H235" s="274">
        <v>2</v>
      </c>
      <c r="I235" s="275"/>
      <c r="J235" s="276">
        <f>ROUND(I235*H235,2)</f>
        <v>0</v>
      </c>
      <c r="K235" s="272" t="s">
        <v>76</v>
      </c>
      <c r="L235" s="277"/>
      <c r="M235" s="278" t="s">
        <v>76</v>
      </c>
      <c r="N235" s="279" t="s">
        <v>48</v>
      </c>
      <c r="O235" s="87"/>
      <c r="P235" s="216">
        <f>O235*H235</f>
        <v>0</v>
      </c>
      <c r="Q235" s="216">
        <v>0.0070000000000000001</v>
      </c>
      <c r="R235" s="216">
        <f>Q235*H235</f>
        <v>0.014</v>
      </c>
      <c r="S235" s="216">
        <v>0</v>
      </c>
      <c r="T235" s="217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18" t="s">
        <v>188</v>
      </c>
      <c r="AT235" s="218" t="s">
        <v>404</v>
      </c>
      <c r="AU235" s="218" t="s">
        <v>88</v>
      </c>
      <c r="AY235" s="20" t="s">
        <v>135</v>
      </c>
      <c r="BE235" s="219">
        <f>IF(N235="základní",J235,0)</f>
        <v>0</v>
      </c>
      <c r="BF235" s="219">
        <f>IF(N235="snížená",J235,0)</f>
        <v>0</v>
      </c>
      <c r="BG235" s="219">
        <f>IF(N235="zákl. přenesená",J235,0)</f>
        <v>0</v>
      </c>
      <c r="BH235" s="219">
        <f>IF(N235="sníž. přenesená",J235,0)</f>
        <v>0</v>
      </c>
      <c r="BI235" s="219">
        <f>IF(N235="nulová",J235,0)</f>
        <v>0</v>
      </c>
      <c r="BJ235" s="20" t="s">
        <v>86</v>
      </c>
      <c r="BK235" s="219">
        <f>ROUND(I235*H235,2)</f>
        <v>0</v>
      </c>
      <c r="BL235" s="20" t="s">
        <v>142</v>
      </c>
      <c r="BM235" s="218" t="s">
        <v>755</v>
      </c>
    </row>
    <row r="236" s="2" customFormat="1">
      <c r="A236" s="41"/>
      <c r="B236" s="42"/>
      <c r="C236" s="43"/>
      <c r="D236" s="220" t="s">
        <v>144</v>
      </c>
      <c r="E236" s="43"/>
      <c r="F236" s="221" t="s">
        <v>754</v>
      </c>
      <c r="G236" s="43"/>
      <c r="H236" s="43"/>
      <c r="I236" s="222"/>
      <c r="J236" s="43"/>
      <c r="K236" s="43"/>
      <c r="L236" s="47"/>
      <c r="M236" s="223"/>
      <c r="N236" s="224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144</v>
      </c>
      <c r="AU236" s="20" t="s">
        <v>88</v>
      </c>
    </row>
    <row r="237" s="2" customFormat="1" ht="16.5" customHeight="1">
      <c r="A237" s="41"/>
      <c r="B237" s="42"/>
      <c r="C237" s="207" t="s">
        <v>336</v>
      </c>
      <c r="D237" s="207" t="s">
        <v>137</v>
      </c>
      <c r="E237" s="208" t="s">
        <v>756</v>
      </c>
      <c r="F237" s="209" t="s">
        <v>757</v>
      </c>
      <c r="G237" s="210" t="s">
        <v>140</v>
      </c>
      <c r="H237" s="211">
        <v>4</v>
      </c>
      <c r="I237" s="212"/>
      <c r="J237" s="213">
        <f>ROUND(I237*H237,2)</f>
        <v>0</v>
      </c>
      <c r="K237" s="209" t="s">
        <v>141</v>
      </c>
      <c r="L237" s="47"/>
      <c r="M237" s="214" t="s">
        <v>76</v>
      </c>
      <c r="N237" s="215" t="s">
        <v>48</v>
      </c>
      <c r="O237" s="87"/>
      <c r="P237" s="216">
        <f>O237*H237</f>
        <v>0</v>
      </c>
      <c r="Q237" s="216">
        <v>0.00167</v>
      </c>
      <c r="R237" s="216">
        <f>Q237*H237</f>
        <v>0.0066800000000000002</v>
      </c>
      <c r="S237" s="216">
        <v>0</v>
      </c>
      <c r="T237" s="217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18" t="s">
        <v>142</v>
      </c>
      <c r="AT237" s="218" t="s">
        <v>137</v>
      </c>
      <c r="AU237" s="218" t="s">
        <v>88</v>
      </c>
      <c r="AY237" s="20" t="s">
        <v>135</v>
      </c>
      <c r="BE237" s="219">
        <f>IF(N237="základní",J237,0)</f>
        <v>0</v>
      </c>
      <c r="BF237" s="219">
        <f>IF(N237="snížená",J237,0)</f>
        <v>0</v>
      </c>
      <c r="BG237" s="219">
        <f>IF(N237="zákl. přenesená",J237,0)</f>
        <v>0</v>
      </c>
      <c r="BH237" s="219">
        <f>IF(N237="sníž. přenesená",J237,0)</f>
        <v>0</v>
      </c>
      <c r="BI237" s="219">
        <f>IF(N237="nulová",J237,0)</f>
        <v>0</v>
      </c>
      <c r="BJ237" s="20" t="s">
        <v>86</v>
      </c>
      <c r="BK237" s="219">
        <f>ROUND(I237*H237,2)</f>
        <v>0</v>
      </c>
      <c r="BL237" s="20" t="s">
        <v>142</v>
      </c>
      <c r="BM237" s="218" t="s">
        <v>758</v>
      </c>
    </row>
    <row r="238" s="2" customFormat="1">
      <c r="A238" s="41"/>
      <c r="B238" s="42"/>
      <c r="C238" s="43"/>
      <c r="D238" s="220" t="s">
        <v>144</v>
      </c>
      <c r="E238" s="43"/>
      <c r="F238" s="221" t="s">
        <v>759</v>
      </c>
      <c r="G238" s="43"/>
      <c r="H238" s="43"/>
      <c r="I238" s="222"/>
      <c r="J238" s="43"/>
      <c r="K238" s="43"/>
      <c r="L238" s="47"/>
      <c r="M238" s="223"/>
      <c r="N238" s="224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144</v>
      </c>
      <c r="AU238" s="20" t="s">
        <v>88</v>
      </c>
    </row>
    <row r="239" s="2" customFormat="1">
      <c r="A239" s="41"/>
      <c r="B239" s="42"/>
      <c r="C239" s="43"/>
      <c r="D239" s="225" t="s">
        <v>146</v>
      </c>
      <c r="E239" s="43"/>
      <c r="F239" s="226" t="s">
        <v>760</v>
      </c>
      <c r="G239" s="43"/>
      <c r="H239" s="43"/>
      <c r="I239" s="222"/>
      <c r="J239" s="43"/>
      <c r="K239" s="43"/>
      <c r="L239" s="47"/>
      <c r="M239" s="223"/>
      <c r="N239" s="224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146</v>
      </c>
      <c r="AU239" s="20" t="s">
        <v>88</v>
      </c>
    </row>
    <row r="240" s="2" customFormat="1" ht="16.5" customHeight="1">
      <c r="A240" s="41"/>
      <c r="B240" s="42"/>
      <c r="C240" s="270" t="s">
        <v>342</v>
      </c>
      <c r="D240" s="270" t="s">
        <v>404</v>
      </c>
      <c r="E240" s="271" t="s">
        <v>761</v>
      </c>
      <c r="F240" s="272" t="s">
        <v>762</v>
      </c>
      <c r="G240" s="273" t="s">
        <v>140</v>
      </c>
      <c r="H240" s="274">
        <v>1</v>
      </c>
      <c r="I240" s="275"/>
      <c r="J240" s="276">
        <f>ROUND(I240*H240,2)</f>
        <v>0</v>
      </c>
      <c r="K240" s="272" t="s">
        <v>141</v>
      </c>
      <c r="L240" s="277"/>
      <c r="M240" s="278" t="s">
        <v>76</v>
      </c>
      <c r="N240" s="279" t="s">
        <v>48</v>
      </c>
      <c r="O240" s="87"/>
      <c r="P240" s="216">
        <f>O240*H240</f>
        <v>0</v>
      </c>
      <c r="Q240" s="216">
        <v>0.012</v>
      </c>
      <c r="R240" s="216">
        <f>Q240*H240</f>
        <v>0.012</v>
      </c>
      <c r="S240" s="216">
        <v>0</v>
      </c>
      <c r="T240" s="217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18" t="s">
        <v>188</v>
      </c>
      <c r="AT240" s="218" t="s">
        <v>404</v>
      </c>
      <c r="AU240" s="218" t="s">
        <v>88</v>
      </c>
      <c r="AY240" s="20" t="s">
        <v>135</v>
      </c>
      <c r="BE240" s="219">
        <f>IF(N240="základní",J240,0)</f>
        <v>0</v>
      </c>
      <c r="BF240" s="219">
        <f>IF(N240="snížená",J240,0)</f>
        <v>0</v>
      </c>
      <c r="BG240" s="219">
        <f>IF(N240="zákl. přenesená",J240,0)</f>
        <v>0</v>
      </c>
      <c r="BH240" s="219">
        <f>IF(N240="sníž. přenesená",J240,0)</f>
        <v>0</v>
      </c>
      <c r="BI240" s="219">
        <f>IF(N240="nulová",J240,0)</f>
        <v>0</v>
      </c>
      <c r="BJ240" s="20" t="s">
        <v>86</v>
      </c>
      <c r="BK240" s="219">
        <f>ROUND(I240*H240,2)</f>
        <v>0</v>
      </c>
      <c r="BL240" s="20" t="s">
        <v>142</v>
      </c>
      <c r="BM240" s="218" t="s">
        <v>763</v>
      </c>
    </row>
    <row r="241" s="2" customFormat="1">
      <c r="A241" s="41"/>
      <c r="B241" s="42"/>
      <c r="C241" s="43"/>
      <c r="D241" s="220" t="s">
        <v>144</v>
      </c>
      <c r="E241" s="43"/>
      <c r="F241" s="221" t="s">
        <v>762</v>
      </c>
      <c r="G241" s="43"/>
      <c r="H241" s="43"/>
      <c r="I241" s="222"/>
      <c r="J241" s="43"/>
      <c r="K241" s="43"/>
      <c r="L241" s="47"/>
      <c r="M241" s="223"/>
      <c r="N241" s="224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144</v>
      </c>
      <c r="AU241" s="20" t="s">
        <v>88</v>
      </c>
    </row>
    <row r="242" s="2" customFormat="1" ht="16.5" customHeight="1">
      <c r="A242" s="41"/>
      <c r="B242" s="42"/>
      <c r="C242" s="270" t="s">
        <v>348</v>
      </c>
      <c r="D242" s="270" t="s">
        <v>404</v>
      </c>
      <c r="E242" s="271" t="s">
        <v>764</v>
      </c>
      <c r="F242" s="272" t="s">
        <v>765</v>
      </c>
      <c r="G242" s="273" t="s">
        <v>140</v>
      </c>
      <c r="H242" s="274">
        <v>1</v>
      </c>
      <c r="I242" s="275"/>
      <c r="J242" s="276">
        <f>ROUND(I242*H242,2)</f>
        <v>0</v>
      </c>
      <c r="K242" s="272" t="s">
        <v>76</v>
      </c>
      <c r="L242" s="277"/>
      <c r="M242" s="278" t="s">
        <v>76</v>
      </c>
      <c r="N242" s="279" t="s">
        <v>48</v>
      </c>
      <c r="O242" s="87"/>
      <c r="P242" s="216">
        <f>O242*H242</f>
        <v>0</v>
      </c>
      <c r="Q242" s="216">
        <v>0.012999999999999999</v>
      </c>
      <c r="R242" s="216">
        <f>Q242*H242</f>
        <v>0.012999999999999999</v>
      </c>
      <c r="S242" s="216">
        <v>0</v>
      </c>
      <c r="T242" s="217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18" t="s">
        <v>188</v>
      </c>
      <c r="AT242" s="218" t="s">
        <v>404</v>
      </c>
      <c r="AU242" s="218" t="s">
        <v>88</v>
      </c>
      <c r="AY242" s="20" t="s">
        <v>135</v>
      </c>
      <c r="BE242" s="219">
        <f>IF(N242="základní",J242,0)</f>
        <v>0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20" t="s">
        <v>86</v>
      </c>
      <c r="BK242" s="219">
        <f>ROUND(I242*H242,2)</f>
        <v>0</v>
      </c>
      <c r="BL242" s="20" t="s">
        <v>142</v>
      </c>
      <c r="BM242" s="218" t="s">
        <v>766</v>
      </c>
    </row>
    <row r="243" s="2" customFormat="1">
      <c r="A243" s="41"/>
      <c r="B243" s="42"/>
      <c r="C243" s="43"/>
      <c r="D243" s="220" t="s">
        <v>144</v>
      </c>
      <c r="E243" s="43"/>
      <c r="F243" s="221" t="s">
        <v>765</v>
      </c>
      <c r="G243" s="43"/>
      <c r="H243" s="43"/>
      <c r="I243" s="222"/>
      <c r="J243" s="43"/>
      <c r="K243" s="43"/>
      <c r="L243" s="47"/>
      <c r="M243" s="223"/>
      <c r="N243" s="224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144</v>
      </c>
      <c r="AU243" s="20" t="s">
        <v>88</v>
      </c>
    </row>
    <row r="244" s="2" customFormat="1" ht="16.5" customHeight="1">
      <c r="A244" s="41"/>
      <c r="B244" s="42"/>
      <c r="C244" s="270" t="s">
        <v>359</v>
      </c>
      <c r="D244" s="270" t="s">
        <v>404</v>
      </c>
      <c r="E244" s="271" t="s">
        <v>767</v>
      </c>
      <c r="F244" s="272" t="s">
        <v>768</v>
      </c>
      <c r="G244" s="273" t="s">
        <v>140</v>
      </c>
      <c r="H244" s="274">
        <v>2</v>
      </c>
      <c r="I244" s="275"/>
      <c r="J244" s="276">
        <f>ROUND(I244*H244,2)</f>
        <v>0</v>
      </c>
      <c r="K244" s="272" t="s">
        <v>141</v>
      </c>
      <c r="L244" s="277"/>
      <c r="M244" s="278" t="s">
        <v>76</v>
      </c>
      <c r="N244" s="279" t="s">
        <v>48</v>
      </c>
      <c r="O244" s="87"/>
      <c r="P244" s="216">
        <f>O244*H244</f>
        <v>0</v>
      </c>
      <c r="Q244" s="216">
        <v>0.0092999999999999992</v>
      </c>
      <c r="R244" s="216">
        <f>Q244*H244</f>
        <v>0.018599999999999998</v>
      </c>
      <c r="S244" s="216">
        <v>0</v>
      </c>
      <c r="T244" s="217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18" t="s">
        <v>188</v>
      </c>
      <c r="AT244" s="218" t="s">
        <v>404</v>
      </c>
      <c r="AU244" s="218" t="s">
        <v>88</v>
      </c>
      <c r="AY244" s="20" t="s">
        <v>135</v>
      </c>
      <c r="BE244" s="219">
        <f>IF(N244="základní",J244,0)</f>
        <v>0</v>
      </c>
      <c r="BF244" s="219">
        <f>IF(N244="snížená",J244,0)</f>
        <v>0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20" t="s">
        <v>86</v>
      </c>
      <c r="BK244" s="219">
        <f>ROUND(I244*H244,2)</f>
        <v>0</v>
      </c>
      <c r="BL244" s="20" t="s">
        <v>142</v>
      </c>
      <c r="BM244" s="218" t="s">
        <v>769</v>
      </c>
    </row>
    <row r="245" s="2" customFormat="1">
      <c r="A245" s="41"/>
      <c r="B245" s="42"/>
      <c r="C245" s="43"/>
      <c r="D245" s="220" t="s">
        <v>144</v>
      </c>
      <c r="E245" s="43"/>
      <c r="F245" s="221" t="s">
        <v>768</v>
      </c>
      <c r="G245" s="43"/>
      <c r="H245" s="43"/>
      <c r="I245" s="222"/>
      <c r="J245" s="43"/>
      <c r="K245" s="43"/>
      <c r="L245" s="47"/>
      <c r="M245" s="223"/>
      <c r="N245" s="224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144</v>
      </c>
      <c r="AU245" s="20" t="s">
        <v>88</v>
      </c>
    </row>
    <row r="246" s="2" customFormat="1" ht="16.5" customHeight="1">
      <c r="A246" s="41"/>
      <c r="B246" s="42"/>
      <c r="C246" s="207" t="s">
        <v>367</v>
      </c>
      <c r="D246" s="207" t="s">
        <v>137</v>
      </c>
      <c r="E246" s="208" t="s">
        <v>770</v>
      </c>
      <c r="F246" s="209" t="s">
        <v>771</v>
      </c>
      <c r="G246" s="210" t="s">
        <v>140</v>
      </c>
      <c r="H246" s="211">
        <v>2</v>
      </c>
      <c r="I246" s="212"/>
      <c r="J246" s="213">
        <f>ROUND(I246*H246,2)</f>
        <v>0</v>
      </c>
      <c r="K246" s="209" t="s">
        <v>141</v>
      </c>
      <c r="L246" s="47"/>
      <c r="M246" s="214" t="s">
        <v>76</v>
      </c>
      <c r="N246" s="215" t="s">
        <v>48</v>
      </c>
      <c r="O246" s="87"/>
      <c r="P246" s="216">
        <f>O246*H246</f>
        <v>0</v>
      </c>
      <c r="Q246" s="216">
        <v>0.0017099999999999999</v>
      </c>
      <c r="R246" s="216">
        <f>Q246*H246</f>
        <v>0.0034199999999999999</v>
      </c>
      <c r="S246" s="216">
        <v>0</v>
      </c>
      <c r="T246" s="217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18" t="s">
        <v>142</v>
      </c>
      <c r="AT246" s="218" t="s">
        <v>137</v>
      </c>
      <c r="AU246" s="218" t="s">
        <v>88</v>
      </c>
      <c r="AY246" s="20" t="s">
        <v>135</v>
      </c>
      <c r="BE246" s="219">
        <f>IF(N246="základní",J246,0)</f>
        <v>0</v>
      </c>
      <c r="BF246" s="219">
        <f>IF(N246="snížená",J246,0)</f>
        <v>0</v>
      </c>
      <c r="BG246" s="219">
        <f>IF(N246="zákl. přenesená",J246,0)</f>
        <v>0</v>
      </c>
      <c r="BH246" s="219">
        <f>IF(N246="sníž. přenesená",J246,0)</f>
        <v>0</v>
      </c>
      <c r="BI246" s="219">
        <f>IF(N246="nulová",J246,0)</f>
        <v>0</v>
      </c>
      <c r="BJ246" s="20" t="s">
        <v>86</v>
      </c>
      <c r="BK246" s="219">
        <f>ROUND(I246*H246,2)</f>
        <v>0</v>
      </c>
      <c r="BL246" s="20" t="s">
        <v>142</v>
      </c>
      <c r="BM246" s="218" t="s">
        <v>772</v>
      </c>
    </row>
    <row r="247" s="2" customFormat="1">
      <c r="A247" s="41"/>
      <c r="B247" s="42"/>
      <c r="C247" s="43"/>
      <c r="D247" s="220" t="s">
        <v>144</v>
      </c>
      <c r="E247" s="43"/>
      <c r="F247" s="221" t="s">
        <v>773</v>
      </c>
      <c r="G247" s="43"/>
      <c r="H247" s="43"/>
      <c r="I247" s="222"/>
      <c r="J247" s="43"/>
      <c r="K247" s="43"/>
      <c r="L247" s="47"/>
      <c r="M247" s="223"/>
      <c r="N247" s="224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144</v>
      </c>
      <c r="AU247" s="20" t="s">
        <v>88</v>
      </c>
    </row>
    <row r="248" s="2" customFormat="1">
      <c r="A248" s="41"/>
      <c r="B248" s="42"/>
      <c r="C248" s="43"/>
      <c r="D248" s="225" t="s">
        <v>146</v>
      </c>
      <c r="E248" s="43"/>
      <c r="F248" s="226" t="s">
        <v>774</v>
      </c>
      <c r="G248" s="43"/>
      <c r="H248" s="43"/>
      <c r="I248" s="222"/>
      <c r="J248" s="43"/>
      <c r="K248" s="43"/>
      <c r="L248" s="47"/>
      <c r="M248" s="223"/>
      <c r="N248" s="224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146</v>
      </c>
      <c r="AU248" s="20" t="s">
        <v>88</v>
      </c>
    </row>
    <row r="249" s="2" customFormat="1" ht="16.5" customHeight="1">
      <c r="A249" s="41"/>
      <c r="B249" s="42"/>
      <c r="C249" s="270" t="s">
        <v>374</v>
      </c>
      <c r="D249" s="270" t="s">
        <v>404</v>
      </c>
      <c r="E249" s="271" t="s">
        <v>775</v>
      </c>
      <c r="F249" s="272" t="s">
        <v>776</v>
      </c>
      <c r="G249" s="273" t="s">
        <v>140</v>
      </c>
      <c r="H249" s="274">
        <v>2</v>
      </c>
      <c r="I249" s="275"/>
      <c r="J249" s="276">
        <f>ROUND(I249*H249,2)</f>
        <v>0</v>
      </c>
      <c r="K249" s="272" t="s">
        <v>76</v>
      </c>
      <c r="L249" s="277"/>
      <c r="M249" s="278" t="s">
        <v>76</v>
      </c>
      <c r="N249" s="279" t="s">
        <v>48</v>
      </c>
      <c r="O249" s="87"/>
      <c r="P249" s="216">
        <f>O249*H249</f>
        <v>0</v>
      </c>
      <c r="Q249" s="216">
        <v>0.015599999999999999</v>
      </c>
      <c r="R249" s="216">
        <f>Q249*H249</f>
        <v>0.031199999999999999</v>
      </c>
      <c r="S249" s="216">
        <v>0</v>
      </c>
      <c r="T249" s="217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18" t="s">
        <v>188</v>
      </c>
      <c r="AT249" s="218" t="s">
        <v>404</v>
      </c>
      <c r="AU249" s="218" t="s">
        <v>88</v>
      </c>
      <c r="AY249" s="20" t="s">
        <v>135</v>
      </c>
      <c r="BE249" s="219">
        <f>IF(N249="základní",J249,0)</f>
        <v>0</v>
      </c>
      <c r="BF249" s="219">
        <f>IF(N249="snížená",J249,0)</f>
        <v>0</v>
      </c>
      <c r="BG249" s="219">
        <f>IF(N249="zákl. přenesená",J249,0)</f>
        <v>0</v>
      </c>
      <c r="BH249" s="219">
        <f>IF(N249="sníž. přenesená",J249,0)</f>
        <v>0</v>
      </c>
      <c r="BI249" s="219">
        <f>IF(N249="nulová",J249,0)</f>
        <v>0</v>
      </c>
      <c r="BJ249" s="20" t="s">
        <v>86</v>
      </c>
      <c r="BK249" s="219">
        <f>ROUND(I249*H249,2)</f>
        <v>0</v>
      </c>
      <c r="BL249" s="20" t="s">
        <v>142</v>
      </c>
      <c r="BM249" s="218" t="s">
        <v>777</v>
      </c>
    </row>
    <row r="250" s="2" customFormat="1">
      <c r="A250" s="41"/>
      <c r="B250" s="42"/>
      <c r="C250" s="43"/>
      <c r="D250" s="220" t="s">
        <v>144</v>
      </c>
      <c r="E250" s="43"/>
      <c r="F250" s="221" t="s">
        <v>776</v>
      </c>
      <c r="G250" s="43"/>
      <c r="H250" s="43"/>
      <c r="I250" s="222"/>
      <c r="J250" s="43"/>
      <c r="K250" s="43"/>
      <c r="L250" s="47"/>
      <c r="M250" s="223"/>
      <c r="N250" s="224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144</v>
      </c>
      <c r="AU250" s="20" t="s">
        <v>88</v>
      </c>
    </row>
    <row r="251" s="2" customFormat="1" ht="21.75" customHeight="1">
      <c r="A251" s="41"/>
      <c r="B251" s="42"/>
      <c r="C251" s="207" t="s">
        <v>380</v>
      </c>
      <c r="D251" s="207" t="s">
        <v>137</v>
      </c>
      <c r="E251" s="208" t="s">
        <v>778</v>
      </c>
      <c r="F251" s="209" t="s">
        <v>779</v>
      </c>
      <c r="G251" s="210" t="s">
        <v>184</v>
      </c>
      <c r="H251" s="211">
        <v>165</v>
      </c>
      <c r="I251" s="212"/>
      <c r="J251" s="213">
        <f>ROUND(I251*H251,2)</f>
        <v>0</v>
      </c>
      <c r="K251" s="209" t="s">
        <v>141</v>
      </c>
      <c r="L251" s="47"/>
      <c r="M251" s="214" t="s">
        <v>76</v>
      </c>
      <c r="N251" s="215" t="s">
        <v>48</v>
      </c>
      <c r="O251" s="87"/>
      <c r="P251" s="216">
        <f>O251*H251</f>
        <v>0</v>
      </c>
      <c r="Q251" s="216">
        <v>0</v>
      </c>
      <c r="R251" s="216">
        <f>Q251*H251</f>
        <v>0</v>
      </c>
      <c r="S251" s="216">
        <v>0</v>
      </c>
      <c r="T251" s="217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18" t="s">
        <v>142</v>
      </c>
      <c r="AT251" s="218" t="s">
        <v>137</v>
      </c>
      <c r="AU251" s="218" t="s">
        <v>88</v>
      </c>
      <c r="AY251" s="20" t="s">
        <v>135</v>
      </c>
      <c r="BE251" s="219">
        <f>IF(N251="základní",J251,0)</f>
        <v>0</v>
      </c>
      <c r="BF251" s="219">
        <f>IF(N251="snížená",J251,0)</f>
        <v>0</v>
      </c>
      <c r="BG251" s="219">
        <f>IF(N251="zákl. přenesená",J251,0)</f>
        <v>0</v>
      </c>
      <c r="BH251" s="219">
        <f>IF(N251="sníž. přenesená",J251,0)</f>
        <v>0</v>
      </c>
      <c r="BI251" s="219">
        <f>IF(N251="nulová",J251,0)</f>
        <v>0</v>
      </c>
      <c r="BJ251" s="20" t="s">
        <v>86</v>
      </c>
      <c r="BK251" s="219">
        <f>ROUND(I251*H251,2)</f>
        <v>0</v>
      </c>
      <c r="BL251" s="20" t="s">
        <v>142</v>
      </c>
      <c r="BM251" s="218" t="s">
        <v>780</v>
      </c>
    </row>
    <row r="252" s="2" customFormat="1">
      <c r="A252" s="41"/>
      <c r="B252" s="42"/>
      <c r="C252" s="43"/>
      <c r="D252" s="220" t="s">
        <v>144</v>
      </c>
      <c r="E252" s="43"/>
      <c r="F252" s="221" t="s">
        <v>781</v>
      </c>
      <c r="G252" s="43"/>
      <c r="H252" s="43"/>
      <c r="I252" s="222"/>
      <c r="J252" s="43"/>
      <c r="K252" s="43"/>
      <c r="L252" s="47"/>
      <c r="M252" s="223"/>
      <c r="N252" s="224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144</v>
      </c>
      <c r="AU252" s="20" t="s">
        <v>88</v>
      </c>
    </row>
    <row r="253" s="2" customFormat="1">
      <c r="A253" s="41"/>
      <c r="B253" s="42"/>
      <c r="C253" s="43"/>
      <c r="D253" s="225" t="s">
        <v>146</v>
      </c>
      <c r="E253" s="43"/>
      <c r="F253" s="226" t="s">
        <v>782</v>
      </c>
      <c r="G253" s="43"/>
      <c r="H253" s="43"/>
      <c r="I253" s="222"/>
      <c r="J253" s="43"/>
      <c r="K253" s="43"/>
      <c r="L253" s="47"/>
      <c r="M253" s="223"/>
      <c r="N253" s="224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146</v>
      </c>
      <c r="AU253" s="20" t="s">
        <v>88</v>
      </c>
    </row>
    <row r="254" s="2" customFormat="1" ht="16.5" customHeight="1">
      <c r="A254" s="41"/>
      <c r="B254" s="42"/>
      <c r="C254" s="270" t="s">
        <v>388</v>
      </c>
      <c r="D254" s="270" t="s">
        <v>404</v>
      </c>
      <c r="E254" s="271" t="s">
        <v>783</v>
      </c>
      <c r="F254" s="272" t="s">
        <v>784</v>
      </c>
      <c r="G254" s="273" t="s">
        <v>184</v>
      </c>
      <c r="H254" s="274">
        <v>167.47499999999999</v>
      </c>
      <c r="I254" s="275"/>
      <c r="J254" s="276">
        <f>ROUND(I254*H254,2)</f>
        <v>0</v>
      </c>
      <c r="K254" s="272" t="s">
        <v>141</v>
      </c>
      <c r="L254" s="277"/>
      <c r="M254" s="278" t="s">
        <v>76</v>
      </c>
      <c r="N254" s="279" t="s">
        <v>48</v>
      </c>
      <c r="O254" s="87"/>
      <c r="P254" s="216">
        <f>O254*H254</f>
        <v>0</v>
      </c>
      <c r="Q254" s="216">
        <v>0.00214</v>
      </c>
      <c r="R254" s="216">
        <f>Q254*H254</f>
        <v>0.35839650000000001</v>
      </c>
      <c r="S254" s="216">
        <v>0</v>
      </c>
      <c r="T254" s="217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18" t="s">
        <v>188</v>
      </c>
      <c r="AT254" s="218" t="s">
        <v>404</v>
      </c>
      <c r="AU254" s="218" t="s">
        <v>88</v>
      </c>
      <c r="AY254" s="20" t="s">
        <v>135</v>
      </c>
      <c r="BE254" s="219">
        <f>IF(N254="základní",J254,0)</f>
        <v>0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20" t="s">
        <v>86</v>
      </c>
      <c r="BK254" s="219">
        <f>ROUND(I254*H254,2)</f>
        <v>0</v>
      </c>
      <c r="BL254" s="20" t="s">
        <v>142</v>
      </c>
      <c r="BM254" s="218" t="s">
        <v>785</v>
      </c>
    </row>
    <row r="255" s="2" customFormat="1">
      <c r="A255" s="41"/>
      <c r="B255" s="42"/>
      <c r="C255" s="43"/>
      <c r="D255" s="220" t="s">
        <v>144</v>
      </c>
      <c r="E255" s="43"/>
      <c r="F255" s="221" t="s">
        <v>784</v>
      </c>
      <c r="G255" s="43"/>
      <c r="H255" s="43"/>
      <c r="I255" s="222"/>
      <c r="J255" s="43"/>
      <c r="K255" s="43"/>
      <c r="L255" s="47"/>
      <c r="M255" s="223"/>
      <c r="N255" s="224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144</v>
      </c>
      <c r="AU255" s="20" t="s">
        <v>88</v>
      </c>
    </row>
    <row r="256" s="13" customFormat="1">
      <c r="A256" s="13"/>
      <c r="B256" s="227"/>
      <c r="C256" s="228"/>
      <c r="D256" s="220" t="s">
        <v>171</v>
      </c>
      <c r="E256" s="228"/>
      <c r="F256" s="230" t="s">
        <v>786</v>
      </c>
      <c r="G256" s="228"/>
      <c r="H256" s="231">
        <v>167.47499999999999</v>
      </c>
      <c r="I256" s="232"/>
      <c r="J256" s="228"/>
      <c r="K256" s="228"/>
      <c r="L256" s="233"/>
      <c r="M256" s="234"/>
      <c r="N256" s="235"/>
      <c r="O256" s="235"/>
      <c r="P256" s="235"/>
      <c r="Q256" s="235"/>
      <c r="R256" s="235"/>
      <c r="S256" s="235"/>
      <c r="T256" s="23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7" t="s">
        <v>171</v>
      </c>
      <c r="AU256" s="237" t="s">
        <v>88</v>
      </c>
      <c r="AV256" s="13" t="s">
        <v>88</v>
      </c>
      <c r="AW256" s="13" t="s">
        <v>4</v>
      </c>
      <c r="AX256" s="13" t="s">
        <v>86</v>
      </c>
      <c r="AY256" s="237" t="s">
        <v>135</v>
      </c>
    </row>
    <row r="257" s="2" customFormat="1" ht="16.5" customHeight="1">
      <c r="A257" s="41"/>
      <c r="B257" s="42"/>
      <c r="C257" s="207" t="s">
        <v>392</v>
      </c>
      <c r="D257" s="207" t="s">
        <v>137</v>
      </c>
      <c r="E257" s="208" t="s">
        <v>787</v>
      </c>
      <c r="F257" s="209" t="s">
        <v>788</v>
      </c>
      <c r="G257" s="210" t="s">
        <v>140</v>
      </c>
      <c r="H257" s="211">
        <v>6</v>
      </c>
      <c r="I257" s="212"/>
      <c r="J257" s="213">
        <f>ROUND(I257*H257,2)</f>
        <v>0</v>
      </c>
      <c r="K257" s="209" t="s">
        <v>141</v>
      </c>
      <c r="L257" s="47"/>
      <c r="M257" s="214" t="s">
        <v>76</v>
      </c>
      <c r="N257" s="215" t="s">
        <v>48</v>
      </c>
      <c r="O257" s="87"/>
      <c r="P257" s="216">
        <f>O257*H257</f>
        <v>0</v>
      </c>
      <c r="Q257" s="216">
        <v>0</v>
      </c>
      <c r="R257" s="216">
        <f>Q257*H257</f>
        <v>0</v>
      </c>
      <c r="S257" s="216">
        <v>0</v>
      </c>
      <c r="T257" s="217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18" t="s">
        <v>142</v>
      </c>
      <c r="AT257" s="218" t="s">
        <v>137</v>
      </c>
      <c r="AU257" s="218" t="s">
        <v>88</v>
      </c>
      <c r="AY257" s="20" t="s">
        <v>135</v>
      </c>
      <c r="BE257" s="219">
        <f>IF(N257="základní",J257,0)</f>
        <v>0</v>
      </c>
      <c r="BF257" s="219">
        <f>IF(N257="snížená",J257,0)</f>
        <v>0</v>
      </c>
      <c r="BG257" s="219">
        <f>IF(N257="zákl. přenesená",J257,0)</f>
        <v>0</v>
      </c>
      <c r="BH257" s="219">
        <f>IF(N257="sníž. přenesená",J257,0)</f>
        <v>0</v>
      </c>
      <c r="BI257" s="219">
        <f>IF(N257="nulová",J257,0)</f>
        <v>0</v>
      </c>
      <c r="BJ257" s="20" t="s">
        <v>86</v>
      </c>
      <c r="BK257" s="219">
        <f>ROUND(I257*H257,2)</f>
        <v>0</v>
      </c>
      <c r="BL257" s="20" t="s">
        <v>142</v>
      </c>
      <c r="BM257" s="218" t="s">
        <v>789</v>
      </c>
    </row>
    <row r="258" s="2" customFormat="1">
      <c r="A258" s="41"/>
      <c r="B258" s="42"/>
      <c r="C258" s="43"/>
      <c r="D258" s="220" t="s">
        <v>144</v>
      </c>
      <c r="E258" s="43"/>
      <c r="F258" s="221" t="s">
        <v>790</v>
      </c>
      <c r="G258" s="43"/>
      <c r="H258" s="43"/>
      <c r="I258" s="222"/>
      <c r="J258" s="43"/>
      <c r="K258" s="43"/>
      <c r="L258" s="47"/>
      <c r="M258" s="223"/>
      <c r="N258" s="224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144</v>
      </c>
      <c r="AU258" s="20" t="s">
        <v>88</v>
      </c>
    </row>
    <row r="259" s="2" customFormat="1">
      <c r="A259" s="41"/>
      <c r="B259" s="42"/>
      <c r="C259" s="43"/>
      <c r="D259" s="225" t="s">
        <v>146</v>
      </c>
      <c r="E259" s="43"/>
      <c r="F259" s="226" t="s">
        <v>791</v>
      </c>
      <c r="G259" s="43"/>
      <c r="H259" s="43"/>
      <c r="I259" s="222"/>
      <c r="J259" s="43"/>
      <c r="K259" s="43"/>
      <c r="L259" s="47"/>
      <c r="M259" s="223"/>
      <c r="N259" s="224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146</v>
      </c>
      <c r="AU259" s="20" t="s">
        <v>88</v>
      </c>
    </row>
    <row r="260" s="2" customFormat="1" ht="16.5" customHeight="1">
      <c r="A260" s="41"/>
      <c r="B260" s="42"/>
      <c r="C260" s="270" t="s">
        <v>403</v>
      </c>
      <c r="D260" s="270" t="s">
        <v>404</v>
      </c>
      <c r="E260" s="271" t="s">
        <v>792</v>
      </c>
      <c r="F260" s="272" t="s">
        <v>793</v>
      </c>
      <c r="G260" s="273" t="s">
        <v>140</v>
      </c>
      <c r="H260" s="274">
        <v>2</v>
      </c>
      <c r="I260" s="275"/>
      <c r="J260" s="276">
        <f>ROUND(I260*H260,2)</f>
        <v>0</v>
      </c>
      <c r="K260" s="272" t="s">
        <v>141</v>
      </c>
      <c r="L260" s="277"/>
      <c r="M260" s="278" t="s">
        <v>76</v>
      </c>
      <c r="N260" s="279" t="s">
        <v>48</v>
      </c>
      <c r="O260" s="87"/>
      <c r="P260" s="216">
        <f>O260*H260</f>
        <v>0</v>
      </c>
      <c r="Q260" s="216">
        <v>0.00029999999999999997</v>
      </c>
      <c r="R260" s="216">
        <f>Q260*H260</f>
        <v>0.00059999999999999995</v>
      </c>
      <c r="S260" s="216">
        <v>0</v>
      </c>
      <c r="T260" s="217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18" t="s">
        <v>188</v>
      </c>
      <c r="AT260" s="218" t="s">
        <v>404</v>
      </c>
      <c r="AU260" s="218" t="s">
        <v>88</v>
      </c>
      <c r="AY260" s="20" t="s">
        <v>135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20" t="s">
        <v>86</v>
      </c>
      <c r="BK260" s="219">
        <f>ROUND(I260*H260,2)</f>
        <v>0</v>
      </c>
      <c r="BL260" s="20" t="s">
        <v>142</v>
      </c>
      <c r="BM260" s="218" t="s">
        <v>794</v>
      </c>
    </row>
    <row r="261" s="2" customFormat="1">
      <c r="A261" s="41"/>
      <c r="B261" s="42"/>
      <c r="C261" s="43"/>
      <c r="D261" s="220" t="s">
        <v>144</v>
      </c>
      <c r="E261" s="43"/>
      <c r="F261" s="221" t="s">
        <v>793</v>
      </c>
      <c r="G261" s="43"/>
      <c r="H261" s="43"/>
      <c r="I261" s="222"/>
      <c r="J261" s="43"/>
      <c r="K261" s="43"/>
      <c r="L261" s="47"/>
      <c r="M261" s="223"/>
      <c r="N261" s="224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144</v>
      </c>
      <c r="AU261" s="20" t="s">
        <v>88</v>
      </c>
    </row>
    <row r="262" s="2" customFormat="1" ht="16.5" customHeight="1">
      <c r="A262" s="41"/>
      <c r="B262" s="42"/>
      <c r="C262" s="270" t="s">
        <v>409</v>
      </c>
      <c r="D262" s="270" t="s">
        <v>404</v>
      </c>
      <c r="E262" s="271" t="s">
        <v>795</v>
      </c>
      <c r="F262" s="272" t="s">
        <v>796</v>
      </c>
      <c r="G262" s="273" t="s">
        <v>140</v>
      </c>
      <c r="H262" s="274">
        <v>2</v>
      </c>
      <c r="I262" s="275"/>
      <c r="J262" s="276">
        <f>ROUND(I262*H262,2)</f>
        <v>0</v>
      </c>
      <c r="K262" s="272" t="s">
        <v>76</v>
      </c>
      <c r="L262" s="277"/>
      <c r="M262" s="278" t="s">
        <v>76</v>
      </c>
      <c r="N262" s="279" t="s">
        <v>48</v>
      </c>
      <c r="O262" s="87"/>
      <c r="P262" s="216">
        <f>O262*H262</f>
        <v>0</v>
      </c>
      <c r="Q262" s="216">
        <v>0</v>
      </c>
      <c r="R262" s="216">
        <f>Q262*H262</f>
        <v>0</v>
      </c>
      <c r="S262" s="216">
        <v>0</v>
      </c>
      <c r="T262" s="217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18" t="s">
        <v>188</v>
      </c>
      <c r="AT262" s="218" t="s">
        <v>404</v>
      </c>
      <c r="AU262" s="218" t="s">
        <v>88</v>
      </c>
      <c r="AY262" s="20" t="s">
        <v>135</v>
      </c>
      <c r="BE262" s="219">
        <f>IF(N262="základní",J262,0)</f>
        <v>0</v>
      </c>
      <c r="BF262" s="219">
        <f>IF(N262="snížená",J262,0)</f>
        <v>0</v>
      </c>
      <c r="BG262" s="219">
        <f>IF(N262="zákl. přenesená",J262,0)</f>
        <v>0</v>
      </c>
      <c r="BH262" s="219">
        <f>IF(N262="sníž. přenesená",J262,0)</f>
        <v>0</v>
      </c>
      <c r="BI262" s="219">
        <f>IF(N262="nulová",J262,0)</f>
        <v>0</v>
      </c>
      <c r="BJ262" s="20" t="s">
        <v>86</v>
      </c>
      <c r="BK262" s="219">
        <f>ROUND(I262*H262,2)</f>
        <v>0</v>
      </c>
      <c r="BL262" s="20" t="s">
        <v>142</v>
      </c>
      <c r="BM262" s="218" t="s">
        <v>797</v>
      </c>
    </row>
    <row r="263" s="2" customFormat="1">
      <c r="A263" s="41"/>
      <c r="B263" s="42"/>
      <c r="C263" s="43"/>
      <c r="D263" s="220" t="s">
        <v>144</v>
      </c>
      <c r="E263" s="43"/>
      <c r="F263" s="221" t="s">
        <v>796</v>
      </c>
      <c r="G263" s="43"/>
      <c r="H263" s="43"/>
      <c r="I263" s="222"/>
      <c r="J263" s="43"/>
      <c r="K263" s="43"/>
      <c r="L263" s="47"/>
      <c r="M263" s="223"/>
      <c r="N263" s="224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144</v>
      </c>
      <c r="AU263" s="20" t="s">
        <v>88</v>
      </c>
    </row>
    <row r="264" s="2" customFormat="1" ht="16.5" customHeight="1">
      <c r="A264" s="41"/>
      <c r="B264" s="42"/>
      <c r="C264" s="270" t="s">
        <v>418</v>
      </c>
      <c r="D264" s="270" t="s">
        <v>404</v>
      </c>
      <c r="E264" s="271" t="s">
        <v>798</v>
      </c>
      <c r="F264" s="272" t="s">
        <v>799</v>
      </c>
      <c r="G264" s="273" t="s">
        <v>140</v>
      </c>
      <c r="H264" s="274">
        <v>2</v>
      </c>
      <c r="I264" s="275"/>
      <c r="J264" s="276">
        <f>ROUND(I264*H264,2)</f>
        <v>0</v>
      </c>
      <c r="K264" s="272" t="s">
        <v>76</v>
      </c>
      <c r="L264" s="277"/>
      <c r="M264" s="278" t="s">
        <v>76</v>
      </c>
      <c r="N264" s="279" t="s">
        <v>48</v>
      </c>
      <c r="O264" s="87"/>
      <c r="P264" s="216">
        <f>O264*H264</f>
        <v>0</v>
      </c>
      <c r="Q264" s="216">
        <v>0</v>
      </c>
      <c r="R264" s="216">
        <f>Q264*H264</f>
        <v>0</v>
      </c>
      <c r="S264" s="216">
        <v>0</v>
      </c>
      <c r="T264" s="217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18" t="s">
        <v>188</v>
      </c>
      <c r="AT264" s="218" t="s">
        <v>404</v>
      </c>
      <c r="AU264" s="218" t="s">
        <v>88</v>
      </c>
      <c r="AY264" s="20" t="s">
        <v>135</v>
      </c>
      <c r="BE264" s="219">
        <f>IF(N264="základní",J264,0)</f>
        <v>0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20" t="s">
        <v>86</v>
      </c>
      <c r="BK264" s="219">
        <f>ROUND(I264*H264,2)</f>
        <v>0</v>
      </c>
      <c r="BL264" s="20" t="s">
        <v>142</v>
      </c>
      <c r="BM264" s="218" t="s">
        <v>800</v>
      </c>
    </row>
    <row r="265" s="2" customFormat="1">
      <c r="A265" s="41"/>
      <c r="B265" s="42"/>
      <c r="C265" s="43"/>
      <c r="D265" s="220" t="s">
        <v>144</v>
      </c>
      <c r="E265" s="43"/>
      <c r="F265" s="221" t="s">
        <v>799</v>
      </c>
      <c r="G265" s="43"/>
      <c r="H265" s="43"/>
      <c r="I265" s="222"/>
      <c r="J265" s="43"/>
      <c r="K265" s="43"/>
      <c r="L265" s="47"/>
      <c r="M265" s="223"/>
      <c r="N265" s="224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144</v>
      </c>
      <c r="AU265" s="20" t="s">
        <v>88</v>
      </c>
    </row>
    <row r="266" s="2" customFormat="1" ht="16.5" customHeight="1">
      <c r="A266" s="41"/>
      <c r="B266" s="42"/>
      <c r="C266" s="270" t="s">
        <v>424</v>
      </c>
      <c r="D266" s="270" t="s">
        <v>404</v>
      </c>
      <c r="E266" s="271" t="s">
        <v>801</v>
      </c>
      <c r="F266" s="272" t="s">
        <v>802</v>
      </c>
      <c r="G266" s="273" t="s">
        <v>140</v>
      </c>
      <c r="H266" s="274">
        <v>2</v>
      </c>
      <c r="I266" s="275"/>
      <c r="J266" s="276">
        <f>ROUND(I266*H266,2)</f>
        <v>0</v>
      </c>
      <c r="K266" s="272" t="s">
        <v>76</v>
      </c>
      <c r="L266" s="277"/>
      <c r="M266" s="278" t="s">
        <v>76</v>
      </c>
      <c r="N266" s="279" t="s">
        <v>48</v>
      </c>
      <c r="O266" s="87"/>
      <c r="P266" s="216">
        <f>O266*H266</f>
        <v>0</v>
      </c>
      <c r="Q266" s="216">
        <v>0</v>
      </c>
      <c r="R266" s="216">
        <f>Q266*H266</f>
        <v>0</v>
      </c>
      <c r="S266" s="216">
        <v>0</v>
      </c>
      <c r="T266" s="217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18" t="s">
        <v>188</v>
      </c>
      <c r="AT266" s="218" t="s">
        <v>404</v>
      </c>
      <c r="AU266" s="218" t="s">
        <v>88</v>
      </c>
      <c r="AY266" s="20" t="s">
        <v>135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20" t="s">
        <v>86</v>
      </c>
      <c r="BK266" s="219">
        <f>ROUND(I266*H266,2)</f>
        <v>0</v>
      </c>
      <c r="BL266" s="20" t="s">
        <v>142</v>
      </c>
      <c r="BM266" s="218" t="s">
        <v>803</v>
      </c>
    </row>
    <row r="267" s="2" customFormat="1">
      <c r="A267" s="41"/>
      <c r="B267" s="42"/>
      <c r="C267" s="43"/>
      <c r="D267" s="220" t="s">
        <v>144</v>
      </c>
      <c r="E267" s="43"/>
      <c r="F267" s="221" t="s">
        <v>802</v>
      </c>
      <c r="G267" s="43"/>
      <c r="H267" s="43"/>
      <c r="I267" s="222"/>
      <c r="J267" s="43"/>
      <c r="K267" s="43"/>
      <c r="L267" s="47"/>
      <c r="M267" s="223"/>
      <c r="N267" s="224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144</v>
      </c>
      <c r="AU267" s="20" t="s">
        <v>88</v>
      </c>
    </row>
    <row r="268" s="2" customFormat="1" ht="16.5" customHeight="1">
      <c r="A268" s="41"/>
      <c r="B268" s="42"/>
      <c r="C268" s="207" t="s">
        <v>433</v>
      </c>
      <c r="D268" s="207" t="s">
        <v>137</v>
      </c>
      <c r="E268" s="208" t="s">
        <v>804</v>
      </c>
      <c r="F268" s="209" t="s">
        <v>805</v>
      </c>
      <c r="G268" s="210" t="s">
        <v>140</v>
      </c>
      <c r="H268" s="211">
        <v>17</v>
      </c>
      <c r="I268" s="212"/>
      <c r="J268" s="213">
        <f>ROUND(I268*H268,2)</f>
        <v>0</v>
      </c>
      <c r="K268" s="209" t="s">
        <v>141</v>
      </c>
      <c r="L268" s="47"/>
      <c r="M268" s="214" t="s">
        <v>76</v>
      </c>
      <c r="N268" s="215" t="s">
        <v>48</v>
      </c>
      <c r="O268" s="87"/>
      <c r="P268" s="216">
        <f>O268*H268</f>
        <v>0</v>
      </c>
      <c r="Q268" s="216">
        <v>0</v>
      </c>
      <c r="R268" s="216">
        <f>Q268*H268</f>
        <v>0</v>
      </c>
      <c r="S268" s="216">
        <v>0</v>
      </c>
      <c r="T268" s="217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18" t="s">
        <v>142</v>
      </c>
      <c r="AT268" s="218" t="s">
        <v>137</v>
      </c>
      <c r="AU268" s="218" t="s">
        <v>88</v>
      </c>
      <c r="AY268" s="20" t="s">
        <v>135</v>
      </c>
      <c r="BE268" s="219">
        <f>IF(N268="základní",J268,0)</f>
        <v>0</v>
      </c>
      <c r="BF268" s="219">
        <f>IF(N268="snížená",J268,0)</f>
        <v>0</v>
      </c>
      <c r="BG268" s="219">
        <f>IF(N268="zákl. přenesená",J268,0)</f>
        <v>0</v>
      </c>
      <c r="BH268" s="219">
        <f>IF(N268="sníž. přenesená",J268,0)</f>
        <v>0</v>
      </c>
      <c r="BI268" s="219">
        <f>IF(N268="nulová",J268,0)</f>
        <v>0</v>
      </c>
      <c r="BJ268" s="20" t="s">
        <v>86</v>
      </c>
      <c r="BK268" s="219">
        <f>ROUND(I268*H268,2)</f>
        <v>0</v>
      </c>
      <c r="BL268" s="20" t="s">
        <v>142</v>
      </c>
      <c r="BM268" s="218" t="s">
        <v>806</v>
      </c>
    </row>
    <row r="269" s="2" customFormat="1">
      <c r="A269" s="41"/>
      <c r="B269" s="42"/>
      <c r="C269" s="43"/>
      <c r="D269" s="220" t="s">
        <v>144</v>
      </c>
      <c r="E269" s="43"/>
      <c r="F269" s="221" t="s">
        <v>807</v>
      </c>
      <c r="G269" s="43"/>
      <c r="H269" s="43"/>
      <c r="I269" s="222"/>
      <c r="J269" s="43"/>
      <c r="K269" s="43"/>
      <c r="L269" s="47"/>
      <c r="M269" s="223"/>
      <c r="N269" s="224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144</v>
      </c>
      <c r="AU269" s="20" t="s">
        <v>88</v>
      </c>
    </row>
    <row r="270" s="2" customFormat="1">
      <c r="A270" s="41"/>
      <c r="B270" s="42"/>
      <c r="C270" s="43"/>
      <c r="D270" s="225" t="s">
        <v>146</v>
      </c>
      <c r="E270" s="43"/>
      <c r="F270" s="226" t="s">
        <v>808</v>
      </c>
      <c r="G270" s="43"/>
      <c r="H270" s="43"/>
      <c r="I270" s="222"/>
      <c r="J270" s="43"/>
      <c r="K270" s="43"/>
      <c r="L270" s="47"/>
      <c r="M270" s="223"/>
      <c r="N270" s="224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146</v>
      </c>
      <c r="AU270" s="20" t="s">
        <v>88</v>
      </c>
    </row>
    <row r="271" s="2" customFormat="1" ht="16.5" customHeight="1">
      <c r="A271" s="41"/>
      <c r="B271" s="42"/>
      <c r="C271" s="270" t="s">
        <v>439</v>
      </c>
      <c r="D271" s="270" t="s">
        <v>404</v>
      </c>
      <c r="E271" s="271" t="s">
        <v>809</v>
      </c>
      <c r="F271" s="272" t="s">
        <v>810</v>
      </c>
      <c r="G271" s="273" t="s">
        <v>140</v>
      </c>
      <c r="H271" s="274">
        <v>8</v>
      </c>
      <c r="I271" s="275"/>
      <c r="J271" s="276">
        <f>ROUND(I271*H271,2)</f>
        <v>0</v>
      </c>
      <c r="K271" s="272" t="s">
        <v>141</v>
      </c>
      <c r="L271" s="277"/>
      <c r="M271" s="278" t="s">
        <v>76</v>
      </c>
      <c r="N271" s="279" t="s">
        <v>48</v>
      </c>
      <c r="O271" s="87"/>
      <c r="P271" s="216">
        <f>O271*H271</f>
        <v>0</v>
      </c>
      <c r="Q271" s="216">
        <v>0.00038999999999999999</v>
      </c>
      <c r="R271" s="216">
        <f>Q271*H271</f>
        <v>0.0031199999999999999</v>
      </c>
      <c r="S271" s="216">
        <v>0</v>
      </c>
      <c r="T271" s="217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18" t="s">
        <v>188</v>
      </c>
      <c r="AT271" s="218" t="s">
        <v>404</v>
      </c>
      <c r="AU271" s="218" t="s">
        <v>88</v>
      </c>
      <c r="AY271" s="20" t="s">
        <v>135</v>
      </c>
      <c r="BE271" s="219">
        <f>IF(N271="základní",J271,0)</f>
        <v>0</v>
      </c>
      <c r="BF271" s="219">
        <f>IF(N271="snížená",J271,0)</f>
        <v>0</v>
      </c>
      <c r="BG271" s="219">
        <f>IF(N271="zákl. přenesená",J271,0)</f>
        <v>0</v>
      </c>
      <c r="BH271" s="219">
        <f>IF(N271="sníž. přenesená",J271,0)</f>
        <v>0</v>
      </c>
      <c r="BI271" s="219">
        <f>IF(N271="nulová",J271,0)</f>
        <v>0</v>
      </c>
      <c r="BJ271" s="20" t="s">
        <v>86</v>
      </c>
      <c r="BK271" s="219">
        <f>ROUND(I271*H271,2)</f>
        <v>0</v>
      </c>
      <c r="BL271" s="20" t="s">
        <v>142</v>
      </c>
      <c r="BM271" s="218" t="s">
        <v>811</v>
      </c>
    </row>
    <row r="272" s="2" customFormat="1">
      <c r="A272" s="41"/>
      <c r="B272" s="42"/>
      <c r="C272" s="43"/>
      <c r="D272" s="220" t="s">
        <v>144</v>
      </c>
      <c r="E272" s="43"/>
      <c r="F272" s="221" t="s">
        <v>810</v>
      </c>
      <c r="G272" s="43"/>
      <c r="H272" s="43"/>
      <c r="I272" s="222"/>
      <c r="J272" s="43"/>
      <c r="K272" s="43"/>
      <c r="L272" s="47"/>
      <c r="M272" s="223"/>
      <c r="N272" s="224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144</v>
      </c>
      <c r="AU272" s="20" t="s">
        <v>88</v>
      </c>
    </row>
    <row r="273" s="2" customFormat="1" ht="16.5" customHeight="1">
      <c r="A273" s="41"/>
      <c r="B273" s="42"/>
      <c r="C273" s="270" t="s">
        <v>446</v>
      </c>
      <c r="D273" s="270" t="s">
        <v>404</v>
      </c>
      <c r="E273" s="271" t="s">
        <v>812</v>
      </c>
      <c r="F273" s="272" t="s">
        <v>813</v>
      </c>
      <c r="G273" s="273" t="s">
        <v>140</v>
      </c>
      <c r="H273" s="274">
        <v>3</v>
      </c>
      <c r="I273" s="275"/>
      <c r="J273" s="276">
        <f>ROUND(I273*H273,2)</f>
        <v>0</v>
      </c>
      <c r="K273" s="272" t="s">
        <v>76</v>
      </c>
      <c r="L273" s="277"/>
      <c r="M273" s="278" t="s">
        <v>76</v>
      </c>
      <c r="N273" s="279" t="s">
        <v>48</v>
      </c>
      <c r="O273" s="87"/>
      <c r="P273" s="216">
        <f>O273*H273</f>
        <v>0</v>
      </c>
      <c r="Q273" s="216">
        <v>0</v>
      </c>
      <c r="R273" s="216">
        <f>Q273*H273</f>
        <v>0</v>
      </c>
      <c r="S273" s="216">
        <v>0</v>
      </c>
      <c r="T273" s="217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18" t="s">
        <v>188</v>
      </c>
      <c r="AT273" s="218" t="s">
        <v>404</v>
      </c>
      <c r="AU273" s="218" t="s">
        <v>88</v>
      </c>
      <c r="AY273" s="20" t="s">
        <v>135</v>
      </c>
      <c r="BE273" s="219">
        <f>IF(N273="základní",J273,0)</f>
        <v>0</v>
      </c>
      <c r="BF273" s="219">
        <f>IF(N273="snížená",J273,0)</f>
        <v>0</v>
      </c>
      <c r="BG273" s="219">
        <f>IF(N273="zákl. přenesená",J273,0)</f>
        <v>0</v>
      </c>
      <c r="BH273" s="219">
        <f>IF(N273="sníž. přenesená",J273,0)</f>
        <v>0</v>
      </c>
      <c r="BI273" s="219">
        <f>IF(N273="nulová",J273,0)</f>
        <v>0</v>
      </c>
      <c r="BJ273" s="20" t="s">
        <v>86</v>
      </c>
      <c r="BK273" s="219">
        <f>ROUND(I273*H273,2)</f>
        <v>0</v>
      </c>
      <c r="BL273" s="20" t="s">
        <v>142</v>
      </c>
      <c r="BM273" s="218" t="s">
        <v>814</v>
      </c>
    </row>
    <row r="274" s="2" customFormat="1">
      <c r="A274" s="41"/>
      <c r="B274" s="42"/>
      <c r="C274" s="43"/>
      <c r="D274" s="220" t="s">
        <v>144</v>
      </c>
      <c r="E274" s="43"/>
      <c r="F274" s="221" t="s">
        <v>813</v>
      </c>
      <c r="G274" s="43"/>
      <c r="H274" s="43"/>
      <c r="I274" s="222"/>
      <c r="J274" s="43"/>
      <c r="K274" s="43"/>
      <c r="L274" s="47"/>
      <c r="M274" s="223"/>
      <c r="N274" s="224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144</v>
      </c>
      <c r="AU274" s="20" t="s">
        <v>88</v>
      </c>
    </row>
    <row r="275" s="2" customFormat="1" ht="16.5" customHeight="1">
      <c r="A275" s="41"/>
      <c r="B275" s="42"/>
      <c r="C275" s="270" t="s">
        <v>453</v>
      </c>
      <c r="D275" s="270" t="s">
        <v>404</v>
      </c>
      <c r="E275" s="271" t="s">
        <v>815</v>
      </c>
      <c r="F275" s="272" t="s">
        <v>816</v>
      </c>
      <c r="G275" s="273" t="s">
        <v>140</v>
      </c>
      <c r="H275" s="274">
        <v>3</v>
      </c>
      <c r="I275" s="275"/>
      <c r="J275" s="276">
        <f>ROUND(I275*H275,2)</f>
        <v>0</v>
      </c>
      <c r="K275" s="272" t="s">
        <v>76</v>
      </c>
      <c r="L275" s="277"/>
      <c r="M275" s="278" t="s">
        <v>76</v>
      </c>
      <c r="N275" s="279" t="s">
        <v>48</v>
      </c>
      <c r="O275" s="87"/>
      <c r="P275" s="216">
        <f>O275*H275</f>
        <v>0</v>
      </c>
      <c r="Q275" s="216">
        <v>0</v>
      </c>
      <c r="R275" s="216">
        <f>Q275*H275</f>
        <v>0</v>
      </c>
      <c r="S275" s="216">
        <v>0</v>
      </c>
      <c r="T275" s="217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18" t="s">
        <v>188</v>
      </c>
      <c r="AT275" s="218" t="s">
        <v>404</v>
      </c>
      <c r="AU275" s="218" t="s">
        <v>88</v>
      </c>
      <c r="AY275" s="20" t="s">
        <v>135</v>
      </c>
      <c r="BE275" s="219">
        <f>IF(N275="základní",J275,0)</f>
        <v>0</v>
      </c>
      <c r="BF275" s="219">
        <f>IF(N275="snížená",J275,0)</f>
        <v>0</v>
      </c>
      <c r="BG275" s="219">
        <f>IF(N275="zákl. přenesená",J275,0)</f>
        <v>0</v>
      </c>
      <c r="BH275" s="219">
        <f>IF(N275="sníž. přenesená",J275,0)</f>
        <v>0</v>
      </c>
      <c r="BI275" s="219">
        <f>IF(N275="nulová",J275,0)</f>
        <v>0</v>
      </c>
      <c r="BJ275" s="20" t="s">
        <v>86</v>
      </c>
      <c r="BK275" s="219">
        <f>ROUND(I275*H275,2)</f>
        <v>0</v>
      </c>
      <c r="BL275" s="20" t="s">
        <v>142</v>
      </c>
      <c r="BM275" s="218" t="s">
        <v>817</v>
      </c>
    </row>
    <row r="276" s="2" customFormat="1">
      <c r="A276" s="41"/>
      <c r="B276" s="42"/>
      <c r="C276" s="43"/>
      <c r="D276" s="220" t="s">
        <v>144</v>
      </c>
      <c r="E276" s="43"/>
      <c r="F276" s="221" t="s">
        <v>816</v>
      </c>
      <c r="G276" s="43"/>
      <c r="H276" s="43"/>
      <c r="I276" s="222"/>
      <c r="J276" s="43"/>
      <c r="K276" s="43"/>
      <c r="L276" s="47"/>
      <c r="M276" s="223"/>
      <c r="N276" s="224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144</v>
      </c>
      <c r="AU276" s="20" t="s">
        <v>88</v>
      </c>
    </row>
    <row r="277" s="2" customFormat="1" ht="16.5" customHeight="1">
      <c r="A277" s="41"/>
      <c r="B277" s="42"/>
      <c r="C277" s="270" t="s">
        <v>459</v>
      </c>
      <c r="D277" s="270" t="s">
        <v>404</v>
      </c>
      <c r="E277" s="271" t="s">
        <v>818</v>
      </c>
      <c r="F277" s="272" t="s">
        <v>819</v>
      </c>
      <c r="G277" s="273" t="s">
        <v>140</v>
      </c>
      <c r="H277" s="274">
        <v>3</v>
      </c>
      <c r="I277" s="275"/>
      <c r="J277" s="276">
        <f>ROUND(I277*H277,2)</f>
        <v>0</v>
      </c>
      <c r="K277" s="272" t="s">
        <v>76</v>
      </c>
      <c r="L277" s="277"/>
      <c r="M277" s="278" t="s">
        <v>76</v>
      </c>
      <c r="N277" s="279" t="s">
        <v>48</v>
      </c>
      <c r="O277" s="87"/>
      <c r="P277" s="216">
        <f>O277*H277</f>
        <v>0</v>
      </c>
      <c r="Q277" s="216">
        <v>0</v>
      </c>
      <c r="R277" s="216">
        <f>Q277*H277</f>
        <v>0</v>
      </c>
      <c r="S277" s="216">
        <v>0</v>
      </c>
      <c r="T277" s="217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18" t="s">
        <v>188</v>
      </c>
      <c r="AT277" s="218" t="s">
        <v>404</v>
      </c>
      <c r="AU277" s="218" t="s">
        <v>88</v>
      </c>
      <c r="AY277" s="20" t="s">
        <v>135</v>
      </c>
      <c r="BE277" s="219">
        <f>IF(N277="základní",J277,0)</f>
        <v>0</v>
      </c>
      <c r="BF277" s="219">
        <f>IF(N277="snížená",J277,0)</f>
        <v>0</v>
      </c>
      <c r="BG277" s="219">
        <f>IF(N277="zákl. přenesená",J277,0)</f>
        <v>0</v>
      </c>
      <c r="BH277" s="219">
        <f>IF(N277="sníž. přenesená",J277,0)</f>
        <v>0</v>
      </c>
      <c r="BI277" s="219">
        <f>IF(N277="nulová",J277,0)</f>
        <v>0</v>
      </c>
      <c r="BJ277" s="20" t="s">
        <v>86</v>
      </c>
      <c r="BK277" s="219">
        <f>ROUND(I277*H277,2)</f>
        <v>0</v>
      </c>
      <c r="BL277" s="20" t="s">
        <v>142</v>
      </c>
      <c r="BM277" s="218" t="s">
        <v>820</v>
      </c>
    </row>
    <row r="278" s="2" customFormat="1">
      <c r="A278" s="41"/>
      <c r="B278" s="42"/>
      <c r="C278" s="43"/>
      <c r="D278" s="220" t="s">
        <v>144</v>
      </c>
      <c r="E278" s="43"/>
      <c r="F278" s="221" t="s">
        <v>819</v>
      </c>
      <c r="G278" s="43"/>
      <c r="H278" s="43"/>
      <c r="I278" s="222"/>
      <c r="J278" s="43"/>
      <c r="K278" s="43"/>
      <c r="L278" s="47"/>
      <c r="M278" s="223"/>
      <c r="N278" s="224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144</v>
      </c>
      <c r="AU278" s="20" t="s">
        <v>88</v>
      </c>
    </row>
    <row r="279" s="2" customFormat="1" ht="16.5" customHeight="1">
      <c r="A279" s="41"/>
      <c r="B279" s="42"/>
      <c r="C279" s="270" t="s">
        <v>463</v>
      </c>
      <c r="D279" s="270" t="s">
        <v>404</v>
      </c>
      <c r="E279" s="271" t="s">
        <v>821</v>
      </c>
      <c r="F279" s="272" t="s">
        <v>822</v>
      </c>
      <c r="G279" s="273" t="s">
        <v>140</v>
      </c>
      <c r="H279" s="274">
        <v>2</v>
      </c>
      <c r="I279" s="275"/>
      <c r="J279" s="276">
        <f>ROUND(I279*H279,2)</f>
        <v>0</v>
      </c>
      <c r="K279" s="272" t="s">
        <v>76</v>
      </c>
      <c r="L279" s="277"/>
      <c r="M279" s="278" t="s">
        <v>76</v>
      </c>
      <c r="N279" s="279" t="s">
        <v>48</v>
      </c>
      <c r="O279" s="87"/>
      <c r="P279" s="216">
        <f>O279*H279</f>
        <v>0</v>
      </c>
      <c r="Q279" s="216">
        <v>0</v>
      </c>
      <c r="R279" s="216">
        <f>Q279*H279</f>
        <v>0</v>
      </c>
      <c r="S279" s="216">
        <v>0</v>
      </c>
      <c r="T279" s="217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18" t="s">
        <v>188</v>
      </c>
      <c r="AT279" s="218" t="s">
        <v>404</v>
      </c>
      <c r="AU279" s="218" t="s">
        <v>88</v>
      </c>
      <c r="AY279" s="20" t="s">
        <v>135</v>
      </c>
      <c r="BE279" s="219">
        <f>IF(N279="základní",J279,0)</f>
        <v>0</v>
      </c>
      <c r="BF279" s="219">
        <f>IF(N279="snížená",J279,0)</f>
        <v>0</v>
      </c>
      <c r="BG279" s="219">
        <f>IF(N279="zákl. přenesená",J279,0)</f>
        <v>0</v>
      </c>
      <c r="BH279" s="219">
        <f>IF(N279="sníž. přenesená",J279,0)</f>
        <v>0</v>
      </c>
      <c r="BI279" s="219">
        <f>IF(N279="nulová",J279,0)</f>
        <v>0</v>
      </c>
      <c r="BJ279" s="20" t="s">
        <v>86</v>
      </c>
      <c r="BK279" s="219">
        <f>ROUND(I279*H279,2)</f>
        <v>0</v>
      </c>
      <c r="BL279" s="20" t="s">
        <v>142</v>
      </c>
      <c r="BM279" s="218" t="s">
        <v>823</v>
      </c>
    </row>
    <row r="280" s="2" customFormat="1">
      <c r="A280" s="41"/>
      <c r="B280" s="42"/>
      <c r="C280" s="43"/>
      <c r="D280" s="220" t="s">
        <v>144</v>
      </c>
      <c r="E280" s="43"/>
      <c r="F280" s="221" t="s">
        <v>822</v>
      </c>
      <c r="G280" s="43"/>
      <c r="H280" s="43"/>
      <c r="I280" s="222"/>
      <c r="J280" s="43"/>
      <c r="K280" s="43"/>
      <c r="L280" s="47"/>
      <c r="M280" s="223"/>
      <c r="N280" s="224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144</v>
      </c>
      <c r="AU280" s="20" t="s">
        <v>88</v>
      </c>
    </row>
    <row r="281" s="2" customFormat="1" ht="16.5" customHeight="1">
      <c r="A281" s="41"/>
      <c r="B281" s="42"/>
      <c r="C281" s="270" t="s">
        <v>467</v>
      </c>
      <c r="D281" s="270" t="s">
        <v>404</v>
      </c>
      <c r="E281" s="271" t="s">
        <v>824</v>
      </c>
      <c r="F281" s="272" t="s">
        <v>825</v>
      </c>
      <c r="G281" s="273" t="s">
        <v>140</v>
      </c>
      <c r="H281" s="274">
        <v>1</v>
      </c>
      <c r="I281" s="275"/>
      <c r="J281" s="276">
        <f>ROUND(I281*H281,2)</f>
        <v>0</v>
      </c>
      <c r="K281" s="272" t="s">
        <v>76</v>
      </c>
      <c r="L281" s="277"/>
      <c r="M281" s="278" t="s">
        <v>76</v>
      </c>
      <c r="N281" s="279" t="s">
        <v>48</v>
      </c>
      <c r="O281" s="87"/>
      <c r="P281" s="216">
        <f>O281*H281</f>
        <v>0</v>
      </c>
      <c r="Q281" s="216">
        <v>0</v>
      </c>
      <c r="R281" s="216">
        <f>Q281*H281</f>
        <v>0</v>
      </c>
      <c r="S281" s="216">
        <v>0</v>
      </c>
      <c r="T281" s="217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18" t="s">
        <v>188</v>
      </c>
      <c r="AT281" s="218" t="s">
        <v>404</v>
      </c>
      <c r="AU281" s="218" t="s">
        <v>88</v>
      </c>
      <c r="AY281" s="20" t="s">
        <v>135</v>
      </c>
      <c r="BE281" s="219">
        <f>IF(N281="základní",J281,0)</f>
        <v>0</v>
      </c>
      <c r="BF281" s="219">
        <f>IF(N281="snížená",J281,0)</f>
        <v>0</v>
      </c>
      <c r="BG281" s="219">
        <f>IF(N281="zákl. přenesená",J281,0)</f>
        <v>0</v>
      </c>
      <c r="BH281" s="219">
        <f>IF(N281="sníž. přenesená",J281,0)</f>
        <v>0</v>
      </c>
      <c r="BI281" s="219">
        <f>IF(N281="nulová",J281,0)</f>
        <v>0</v>
      </c>
      <c r="BJ281" s="20" t="s">
        <v>86</v>
      </c>
      <c r="BK281" s="219">
        <f>ROUND(I281*H281,2)</f>
        <v>0</v>
      </c>
      <c r="BL281" s="20" t="s">
        <v>142</v>
      </c>
      <c r="BM281" s="218" t="s">
        <v>826</v>
      </c>
    </row>
    <row r="282" s="2" customFormat="1">
      <c r="A282" s="41"/>
      <c r="B282" s="42"/>
      <c r="C282" s="43"/>
      <c r="D282" s="220" t="s">
        <v>144</v>
      </c>
      <c r="E282" s="43"/>
      <c r="F282" s="221" t="s">
        <v>825</v>
      </c>
      <c r="G282" s="43"/>
      <c r="H282" s="43"/>
      <c r="I282" s="222"/>
      <c r="J282" s="43"/>
      <c r="K282" s="43"/>
      <c r="L282" s="47"/>
      <c r="M282" s="223"/>
      <c r="N282" s="224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144</v>
      </c>
      <c r="AU282" s="20" t="s">
        <v>88</v>
      </c>
    </row>
    <row r="283" s="2" customFormat="1" ht="16.5" customHeight="1">
      <c r="A283" s="41"/>
      <c r="B283" s="42"/>
      <c r="C283" s="270" t="s">
        <v>471</v>
      </c>
      <c r="D283" s="270" t="s">
        <v>404</v>
      </c>
      <c r="E283" s="271" t="s">
        <v>827</v>
      </c>
      <c r="F283" s="272" t="s">
        <v>828</v>
      </c>
      <c r="G283" s="273" t="s">
        <v>140</v>
      </c>
      <c r="H283" s="274">
        <v>92</v>
      </c>
      <c r="I283" s="275"/>
      <c r="J283" s="276">
        <f>ROUND(I283*H283,2)</f>
        <v>0</v>
      </c>
      <c r="K283" s="272" t="s">
        <v>76</v>
      </c>
      <c r="L283" s="277"/>
      <c r="M283" s="278" t="s">
        <v>76</v>
      </c>
      <c r="N283" s="279" t="s">
        <v>48</v>
      </c>
      <c r="O283" s="87"/>
      <c r="P283" s="216">
        <f>O283*H283</f>
        <v>0</v>
      </c>
      <c r="Q283" s="216">
        <v>0.00020000000000000001</v>
      </c>
      <c r="R283" s="216">
        <f>Q283*H283</f>
        <v>0.0184</v>
      </c>
      <c r="S283" s="216">
        <v>0</v>
      </c>
      <c r="T283" s="217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18" t="s">
        <v>188</v>
      </c>
      <c r="AT283" s="218" t="s">
        <v>404</v>
      </c>
      <c r="AU283" s="218" t="s">
        <v>88</v>
      </c>
      <c r="AY283" s="20" t="s">
        <v>135</v>
      </c>
      <c r="BE283" s="219">
        <f>IF(N283="základní",J283,0)</f>
        <v>0</v>
      </c>
      <c r="BF283" s="219">
        <f>IF(N283="snížená",J283,0)</f>
        <v>0</v>
      </c>
      <c r="BG283" s="219">
        <f>IF(N283="zákl. přenesená",J283,0)</f>
        <v>0</v>
      </c>
      <c r="BH283" s="219">
        <f>IF(N283="sníž. přenesená",J283,0)</f>
        <v>0</v>
      </c>
      <c r="BI283" s="219">
        <f>IF(N283="nulová",J283,0)</f>
        <v>0</v>
      </c>
      <c r="BJ283" s="20" t="s">
        <v>86</v>
      </c>
      <c r="BK283" s="219">
        <f>ROUND(I283*H283,2)</f>
        <v>0</v>
      </c>
      <c r="BL283" s="20" t="s">
        <v>142</v>
      </c>
      <c r="BM283" s="218" t="s">
        <v>829</v>
      </c>
    </row>
    <row r="284" s="2" customFormat="1">
      <c r="A284" s="41"/>
      <c r="B284" s="42"/>
      <c r="C284" s="43"/>
      <c r="D284" s="220" t="s">
        <v>144</v>
      </c>
      <c r="E284" s="43"/>
      <c r="F284" s="221" t="s">
        <v>828</v>
      </c>
      <c r="G284" s="43"/>
      <c r="H284" s="43"/>
      <c r="I284" s="222"/>
      <c r="J284" s="43"/>
      <c r="K284" s="43"/>
      <c r="L284" s="47"/>
      <c r="M284" s="223"/>
      <c r="N284" s="224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144</v>
      </c>
      <c r="AU284" s="20" t="s">
        <v>88</v>
      </c>
    </row>
    <row r="285" s="2" customFormat="1" ht="16.5" customHeight="1">
      <c r="A285" s="41"/>
      <c r="B285" s="42"/>
      <c r="C285" s="270" t="s">
        <v>475</v>
      </c>
      <c r="D285" s="270" t="s">
        <v>404</v>
      </c>
      <c r="E285" s="271" t="s">
        <v>830</v>
      </c>
      <c r="F285" s="272" t="s">
        <v>831</v>
      </c>
      <c r="G285" s="273" t="s">
        <v>832</v>
      </c>
      <c r="H285" s="274">
        <v>92</v>
      </c>
      <c r="I285" s="275"/>
      <c r="J285" s="276">
        <f>ROUND(I285*H285,2)</f>
        <v>0</v>
      </c>
      <c r="K285" s="272" t="s">
        <v>76</v>
      </c>
      <c r="L285" s="277"/>
      <c r="M285" s="278" t="s">
        <v>76</v>
      </c>
      <c r="N285" s="279" t="s">
        <v>48</v>
      </c>
      <c r="O285" s="87"/>
      <c r="P285" s="216">
        <f>O285*H285</f>
        <v>0</v>
      </c>
      <c r="Q285" s="216">
        <v>1.0000000000000001E-05</v>
      </c>
      <c r="R285" s="216">
        <f>Q285*H285</f>
        <v>0.00092000000000000003</v>
      </c>
      <c r="S285" s="216">
        <v>0</v>
      </c>
      <c r="T285" s="217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18" t="s">
        <v>188</v>
      </c>
      <c r="AT285" s="218" t="s">
        <v>404</v>
      </c>
      <c r="AU285" s="218" t="s">
        <v>88</v>
      </c>
      <c r="AY285" s="20" t="s">
        <v>135</v>
      </c>
      <c r="BE285" s="219">
        <f>IF(N285="základní",J285,0)</f>
        <v>0</v>
      </c>
      <c r="BF285" s="219">
        <f>IF(N285="snížená",J285,0)</f>
        <v>0</v>
      </c>
      <c r="BG285" s="219">
        <f>IF(N285="zákl. přenesená",J285,0)</f>
        <v>0</v>
      </c>
      <c r="BH285" s="219">
        <f>IF(N285="sníž. přenesená",J285,0)</f>
        <v>0</v>
      </c>
      <c r="BI285" s="219">
        <f>IF(N285="nulová",J285,0)</f>
        <v>0</v>
      </c>
      <c r="BJ285" s="20" t="s">
        <v>86</v>
      </c>
      <c r="BK285" s="219">
        <f>ROUND(I285*H285,2)</f>
        <v>0</v>
      </c>
      <c r="BL285" s="20" t="s">
        <v>142</v>
      </c>
      <c r="BM285" s="218" t="s">
        <v>833</v>
      </c>
    </row>
    <row r="286" s="2" customFormat="1">
      <c r="A286" s="41"/>
      <c r="B286" s="42"/>
      <c r="C286" s="43"/>
      <c r="D286" s="220" t="s">
        <v>144</v>
      </c>
      <c r="E286" s="43"/>
      <c r="F286" s="221" t="s">
        <v>834</v>
      </c>
      <c r="G286" s="43"/>
      <c r="H286" s="43"/>
      <c r="I286" s="222"/>
      <c r="J286" s="43"/>
      <c r="K286" s="43"/>
      <c r="L286" s="47"/>
      <c r="M286" s="223"/>
      <c r="N286" s="224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144</v>
      </c>
      <c r="AU286" s="20" t="s">
        <v>88</v>
      </c>
    </row>
    <row r="287" s="2" customFormat="1" ht="16.5" customHeight="1">
      <c r="A287" s="41"/>
      <c r="B287" s="42"/>
      <c r="C287" s="207" t="s">
        <v>481</v>
      </c>
      <c r="D287" s="207" t="s">
        <v>137</v>
      </c>
      <c r="E287" s="208" t="s">
        <v>835</v>
      </c>
      <c r="F287" s="209" t="s">
        <v>836</v>
      </c>
      <c r="G287" s="210" t="s">
        <v>140</v>
      </c>
      <c r="H287" s="211">
        <v>1</v>
      </c>
      <c r="I287" s="212"/>
      <c r="J287" s="213">
        <f>ROUND(I287*H287,2)</f>
        <v>0</v>
      </c>
      <c r="K287" s="209" t="s">
        <v>76</v>
      </c>
      <c r="L287" s="47"/>
      <c r="M287" s="214" t="s">
        <v>76</v>
      </c>
      <c r="N287" s="215" t="s">
        <v>48</v>
      </c>
      <c r="O287" s="87"/>
      <c r="P287" s="216">
        <f>O287*H287</f>
        <v>0</v>
      </c>
      <c r="Q287" s="216">
        <v>0</v>
      </c>
      <c r="R287" s="216">
        <f>Q287*H287</f>
        <v>0</v>
      </c>
      <c r="S287" s="216">
        <v>0</v>
      </c>
      <c r="T287" s="217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18" t="s">
        <v>142</v>
      </c>
      <c r="AT287" s="218" t="s">
        <v>137</v>
      </c>
      <c r="AU287" s="218" t="s">
        <v>88</v>
      </c>
      <c r="AY287" s="20" t="s">
        <v>135</v>
      </c>
      <c r="BE287" s="219">
        <f>IF(N287="základní",J287,0)</f>
        <v>0</v>
      </c>
      <c r="BF287" s="219">
        <f>IF(N287="snížená",J287,0)</f>
        <v>0</v>
      </c>
      <c r="BG287" s="219">
        <f>IF(N287="zákl. přenesená",J287,0)</f>
        <v>0</v>
      </c>
      <c r="BH287" s="219">
        <f>IF(N287="sníž. přenesená",J287,0)</f>
        <v>0</v>
      </c>
      <c r="BI287" s="219">
        <f>IF(N287="nulová",J287,0)</f>
        <v>0</v>
      </c>
      <c r="BJ287" s="20" t="s">
        <v>86</v>
      </c>
      <c r="BK287" s="219">
        <f>ROUND(I287*H287,2)</f>
        <v>0</v>
      </c>
      <c r="BL287" s="20" t="s">
        <v>142</v>
      </c>
      <c r="BM287" s="218" t="s">
        <v>837</v>
      </c>
    </row>
    <row r="288" s="2" customFormat="1">
      <c r="A288" s="41"/>
      <c r="B288" s="42"/>
      <c r="C288" s="43"/>
      <c r="D288" s="220" t="s">
        <v>144</v>
      </c>
      <c r="E288" s="43"/>
      <c r="F288" s="221" t="s">
        <v>838</v>
      </c>
      <c r="G288" s="43"/>
      <c r="H288" s="43"/>
      <c r="I288" s="222"/>
      <c r="J288" s="43"/>
      <c r="K288" s="43"/>
      <c r="L288" s="47"/>
      <c r="M288" s="223"/>
      <c r="N288" s="224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144</v>
      </c>
      <c r="AU288" s="20" t="s">
        <v>88</v>
      </c>
    </row>
    <row r="289" s="2" customFormat="1" ht="16.5" customHeight="1">
      <c r="A289" s="41"/>
      <c r="B289" s="42"/>
      <c r="C289" s="270" t="s">
        <v>485</v>
      </c>
      <c r="D289" s="270" t="s">
        <v>404</v>
      </c>
      <c r="E289" s="271" t="s">
        <v>839</v>
      </c>
      <c r="F289" s="272" t="s">
        <v>840</v>
      </c>
      <c r="G289" s="273" t="s">
        <v>140</v>
      </c>
      <c r="H289" s="274">
        <v>1</v>
      </c>
      <c r="I289" s="275"/>
      <c r="J289" s="276">
        <f>ROUND(I289*H289,2)</f>
        <v>0</v>
      </c>
      <c r="K289" s="272" t="s">
        <v>76</v>
      </c>
      <c r="L289" s="277"/>
      <c r="M289" s="278" t="s">
        <v>76</v>
      </c>
      <c r="N289" s="279" t="s">
        <v>48</v>
      </c>
      <c r="O289" s="87"/>
      <c r="P289" s="216">
        <f>O289*H289</f>
        <v>0</v>
      </c>
      <c r="Q289" s="216">
        <v>0</v>
      </c>
      <c r="R289" s="216">
        <f>Q289*H289</f>
        <v>0</v>
      </c>
      <c r="S289" s="216">
        <v>0</v>
      </c>
      <c r="T289" s="217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18" t="s">
        <v>188</v>
      </c>
      <c r="AT289" s="218" t="s">
        <v>404</v>
      </c>
      <c r="AU289" s="218" t="s">
        <v>88</v>
      </c>
      <c r="AY289" s="20" t="s">
        <v>135</v>
      </c>
      <c r="BE289" s="219">
        <f>IF(N289="základní",J289,0)</f>
        <v>0</v>
      </c>
      <c r="BF289" s="219">
        <f>IF(N289="snížená",J289,0)</f>
        <v>0</v>
      </c>
      <c r="BG289" s="219">
        <f>IF(N289="zákl. přenesená",J289,0)</f>
        <v>0</v>
      </c>
      <c r="BH289" s="219">
        <f>IF(N289="sníž. přenesená",J289,0)</f>
        <v>0</v>
      </c>
      <c r="BI289" s="219">
        <f>IF(N289="nulová",J289,0)</f>
        <v>0</v>
      </c>
      <c r="BJ289" s="20" t="s">
        <v>86</v>
      </c>
      <c r="BK289" s="219">
        <f>ROUND(I289*H289,2)</f>
        <v>0</v>
      </c>
      <c r="BL289" s="20" t="s">
        <v>142</v>
      </c>
      <c r="BM289" s="218" t="s">
        <v>841</v>
      </c>
    </row>
    <row r="290" s="2" customFormat="1">
      <c r="A290" s="41"/>
      <c r="B290" s="42"/>
      <c r="C290" s="43"/>
      <c r="D290" s="220" t="s">
        <v>144</v>
      </c>
      <c r="E290" s="43"/>
      <c r="F290" s="221" t="s">
        <v>840</v>
      </c>
      <c r="G290" s="43"/>
      <c r="H290" s="43"/>
      <c r="I290" s="222"/>
      <c r="J290" s="43"/>
      <c r="K290" s="43"/>
      <c r="L290" s="47"/>
      <c r="M290" s="223"/>
      <c r="N290" s="224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144</v>
      </c>
      <c r="AU290" s="20" t="s">
        <v>88</v>
      </c>
    </row>
    <row r="291" s="2" customFormat="1" ht="16.5" customHeight="1">
      <c r="A291" s="41"/>
      <c r="B291" s="42"/>
      <c r="C291" s="207" t="s">
        <v>494</v>
      </c>
      <c r="D291" s="207" t="s">
        <v>137</v>
      </c>
      <c r="E291" s="208" t="s">
        <v>842</v>
      </c>
      <c r="F291" s="209" t="s">
        <v>843</v>
      </c>
      <c r="G291" s="210" t="s">
        <v>140</v>
      </c>
      <c r="H291" s="211">
        <v>3</v>
      </c>
      <c r="I291" s="212"/>
      <c r="J291" s="213">
        <f>ROUND(I291*H291,2)</f>
        <v>0</v>
      </c>
      <c r="K291" s="209" t="s">
        <v>141</v>
      </c>
      <c r="L291" s="47"/>
      <c r="M291" s="214" t="s">
        <v>76</v>
      </c>
      <c r="N291" s="215" t="s">
        <v>48</v>
      </c>
      <c r="O291" s="87"/>
      <c r="P291" s="216">
        <f>O291*H291</f>
        <v>0</v>
      </c>
      <c r="Q291" s="216">
        <v>0.00024000000000000001</v>
      </c>
      <c r="R291" s="216">
        <f>Q291*H291</f>
        <v>0.00072000000000000005</v>
      </c>
      <c r="S291" s="216">
        <v>0</v>
      </c>
      <c r="T291" s="217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18" t="s">
        <v>142</v>
      </c>
      <c r="AT291" s="218" t="s">
        <v>137</v>
      </c>
      <c r="AU291" s="218" t="s">
        <v>88</v>
      </c>
      <c r="AY291" s="20" t="s">
        <v>135</v>
      </c>
      <c r="BE291" s="219">
        <f>IF(N291="základní",J291,0)</f>
        <v>0</v>
      </c>
      <c r="BF291" s="219">
        <f>IF(N291="snížená",J291,0)</f>
        <v>0</v>
      </c>
      <c r="BG291" s="219">
        <f>IF(N291="zákl. přenesená",J291,0)</f>
        <v>0</v>
      </c>
      <c r="BH291" s="219">
        <f>IF(N291="sníž. přenesená",J291,0)</f>
        <v>0</v>
      </c>
      <c r="BI291" s="219">
        <f>IF(N291="nulová",J291,0)</f>
        <v>0</v>
      </c>
      <c r="BJ291" s="20" t="s">
        <v>86</v>
      </c>
      <c r="BK291" s="219">
        <f>ROUND(I291*H291,2)</f>
        <v>0</v>
      </c>
      <c r="BL291" s="20" t="s">
        <v>142</v>
      </c>
      <c r="BM291" s="218" t="s">
        <v>844</v>
      </c>
    </row>
    <row r="292" s="2" customFormat="1">
      <c r="A292" s="41"/>
      <c r="B292" s="42"/>
      <c r="C292" s="43"/>
      <c r="D292" s="220" t="s">
        <v>144</v>
      </c>
      <c r="E292" s="43"/>
      <c r="F292" s="221" t="s">
        <v>845</v>
      </c>
      <c r="G292" s="43"/>
      <c r="H292" s="43"/>
      <c r="I292" s="222"/>
      <c r="J292" s="43"/>
      <c r="K292" s="43"/>
      <c r="L292" s="47"/>
      <c r="M292" s="223"/>
      <c r="N292" s="224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144</v>
      </c>
      <c r="AU292" s="20" t="s">
        <v>88</v>
      </c>
    </row>
    <row r="293" s="2" customFormat="1">
      <c r="A293" s="41"/>
      <c r="B293" s="42"/>
      <c r="C293" s="43"/>
      <c r="D293" s="225" t="s">
        <v>146</v>
      </c>
      <c r="E293" s="43"/>
      <c r="F293" s="226" t="s">
        <v>846</v>
      </c>
      <c r="G293" s="43"/>
      <c r="H293" s="43"/>
      <c r="I293" s="222"/>
      <c r="J293" s="43"/>
      <c r="K293" s="43"/>
      <c r="L293" s="47"/>
      <c r="M293" s="223"/>
      <c r="N293" s="224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146</v>
      </c>
      <c r="AU293" s="20" t="s">
        <v>88</v>
      </c>
    </row>
    <row r="294" s="2" customFormat="1" ht="16.5" customHeight="1">
      <c r="A294" s="41"/>
      <c r="B294" s="42"/>
      <c r="C294" s="207" t="s">
        <v>501</v>
      </c>
      <c r="D294" s="207" t="s">
        <v>137</v>
      </c>
      <c r="E294" s="208" t="s">
        <v>847</v>
      </c>
      <c r="F294" s="209" t="s">
        <v>848</v>
      </c>
      <c r="G294" s="210" t="s">
        <v>140</v>
      </c>
      <c r="H294" s="211">
        <v>3</v>
      </c>
      <c r="I294" s="212"/>
      <c r="J294" s="213">
        <f>ROUND(I294*H294,2)</f>
        <v>0</v>
      </c>
      <c r="K294" s="209" t="s">
        <v>141</v>
      </c>
      <c r="L294" s="47"/>
      <c r="M294" s="214" t="s">
        <v>76</v>
      </c>
      <c r="N294" s="215" t="s">
        <v>48</v>
      </c>
      <c r="O294" s="87"/>
      <c r="P294" s="216">
        <f>O294*H294</f>
        <v>0</v>
      </c>
      <c r="Q294" s="216">
        <v>0</v>
      </c>
      <c r="R294" s="216">
        <f>Q294*H294</f>
        <v>0</v>
      </c>
      <c r="S294" s="216">
        <v>0</v>
      </c>
      <c r="T294" s="217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18" t="s">
        <v>142</v>
      </c>
      <c r="AT294" s="218" t="s">
        <v>137</v>
      </c>
      <c r="AU294" s="218" t="s">
        <v>88</v>
      </c>
      <c r="AY294" s="20" t="s">
        <v>135</v>
      </c>
      <c r="BE294" s="219">
        <f>IF(N294="základní",J294,0)</f>
        <v>0</v>
      </c>
      <c r="BF294" s="219">
        <f>IF(N294="snížená",J294,0)</f>
        <v>0</v>
      </c>
      <c r="BG294" s="219">
        <f>IF(N294="zákl. přenesená",J294,0)</f>
        <v>0</v>
      </c>
      <c r="BH294" s="219">
        <f>IF(N294="sníž. přenesená",J294,0)</f>
        <v>0</v>
      </c>
      <c r="BI294" s="219">
        <f>IF(N294="nulová",J294,0)</f>
        <v>0</v>
      </c>
      <c r="BJ294" s="20" t="s">
        <v>86</v>
      </c>
      <c r="BK294" s="219">
        <f>ROUND(I294*H294,2)</f>
        <v>0</v>
      </c>
      <c r="BL294" s="20" t="s">
        <v>142</v>
      </c>
      <c r="BM294" s="218" t="s">
        <v>849</v>
      </c>
    </row>
    <row r="295" s="2" customFormat="1">
      <c r="A295" s="41"/>
      <c r="B295" s="42"/>
      <c r="C295" s="43"/>
      <c r="D295" s="220" t="s">
        <v>144</v>
      </c>
      <c r="E295" s="43"/>
      <c r="F295" s="221" t="s">
        <v>850</v>
      </c>
      <c r="G295" s="43"/>
      <c r="H295" s="43"/>
      <c r="I295" s="222"/>
      <c r="J295" s="43"/>
      <c r="K295" s="43"/>
      <c r="L295" s="47"/>
      <c r="M295" s="223"/>
      <c r="N295" s="224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144</v>
      </c>
      <c r="AU295" s="20" t="s">
        <v>88</v>
      </c>
    </row>
    <row r="296" s="2" customFormat="1">
      <c r="A296" s="41"/>
      <c r="B296" s="42"/>
      <c r="C296" s="43"/>
      <c r="D296" s="225" t="s">
        <v>146</v>
      </c>
      <c r="E296" s="43"/>
      <c r="F296" s="226" t="s">
        <v>851</v>
      </c>
      <c r="G296" s="43"/>
      <c r="H296" s="43"/>
      <c r="I296" s="222"/>
      <c r="J296" s="43"/>
      <c r="K296" s="43"/>
      <c r="L296" s="47"/>
      <c r="M296" s="223"/>
      <c r="N296" s="224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146</v>
      </c>
      <c r="AU296" s="20" t="s">
        <v>88</v>
      </c>
    </row>
    <row r="297" s="2" customFormat="1" ht="16.5" customHeight="1">
      <c r="A297" s="41"/>
      <c r="B297" s="42"/>
      <c r="C297" s="270" t="s">
        <v>509</v>
      </c>
      <c r="D297" s="270" t="s">
        <v>404</v>
      </c>
      <c r="E297" s="271" t="s">
        <v>852</v>
      </c>
      <c r="F297" s="272" t="s">
        <v>853</v>
      </c>
      <c r="G297" s="273" t="s">
        <v>140</v>
      </c>
      <c r="H297" s="274">
        <v>3</v>
      </c>
      <c r="I297" s="275"/>
      <c r="J297" s="276">
        <f>ROUND(I297*H297,2)</f>
        <v>0</v>
      </c>
      <c r="K297" s="272" t="s">
        <v>76</v>
      </c>
      <c r="L297" s="277"/>
      <c r="M297" s="278" t="s">
        <v>76</v>
      </c>
      <c r="N297" s="279" t="s">
        <v>48</v>
      </c>
      <c r="O297" s="87"/>
      <c r="P297" s="216">
        <f>O297*H297</f>
        <v>0</v>
      </c>
      <c r="Q297" s="216">
        <v>0.0032000000000000002</v>
      </c>
      <c r="R297" s="216">
        <f>Q297*H297</f>
        <v>0.0096000000000000009</v>
      </c>
      <c r="S297" s="216">
        <v>0</v>
      </c>
      <c r="T297" s="217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18" t="s">
        <v>188</v>
      </c>
      <c r="AT297" s="218" t="s">
        <v>404</v>
      </c>
      <c r="AU297" s="218" t="s">
        <v>88</v>
      </c>
      <c r="AY297" s="20" t="s">
        <v>135</v>
      </c>
      <c r="BE297" s="219">
        <f>IF(N297="základní",J297,0)</f>
        <v>0</v>
      </c>
      <c r="BF297" s="219">
        <f>IF(N297="snížená",J297,0)</f>
        <v>0</v>
      </c>
      <c r="BG297" s="219">
        <f>IF(N297="zákl. přenesená",J297,0)</f>
        <v>0</v>
      </c>
      <c r="BH297" s="219">
        <f>IF(N297="sníž. přenesená",J297,0)</f>
        <v>0</v>
      </c>
      <c r="BI297" s="219">
        <f>IF(N297="nulová",J297,0)</f>
        <v>0</v>
      </c>
      <c r="BJ297" s="20" t="s">
        <v>86</v>
      </c>
      <c r="BK297" s="219">
        <f>ROUND(I297*H297,2)</f>
        <v>0</v>
      </c>
      <c r="BL297" s="20" t="s">
        <v>142</v>
      </c>
      <c r="BM297" s="218" t="s">
        <v>854</v>
      </c>
    </row>
    <row r="298" s="2" customFormat="1">
      <c r="A298" s="41"/>
      <c r="B298" s="42"/>
      <c r="C298" s="43"/>
      <c r="D298" s="220" t="s">
        <v>144</v>
      </c>
      <c r="E298" s="43"/>
      <c r="F298" s="221" t="s">
        <v>853</v>
      </c>
      <c r="G298" s="43"/>
      <c r="H298" s="43"/>
      <c r="I298" s="222"/>
      <c r="J298" s="43"/>
      <c r="K298" s="43"/>
      <c r="L298" s="47"/>
      <c r="M298" s="223"/>
      <c r="N298" s="224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144</v>
      </c>
      <c r="AU298" s="20" t="s">
        <v>88</v>
      </c>
    </row>
    <row r="299" s="2" customFormat="1" ht="16.5" customHeight="1">
      <c r="A299" s="41"/>
      <c r="B299" s="42"/>
      <c r="C299" s="270" t="s">
        <v>515</v>
      </c>
      <c r="D299" s="270" t="s">
        <v>404</v>
      </c>
      <c r="E299" s="271" t="s">
        <v>855</v>
      </c>
      <c r="F299" s="272" t="s">
        <v>856</v>
      </c>
      <c r="G299" s="273" t="s">
        <v>140</v>
      </c>
      <c r="H299" s="274">
        <v>3</v>
      </c>
      <c r="I299" s="275"/>
      <c r="J299" s="276">
        <f>ROUND(I299*H299,2)</f>
        <v>0</v>
      </c>
      <c r="K299" s="272" t="s">
        <v>76</v>
      </c>
      <c r="L299" s="277"/>
      <c r="M299" s="278" t="s">
        <v>76</v>
      </c>
      <c r="N299" s="279" t="s">
        <v>48</v>
      </c>
      <c r="O299" s="87"/>
      <c r="P299" s="216">
        <f>O299*H299</f>
        <v>0</v>
      </c>
      <c r="Q299" s="216">
        <v>0.0012999999999999999</v>
      </c>
      <c r="R299" s="216">
        <f>Q299*H299</f>
        <v>0.0038999999999999998</v>
      </c>
      <c r="S299" s="216">
        <v>0</v>
      </c>
      <c r="T299" s="217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18" t="s">
        <v>188</v>
      </c>
      <c r="AT299" s="218" t="s">
        <v>404</v>
      </c>
      <c r="AU299" s="218" t="s">
        <v>88</v>
      </c>
      <c r="AY299" s="20" t="s">
        <v>135</v>
      </c>
      <c r="BE299" s="219">
        <f>IF(N299="základní",J299,0)</f>
        <v>0</v>
      </c>
      <c r="BF299" s="219">
        <f>IF(N299="snížená",J299,0)</f>
        <v>0</v>
      </c>
      <c r="BG299" s="219">
        <f>IF(N299="zákl. přenesená",J299,0)</f>
        <v>0</v>
      </c>
      <c r="BH299" s="219">
        <f>IF(N299="sníž. přenesená",J299,0)</f>
        <v>0</v>
      </c>
      <c r="BI299" s="219">
        <f>IF(N299="nulová",J299,0)</f>
        <v>0</v>
      </c>
      <c r="BJ299" s="20" t="s">
        <v>86</v>
      </c>
      <c r="BK299" s="219">
        <f>ROUND(I299*H299,2)</f>
        <v>0</v>
      </c>
      <c r="BL299" s="20" t="s">
        <v>142</v>
      </c>
      <c r="BM299" s="218" t="s">
        <v>857</v>
      </c>
    </row>
    <row r="300" s="2" customFormat="1">
      <c r="A300" s="41"/>
      <c r="B300" s="42"/>
      <c r="C300" s="43"/>
      <c r="D300" s="220" t="s">
        <v>144</v>
      </c>
      <c r="E300" s="43"/>
      <c r="F300" s="221" t="s">
        <v>856</v>
      </c>
      <c r="G300" s="43"/>
      <c r="H300" s="43"/>
      <c r="I300" s="222"/>
      <c r="J300" s="43"/>
      <c r="K300" s="43"/>
      <c r="L300" s="47"/>
      <c r="M300" s="223"/>
      <c r="N300" s="224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144</v>
      </c>
      <c r="AU300" s="20" t="s">
        <v>88</v>
      </c>
    </row>
    <row r="301" s="2" customFormat="1" ht="16.5" customHeight="1">
      <c r="A301" s="41"/>
      <c r="B301" s="42"/>
      <c r="C301" s="270" t="s">
        <v>523</v>
      </c>
      <c r="D301" s="270" t="s">
        <v>404</v>
      </c>
      <c r="E301" s="271" t="s">
        <v>858</v>
      </c>
      <c r="F301" s="272" t="s">
        <v>859</v>
      </c>
      <c r="G301" s="273" t="s">
        <v>140</v>
      </c>
      <c r="H301" s="274">
        <v>3</v>
      </c>
      <c r="I301" s="275"/>
      <c r="J301" s="276">
        <f>ROUND(I301*H301,2)</f>
        <v>0</v>
      </c>
      <c r="K301" s="272" t="s">
        <v>76</v>
      </c>
      <c r="L301" s="277"/>
      <c r="M301" s="278" t="s">
        <v>76</v>
      </c>
      <c r="N301" s="279" t="s">
        <v>48</v>
      </c>
      <c r="O301" s="87"/>
      <c r="P301" s="216">
        <f>O301*H301</f>
        <v>0</v>
      </c>
      <c r="Q301" s="216">
        <v>0.0050000000000000001</v>
      </c>
      <c r="R301" s="216">
        <f>Q301*H301</f>
        <v>0.014999999999999999</v>
      </c>
      <c r="S301" s="216">
        <v>0</v>
      </c>
      <c r="T301" s="217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18" t="s">
        <v>188</v>
      </c>
      <c r="AT301" s="218" t="s">
        <v>404</v>
      </c>
      <c r="AU301" s="218" t="s">
        <v>88</v>
      </c>
      <c r="AY301" s="20" t="s">
        <v>135</v>
      </c>
      <c r="BE301" s="219">
        <f>IF(N301="základní",J301,0)</f>
        <v>0</v>
      </c>
      <c r="BF301" s="219">
        <f>IF(N301="snížená",J301,0)</f>
        <v>0</v>
      </c>
      <c r="BG301" s="219">
        <f>IF(N301="zákl. přenesená",J301,0)</f>
        <v>0</v>
      </c>
      <c r="BH301" s="219">
        <f>IF(N301="sníž. přenesená",J301,0)</f>
        <v>0</v>
      </c>
      <c r="BI301" s="219">
        <f>IF(N301="nulová",J301,0)</f>
        <v>0</v>
      </c>
      <c r="BJ301" s="20" t="s">
        <v>86</v>
      </c>
      <c r="BK301" s="219">
        <f>ROUND(I301*H301,2)</f>
        <v>0</v>
      </c>
      <c r="BL301" s="20" t="s">
        <v>142</v>
      </c>
      <c r="BM301" s="218" t="s">
        <v>860</v>
      </c>
    </row>
    <row r="302" s="2" customFormat="1">
      <c r="A302" s="41"/>
      <c r="B302" s="42"/>
      <c r="C302" s="43"/>
      <c r="D302" s="220" t="s">
        <v>144</v>
      </c>
      <c r="E302" s="43"/>
      <c r="F302" s="221" t="s">
        <v>859</v>
      </c>
      <c r="G302" s="43"/>
      <c r="H302" s="43"/>
      <c r="I302" s="222"/>
      <c r="J302" s="43"/>
      <c r="K302" s="43"/>
      <c r="L302" s="47"/>
      <c r="M302" s="223"/>
      <c r="N302" s="224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144</v>
      </c>
      <c r="AU302" s="20" t="s">
        <v>88</v>
      </c>
    </row>
    <row r="303" s="2" customFormat="1" ht="16.5" customHeight="1">
      <c r="A303" s="41"/>
      <c r="B303" s="42"/>
      <c r="C303" s="207" t="s">
        <v>529</v>
      </c>
      <c r="D303" s="207" t="s">
        <v>137</v>
      </c>
      <c r="E303" s="208" t="s">
        <v>861</v>
      </c>
      <c r="F303" s="209" t="s">
        <v>862</v>
      </c>
      <c r="G303" s="210" t="s">
        <v>140</v>
      </c>
      <c r="H303" s="211">
        <v>1</v>
      </c>
      <c r="I303" s="212"/>
      <c r="J303" s="213">
        <f>ROUND(I303*H303,2)</f>
        <v>0</v>
      </c>
      <c r="K303" s="209" t="s">
        <v>141</v>
      </c>
      <c r="L303" s="47"/>
      <c r="M303" s="214" t="s">
        <v>76</v>
      </c>
      <c r="N303" s="215" t="s">
        <v>48</v>
      </c>
      <c r="O303" s="87"/>
      <c r="P303" s="216">
        <f>O303*H303</f>
        <v>0</v>
      </c>
      <c r="Q303" s="216">
        <v>0.00073999999999999999</v>
      </c>
      <c r="R303" s="216">
        <f>Q303*H303</f>
        <v>0.00073999999999999999</v>
      </c>
      <c r="S303" s="216">
        <v>0</v>
      </c>
      <c r="T303" s="217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18" t="s">
        <v>142</v>
      </c>
      <c r="AT303" s="218" t="s">
        <v>137</v>
      </c>
      <c r="AU303" s="218" t="s">
        <v>88</v>
      </c>
      <c r="AY303" s="20" t="s">
        <v>135</v>
      </c>
      <c r="BE303" s="219">
        <f>IF(N303="základní",J303,0)</f>
        <v>0</v>
      </c>
      <c r="BF303" s="219">
        <f>IF(N303="snížená",J303,0)</f>
        <v>0</v>
      </c>
      <c r="BG303" s="219">
        <f>IF(N303="zákl. přenesená",J303,0)</f>
        <v>0</v>
      </c>
      <c r="BH303" s="219">
        <f>IF(N303="sníž. přenesená",J303,0)</f>
        <v>0</v>
      </c>
      <c r="BI303" s="219">
        <f>IF(N303="nulová",J303,0)</f>
        <v>0</v>
      </c>
      <c r="BJ303" s="20" t="s">
        <v>86</v>
      </c>
      <c r="BK303" s="219">
        <f>ROUND(I303*H303,2)</f>
        <v>0</v>
      </c>
      <c r="BL303" s="20" t="s">
        <v>142</v>
      </c>
      <c r="BM303" s="218" t="s">
        <v>863</v>
      </c>
    </row>
    <row r="304" s="2" customFormat="1">
      <c r="A304" s="41"/>
      <c r="B304" s="42"/>
      <c r="C304" s="43"/>
      <c r="D304" s="220" t="s">
        <v>144</v>
      </c>
      <c r="E304" s="43"/>
      <c r="F304" s="221" t="s">
        <v>864</v>
      </c>
      <c r="G304" s="43"/>
      <c r="H304" s="43"/>
      <c r="I304" s="222"/>
      <c r="J304" s="43"/>
      <c r="K304" s="43"/>
      <c r="L304" s="47"/>
      <c r="M304" s="223"/>
      <c r="N304" s="224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144</v>
      </c>
      <c r="AU304" s="20" t="s">
        <v>88</v>
      </c>
    </row>
    <row r="305" s="2" customFormat="1">
      <c r="A305" s="41"/>
      <c r="B305" s="42"/>
      <c r="C305" s="43"/>
      <c r="D305" s="225" t="s">
        <v>146</v>
      </c>
      <c r="E305" s="43"/>
      <c r="F305" s="226" t="s">
        <v>865</v>
      </c>
      <c r="G305" s="43"/>
      <c r="H305" s="43"/>
      <c r="I305" s="222"/>
      <c r="J305" s="43"/>
      <c r="K305" s="43"/>
      <c r="L305" s="47"/>
      <c r="M305" s="223"/>
      <c r="N305" s="224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146</v>
      </c>
      <c r="AU305" s="20" t="s">
        <v>88</v>
      </c>
    </row>
    <row r="306" s="2" customFormat="1" ht="16.5" customHeight="1">
      <c r="A306" s="41"/>
      <c r="B306" s="42"/>
      <c r="C306" s="270" t="s">
        <v>537</v>
      </c>
      <c r="D306" s="270" t="s">
        <v>404</v>
      </c>
      <c r="E306" s="271" t="s">
        <v>866</v>
      </c>
      <c r="F306" s="272" t="s">
        <v>867</v>
      </c>
      <c r="G306" s="273" t="s">
        <v>140</v>
      </c>
      <c r="H306" s="274">
        <v>1</v>
      </c>
      <c r="I306" s="275"/>
      <c r="J306" s="276">
        <f>ROUND(I306*H306,2)</f>
        <v>0</v>
      </c>
      <c r="K306" s="272" t="s">
        <v>76</v>
      </c>
      <c r="L306" s="277"/>
      <c r="M306" s="278" t="s">
        <v>76</v>
      </c>
      <c r="N306" s="279" t="s">
        <v>48</v>
      </c>
      <c r="O306" s="87"/>
      <c r="P306" s="216">
        <f>O306*H306</f>
        <v>0</v>
      </c>
      <c r="Q306" s="216">
        <v>0.014</v>
      </c>
      <c r="R306" s="216">
        <f>Q306*H306</f>
        <v>0.014</v>
      </c>
      <c r="S306" s="216">
        <v>0</v>
      </c>
      <c r="T306" s="217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18" t="s">
        <v>188</v>
      </c>
      <c r="AT306" s="218" t="s">
        <v>404</v>
      </c>
      <c r="AU306" s="218" t="s">
        <v>88</v>
      </c>
      <c r="AY306" s="20" t="s">
        <v>135</v>
      </c>
      <c r="BE306" s="219">
        <f>IF(N306="základní",J306,0)</f>
        <v>0</v>
      </c>
      <c r="BF306" s="219">
        <f>IF(N306="snížená",J306,0)</f>
        <v>0</v>
      </c>
      <c r="BG306" s="219">
        <f>IF(N306="zákl. přenesená",J306,0)</f>
        <v>0</v>
      </c>
      <c r="BH306" s="219">
        <f>IF(N306="sníž. přenesená",J306,0)</f>
        <v>0</v>
      </c>
      <c r="BI306" s="219">
        <f>IF(N306="nulová",J306,0)</f>
        <v>0</v>
      </c>
      <c r="BJ306" s="20" t="s">
        <v>86</v>
      </c>
      <c r="BK306" s="219">
        <f>ROUND(I306*H306,2)</f>
        <v>0</v>
      </c>
      <c r="BL306" s="20" t="s">
        <v>142</v>
      </c>
      <c r="BM306" s="218" t="s">
        <v>868</v>
      </c>
    </row>
    <row r="307" s="2" customFormat="1">
      <c r="A307" s="41"/>
      <c r="B307" s="42"/>
      <c r="C307" s="43"/>
      <c r="D307" s="220" t="s">
        <v>144</v>
      </c>
      <c r="E307" s="43"/>
      <c r="F307" s="221" t="s">
        <v>867</v>
      </c>
      <c r="G307" s="43"/>
      <c r="H307" s="43"/>
      <c r="I307" s="222"/>
      <c r="J307" s="43"/>
      <c r="K307" s="43"/>
      <c r="L307" s="47"/>
      <c r="M307" s="223"/>
      <c r="N307" s="224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20" t="s">
        <v>144</v>
      </c>
      <c r="AU307" s="20" t="s">
        <v>88</v>
      </c>
    </row>
    <row r="308" s="2" customFormat="1" ht="16.5" customHeight="1">
      <c r="A308" s="41"/>
      <c r="B308" s="42"/>
      <c r="C308" s="270" t="s">
        <v>541</v>
      </c>
      <c r="D308" s="270" t="s">
        <v>404</v>
      </c>
      <c r="E308" s="271" t="s">
        <v>869</v>
      </c>
      <c r="F308" s="272" t="s">
        <v>870</v>
      </c>
      <c r="G308" s="273" t="s">
        <v>140</v>
      </c>
      <c r="H308" s="274">
        <v>1</v>
      </c>
      <c r="I308" s="275"/>
      <c r="J308" s="276">
        <f>ROUND(I308*H308,2)</f>
        <v>0</v>
      </c>
      <c r="K308" s="272" t="s">
        <v>76</v>
      </c>
      <c r="L308" s="277"/>
      <c r="M308" s="278" t="s">
        <v>76</v>
      </c>
      <c r="N308" s="279" t="s">
        <v>48</v>
      </c>
      <c r="O308" s="87"/>
      <c r="P308" s="216">
        <f>O308*H308</f>
        <v>0</v>
      </c>
      <c r="Q308" s="216">
        <v>0.0060000000000000001</v>
      </c>
      <c r="R308" s="216">
        <f>Q308*H308</f>
        <v>0.0060000000000000001</v>
      </c>
      <c r="S308" s="216">
        <v>0</v>
      </c>
      <c r="T308" s="217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18" t="s">
        <v>188</v>
      </c>
      <c r="AT308" s="218" t="s">
        <v>404</v>
      </c>
      <c r="AU308" s="218" t="s">
        <v>88</v>
      </c>
      <c r="AY308" s="20" t="s">
        <v>135</v>
      </c>
      <c r="BE308" s="219">
        <f>IF(N308="základní",J308,0)</f>
        <v>0</v>
      </c>
      <c r="BF308" s="219">
        <f>IF(N308="snížená",J308,0)</f>
        <v>0</v>
      </c>
      <c r="BG308" s="219">
        <f>IF(N308="zákl. přenesená",J308,0)</f>
        <v>0</v>
      </c>
      <c r="BH308" s="219">
        <f>IF(N308="sníž. přenesená",J308,0)</f>
        <v>0</v>
      </c>
      <c r="BI308" s="219">
        <f>IF(N308="nulová",J308,0)</f>
        <v>0</v>
      </c>
      <c r="BJ308" s="20" t="s">
        <v>86</v>
      </c>
      <c r="BK308" s="219">
        <f>ROUND(I308*H308,2)</f>
        <v>0</v>
      </c>
      <c r="BL308" s="20" t="s">
        <v>142</v>
      </c>
      <c r="BM308" s="218" t="s">
        <v>871</v>
      </c>
    </row>
    <row r="309" s="2" customFormat="1">
      <c r="A309" s="41"/>
      <c r="B309" s="42"/>
      <c r="C309" s="43"/>
      <c r="D309" s="220" t="s">
        <v>144</v>
      </c>
      <c r="E309" s="43"/>
      <c r="F309" s="221" t="s">
        <v>870</v>
      </c>
      <c r="G309" s="43"/>
      <c r="H309" s="43"/>
      <c r="I309" s="222"/>
      <c r="J309" s="43"/>
      <c r="K309" s="43"/>
      <c r="L309" s="47"/>
      <c r="M309" s="223"/>
      <c r="N309" s="224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144</v>
      </c>
      <c r="AU309" s="20" t="s">
        <v>88</v>
      </c>
    </row>
    <row r="310" s="2" customFormat="1" ht="16.5" customHeight="1">
      <c r="A310" s="41"/>
      <c r="B310" s="42"/>
      <c r="C310" s="207" t="s">
        <v>545</v>
      </c>
      <c r="D310" s="207" t="s">
        <v>137</v>
      </c>
      <c r="E310" s="208" t="s">
        <v>872</v>
      </c>
      <c r="F310" s="209" t="s">
        <v>873</v>
      </c>
      <c r="G310" s="210" t="s">
        <v>140</v>
      </c>
      <c r="H310" s="211">
        <v>2</v>
      </c>
      <c r="I310" s="212"/>
      <c r="J310" s="213">
        <f>ROUND(I310*H310,2)</f>
        <v>0</v>
      </c>
      <c r="K310" s="209" t="s">
        <v>141</v>
      </c>
      <c r="L310" s="47"/>
      <c r="M310" s="214" t="s">
        <v>76</v>
      </c>
      <c r="N310" s="215" t="s">
        <v>48</v>
      </c>
      <c r="O310" s="87"/>
      <c r="P310" s="216">
        <f>O310*H310</f>
        <v>0</v>
      </c>
      <c r="Q310" s="216">
        <v>0.0016199999999999999</v>
      </c>
      <c r="R310" s="216">
        <f>Q310*H310</f>
        <v>0.0032399999999999998</v>
      </c>
      <c r="S310" s="216">
        <v>0</v>
      </c>
      <c r="T310" s="217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18" t="s">
        <v>142</v>
      </c>
      <c r="AT310" s="218" t="s">
        <v>137</v>
      </c>
      <c r="AU310" s="218" t="s">
        <v>88</v>
      </c>
      <c r="AY310" s="20" t="s">
        <v>135</v>
      </c>
      <c r="BE310" s="219">
        <f>IF(N310="základní",J310,0)</f>
        <v>0</v>
      </c>
      <c r="BF310" s="219">
        <f>IF(N310="snížená",J310,0)</f>
        <v>0</v>
      </c>
      <c r="BG310" s="219">
        <f>IF(N310="zákl. přenesená",J310,0)</f>
        <v>0</v>
      </c>
      <c r="BH310" s="219">
        <f>IF(N310="sníž. přenesená",J310,0)</f>
        <v>0</v>
      </c>
      <c r="BI310" s="219">
        <f>IF(N310="nulová",J310,0)</f>
        <v>0</v>
      </c>
      <c r="BJ310" s="20" t="s">
        <v>86</v>
      </c>
      <c r="BK310" s="219">
        <f>ROUND(I310*H310,2)</f>
        <v>0</v>
      </c>
      <c r="BL310" s="20" t="s">
        <v>142</v>
      </c>
      <c r="BM310" s="218" t="s">
        <v>874</v>
      </c>
    </row>
    <row r="311" s="2" customFormat="1">
      <c r="A311" s="41"/>
      <c r="B311" s="42"/>
      <c r="C311" s="43"/>
      <c r="D311" s="220" t="s">
        <v>144</v>
      </c>
      <c r="E311" s="43"/>
      <c r="F311" s="221" t="s">
        <v>875</v>
      </c>
      <c r="G311" s="43"/>
      <c r="H311" s="43"/>
      <c r="I311" s="222"/>
      <c r="J311" s="43"/>
      <c r="K311" s="43"/>
      <c r="L311" s="47"/>
      <c r="M311" s="223"/>
      <c r="N311" s="224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144</v>
      </c>
      <c r="AU311" s="20" t="s">
        <v>88</v>
      </c>
    </row>
    <row r="312" s="2" customFormat="1">
      <c r="A312" s="41"/>
      <c r="B312" s="42"/>
      <c r="C312" s="43"/>
      <c r="D312" s="225" t="s">
        <v>146</v>
      </c>
      <c r="E312" s="43"/>
      <c r="F312" s="226" t="s">
        <v>876</v>
      </c>
      <c r="G312" s="43"/>
      <c r="H312" s="43"/>
      <c r="I312" s="222"/>
      <c r="J312" s="43"/>
      <c r="K312" s="43"/>
      <c r="L312" s="47"/>
      <c r="M312" s="223"/>
      <c r="N312" s="224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20" t="s">
        <v>146</v>
      </c>
      <c r="AU312" s="20" t="s">
        <v>88</v>
      </c>
    </row>
    <row r="313" s="2" customFormat="1" ht="16.5" customHeight="1">
      <c r="A313" s="41"/>
      <c r="B313" s="42"/>
      <c r="C313" s="270" t="s">
        <v>551</v>
      </c>
      <c r="D313" s="270" t="s">
        <v>404</v>
      </c>
      <c r="E313" s="271" t="s">
        <v>877</v>
      </c>
      <c r="F313" s="272" t="s">
        <v>878</v>
      </c>
      <c r="G313" s="273" t="s">
        <v>140</v>
      </c>
      <c r="H313" s="274">
        <v>2</v>
      </c>
      <c r="I313" s="275"/>
      <c r="J313" s="276">
        <f>ROUND(I313*H313,2)</f>
        <v>0</v>
      </c>
      <c r="K313" s="272" t="s">
        <v>76</v>
      </c>
      <c r="L313" s="277"/>
      <c r="M313" s="278" t="s">
        <v>76</v>
      </c>
      <c r="N313" s="279" t="s">
        <v>48</v>
      </c>
      <c r="O313" s="87"/>
      <c r="P313" s="216">
        <f>O313*H313</f>
        <v>0</v>
      </c>
      <c r="Q313" s="216">
        <v>0.017999999999999999</v>
      </c>
      <c r="R313" s="216">
        <f>Q313*H313</f>
        <v>0.035999999999999997</v>
      </c>
      <c r="S313" s="216">
        <v>0</v>
      </c>
      <c r="T313" s="217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18" t="s">
        <v>188</v>
      </c>
      <c r="AT313" s="218" t="s">
        <v>404</v>
      </c>
      <c r="AU313" s="218" t="s">
        <v>88</v>
      </c>
      <c r="AY313" s="20" t="s">
        <v>135</v>
      </c>
      <c r="BE313" s="219">
        <f>IF(N313="základní",J313,0)</f>
        <v>0</v>
      </c>
      <c r="BF313" s="219">
        <f>IF(N313="snížená",J313,0)</f>
        <v>0</v>
      </c>
      <c r="BG313" s="219">
        <f>IF(N313="zákl. přenesená",J313,0)</f>
        <v>0</v>
      </c>
      <c r="BH313" s="219">
        <f>IF(N313="sníž. přenesená",J313,0)</f>
        <v>0</v>
      </c>
      <c r="BI313" s="219">
        <f>IF(N313="nulová",J313,0)</f>
        <v>0</v>
      </c>
      <c r="BJ313" s="20" t="s">
        <v>86</v>
      </c>
      <c r="BK313" s="219">
        <f>ROUND(I313*H313,2)</f>
        <v>0</v>
      </c>
      <c r="BL313" s="20" t="s">
        <v>142</v>
      </c>
      <c r="BM313" s="218" t="s">
        <v>879</v>
      </c>
    </row>
    <row r="314" s="2" customFormat="1">
      <c r="A314" s="41"/>
      <c r="B314" s="42"/>
      <c r="C314" s="43"/>
      <c r="D314" s="220" t="s">
        <v>144</v>
      </c>
      <c r="E314" s="43"/>
      <c r="F314" s="221" t="s">
        <v>878</v>
      </c>
      <c r="G314" s="43"/>
      <c r="H314" s="43"/>
      <c r="I314" s="222"/>
      <c r="J314" s="43"/>
      <c r="K314" s="43"/>
      <c r="L314" s="47"/>
      <c r="M314" s="223"/>
      <c r="N314" s="224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20" t="s">
        <v>144</v>
      </c>
      <c r="AU314" s="20" t="s">
        <v>88</v>
      </c>
    </row>
    <row r="315" s="2" customFormat="1" ht="16.5" customHeight="1">
      <c r="A315" s="41"/>
      <c r="B315" s="42"/>
      <c r="C315" s="270" t="s">
        <v>556</v>
      </c>
      <c r="D315" s="270" t="s">
        <v>404</v>
      </c>
      <c r="E315" s="271" t="s">
        <v>869</v>
      </c>
      <c r="F315" s="272" t="s">
        <v>870</v>
      </c>
      <c r="G315" s="273" t="s">
        <v>140</v>
      </c>
      <c r="H315" s="274">
        <v>2</v>
      </c>
      <c r="I315" s="275"/>
      <c r="J315" s="276">
        <f>ROUND(I315*H315,2)</f>
        <v>0</v>
      </c>
      <c r="K315" s="272" t="s">
        <v>76</v>
      </c>
      <c r="L315" s="277"/>
      <c r="M315" s="278" t="s">
        <v>76</v>
      </c>
      <c r="N315" s="279" t="s">
        <v>48</v>
      </c>
      <c r="O315" s="87"/>
      <c r="P315" s="216">
        <f>O315*H315</f>
        <v>0</v>
      </c>
      <c r="Q315" s="216">
        <v>0.0060000000000000001</v>
      </c>
      <c r="R315" s="216">
        <f>Q315*H315</f>
        <v>0.012</v>
      </c>
      <c r="S315" s="216">
        <v>0</v>
      </c>
      <c r="T315" s="217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18" t="s">
        <v>188</v>
      </c>
      <c r="AT315" s="218" t="s">
        <v>404</v>
      </c>
      <c r="AU315" s="218" t="s">
        <v>88</v>
      </c>
      <c r="AY315" s="20" t="s">
        <v>135</v>
      </c>
      <c r="BE315" s="219">
        <f>IF(N315="základní",J315,0)</f>
        <v>0</v>
      </c>
      <c r="BF315" s="219">
        <f>IF(N315="snížená",J315,0)</f>
        <v>0</v>
      </c>
      <c r="BG315" s="219">
        <f>IF(N315="zákl. přenesená",J315,0)</f>
        <v>0</v>
      </c>
      <c r="BH315" s="219">
        <f>IF(N315="sníž. přenesená",J315,0)</f>
        <v>0</v>
      </c>
      <c r="BI315" s="219">
        <f>IF(N315="nulová",J315,0)</f>
        <v>0</v>
      </c>
      <c r="BJ315" s="20" t="s">
        <v>86</v>
      </c>
      <c r="BK315" s="219">
        <f>ROUND(I315*H315,2)</f>
        <v>0</v>
      </c>
      <c r="BL315" s="20" t="s">
        <v>142</v>
      </c>
      <c r="BM315" s="218" t="s">
        <v>880</v>
      </c>
    </row>
    <row r="316" s="2" customFormat="1">
      <c r="A316" s="41"/>
      <c r="B316" s="42"/>
      <c r="C316" s="43"/>
      <c r="D316" s="220" t="s">
        <v>144</v>
      </c>
      <c r="E316" s="43"/>
      <c r="F316" s="221" t="s">
        <v>870</v>
      </c>
      <c r="G316" s="43"/>
      <c r="H316" s="43"/>
      <c r="I316" s="222"/>
      <c r="J316" s="43"/>
      <c r="K316" s="43"/>
      <c r="L316" s="47"/>
      <c r="M316" s="223"/>
      <c r="N316" s="224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144</v>
      </c>
      <c r="AU316" s="20" t="s">
        <v>88</v>
      </c>
    </row>
    <row r="317" s="2" customFormat="1" ht="16.5" customHeight="1">
      <c r="A317" s="41"/>
      <c r="B317" s="42"/>
      <c r="C317" s="207" t="s">
        <v>563</v>
      </c>
      <c r="D317" s="207" t="s">
        <v>137</v>
      </c>
      <c r="E317" s="208" t="s">
        <v>881</v>
      </c>
      <c r="F317" s="209" t="s">
        <v>882</v>
      </c>
      <c r="G317" s="210" t="s">
        <v>140</v>
      </c>
      <c r="H317" s="211">
        <v>1</v>
      </c>
      <c r="I317" s="212"/>
      <c r="J317" s="213">
        <f>ROUND(I317*H317,2)</f>
        <v>0</v>
      </c>
      <c r="K317" s="209" t="s">
        <v>141</v>
      </c>
      <c r="L317" s="47"/>
      <c r="M317" s="214" t="s">
        <v>76</v>
      </c>
      <c r="N317" s="215" t="s">
        <v>48</v>
      </c>
      <c r="O317" s="87"/>
      <c r="P317" s="216">
        <f>O317*H317</f>
        <v>0</v>
      </c>
      <c r="Q317" s="216">
        <v>0.0013600000000000001</v>
      </c>
      <c r="R317" s="216">
        <f>Q317*H317</f>
        <v>0.0013600000000000001</v>
      </c>
      <c r="S317" s="216">
        <v>0</v>
      </c>
      <c r="T317" s="217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18" t="s">
        <v>142</v>
      </c>
      <c r="AT317" s="218" t="s">
        <v>137</v>
      </c>
      <c r="AU317" s="218" t="s">
        <v>88</v>
      </c>
      <c r="AY317" s="20" t="s">
        <v>135</v>
      </c>
      <c r="BE317" s="219">
        <f>IF(N317="základní",J317,0)</f>
        <v>0</v>
      </c>
      <c r="BF317" s="219">
        <f>IF(N317="snížená",J317,0)</f>
        <v>0</v>
      </c>
      <c r="BG317" s="219">
        <f>IF(N317="zákl. přenesená",J317,0)</f>
        <v>0</v>
      </c>
      <c r="BH317" s="219">
        <f>IF(N317="sníž. přenesená",J317,0)</f>
        <v>0</v>
      </c>
      <c r="BI317" s="219">
        <f>IF(N317="nulová",J317,0)</f>
        <v>0</v>
      </c>
      <c r="BJ317" s="20" t="s">
        <v>86</v>
      </c>
      <c r="BK317" s="219">
        <f>ROUND(I317*H317,2)</f>
        <v>0</v>
      </c>
      <c r="BL317" s="20" t="s">
        <v>142</v>
      </c>
      <c r="BM317" s="218" t="s">
        <v>883</v>
      </c>
    </row>
    <row r="318" s="2" customFormat="1">
      <c r="A318" s="41"/>
      <c r="B318" s="42"/>
      <c r="C318" s="43"/>
      <c r="D318" s="220" t="s">
        <v>144</v>
      </c>
      <c r="E318" s="43"/>
      <c r="F318" s="221" t="s">
        <v>884</v>
      </c>
      <c r="G318" s="43"/>
      <c r="H318" s="43"/>
      <c r="I318" s="222"/>
      <c r="J318" s="43"/>
      <c r="K318" s="43"/>
      <c r="L318" s="47"/>
      <c r="M318" s="223"/>
      <c r="N318" s="224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144</v>
      </c>
      <c r="AU318" s="20" t="s">
        <v>88</v>
      </c>
    </row>
    <row r="319" s="2" customFormat="1">
      <c r="A319" s="41"/>
      <c r="B319" s="42"/>
      <c r="C319" s="43"/>
      <c r="D319" s="225" t="s">
        <v>146</v>
      </c>
      <c r="E319" s="43"/>
      <c r="F319" s="226" t="s">
        <v>885</v>
      </c>
      <c r="G319" s="43"/>
      <c r="H319" s="43"/>
      <c r="I319" s="222"/>
      <c r="J319" s="43"/>
      <c r="K319" s="43"/>
      <c r="L319" s="47"/>
      <c r="M319" s="223"/>
      <c r="N319" s="224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146</v>
      </c>
      <c r="AU319" s="20" t="s">
        <v>88</v>
      </c>
    </row>
    <row r="320" s="2" customFormat="1" ht="16.5" customHeight="1">
      <c r="A320" s="41"/>
      <c r="B320" s="42"/>
      <c r="C320" s="270" t="s">
        <v>573</v>
      </c>
      <c r="D320" s="270" t="s">
        <v>404</v>
      </c>
      <c r="E320" s="271" t="s">
        <v>886</v>
      </c>
      <c r="F320" s="272" t="s">
        <v>887</v>
      </c>
      <c r="G320" s="273" t="s">
        <v>140</v>
      </c>
      <c r="H320" s="274">
        <v>1</v>
      </c>
      <c r="I320" s="275"/>
      <c r="J320" s="276">
        <f>ROUND(I320*H320,2)</f>
        <v>0</v>
      </c>
      <c r="K320" s="272" t="s">
        <v>141</v>
      </c>
      <c r="L320" s="277"/>
      <c r="M320" s="278" t="s">
        <v>76</v>
      </c>
      <c r="N320" s="279" t="s">
        <v>48</v>
      </c>
      <c r="O320" s="87"/>
      <c r="P320" s="216">
        <f>O320*H320</f>
        <v>0</v>
      </c>
      <c r="Q320" s="216">
        <v>0.078</v>
      </c>
      <c r="R320" s="216">
        <f>Q320*H320</f>
        <v>0.078</v>
      </c>
      <c r="S320" s="216">
        <v>0</v>
      </c>
      <c r="T320" s="217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18" t="s">
        <v>188</v>
      </c>
      <c r="AT320" s="218" t="s">
        <v>404</v>
      </c>
      <c r="AU320" s="218" t="s">
        <v>88</v>
      </c>
      <c r="AY320" s="20" t="s">
        <v>135</v>
      </c>
      <c r="BE320" s="219">
        <f>IF(N320="základní",J320,0)</f>
        <v>0</v>
      </c>
      <c r="BF320" s="219">
        <f>IF(N320="snížená",J320,0)</f>
        <v>0</v>
      </c>
      <c r="BG320" s="219">
        <f>IF(N320="zákl. přenesená",J320,0)</f>
        <v>0</v>
      </c>
      <c r="BH320" s="219">
        <f>IF(N320="sníž. přenesená",J320,0)</f>
        <v>0</v>
      </c>
      <c r="BI320" s="219">
        <f>IF(N320="nulová",J320,0)</f>
        <v>0</v>
      </c>
      <c r="BJ320" s="20" t="s">
        <v>86</v>
      </c>
      <c r="BK320" s="219">
        <f>ROUND(I320*H320,2)</f>
        <v>0</v>
      </c>
      <c r="BL320" s="20" t="s">
        <v>142</v>
      </c>
      <c r="BM320" s="218" t="s">
        <v>888</v>
      </c>
    </row>
    <row r="321" s="2" customFormat="1">
      <c r="A321" s="41"/>
      <c r="B321" s="42"/>
      <c r="C321" s="43"/>
      <c r="D321" s="220" t="s">
        <v>144</v>
      </c>
      <c r="E321" s="43"/>
      <c r="F321" s="221" t="s">
        <v>887</v>
      </c>
      <c r="G321" s="43"/>
      <c r="H321" s="43"/>
      <c r="I321" s="222"/>
      <c r="J321" s="43"/>
      <c r="K321" s="43"/>
      <c r="L321" s="47"/>
      <c r="M321" s="223"/>
      <c r="N321" s="224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144</v>
      </c>
      <c r="AU321" s="20" t="s">
        <v>88</v>
      </c>
    </row>
    <row r="322" s="2" customFormat="1" ht="16.5" customHeight="1">
      <c r="A322" s="41"/>
      <c r="B322" s="42"/>
      <c r="C322" s="207" t="s">
        <v>578</v>
      </c>
      <c r="D322" s="207" t="s">
        <v>137</v>
      </c>
      <c r="E322" s="208" t="s">
        <v>889</v>
      </c>
      <c r="F322" s="209" t="s">
        <v>890</v>
      </c>
      <c r="G322" s="210" t="s">
        <v>140</v>
      </c>
      <c r="H322" s="211">
        <v>3</v>
      </c>
      <c r="I322" s="212"/>
      <c r="J322" s="213">
        <f>ROUND(I322*H322,2)</f>
        <v>0</v>
      </c>
      <c r="K322" s="209" t="s">
        <v>141</v>
      </c>
      <c r="L322" s="47"/>
      <c r="M322" s="214" t="s">
        <v>76</v>
      </c>
      <c r="N322" s="215" t="s">
        <v>48</v>
      </c>
      <c r="O322" s="87"/>
      <c r="P322" s="216">
        <f>O322*H322</f>
        <v>0</v>
      </c>
      <c r="Q322" s="216">
        <v>0</v>
      </c>
      <c r="R322" s="216">
        <f>Q322*H322</f>
        <v>0</v>
      </c>
      <c r="S322" s="216">
        <v>0</v>
      </c>
      <c r="T322" s="217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18" t="s">
        <v>142</v>
      </c>
      <c r="AT322" s="218" t="s">
        <v>137</v>
      </c>
      <c r="AU322" s="218" t="s">
        <v>88</v>
      </c>
      <c r="AY322" s="20" t="s">
        <v>135</v>
      </c>
      <c r="BE322" s="219">
        <f>IF(N322="základní",J322,0)</f>
        <v>0</v>
      </c>
      <c r="BF322" s="219">
        <f>IF(N322="snížená",J322,0)</f>
        <v>0</v>
      </c>
      <c r="BG322" s="219">
        <f>IF(N322="zákl. přenesená",J322,0)</f>
        <v>0</v>
      </c>
      <c r="BH322" s="219">
        <f>IF(N322="sníž. přenesená",J322,0)</f>
        <v>0</v>
      </c>
      <c r="BI322" s="219">
        <f>IF(N322="nulová",J322,0)</f>
        <v>0</v>
      </c>
      <c r="BJ322" s="20" t="s">
        <v>86</v>
      </c>
      <c r="BK322" s="219">
        <f>ROUND(I322*H322,2)</f>
        <v>0</v>
      </c>
      <c r="BL322" s="20" t="s">
        <v>142</v>
      </c>
      <c r="BM322" s="218" t="s">
        <v>891</v>
      </c>
    </row>
    <row r="323" s="2" customFormat="1">
      <c r="A323" s="41"/>
      <c r="B323" s="42"/>
      <c r="C323" s="43"/>
      <c r="D323" s="220" t="s">
        <v>144</v>
      </c>
      <c r="E323" s="43"/>
      <c r="F323" s="221" t="s">
        <v>892</v>
      </c>
      <c r="G323" s="43"/>
      <c r="H323" s="43"/>
      <c r="I323" s="222"/>
      <c r="J323" s="43"/>
      <c r="K323" s="43"/>
      <c r="L323" s="47"/>
      <c r="M323" s="223"/>
      <c r="N323" s="224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20" t="s">
        <v>144</v>
      </c>
      <c r="AU323" s="20" t="s">
        <v>88</v>
      </c>
    </row>
    <row r="324" s="2" customFormat="1">
      <c r="A324" s="41"/>
      <c r="B324" s="42"/>
      <c r="C324" s="43"/>
      <c r="D324" s="225" t="s">
        <v>146</v>
      </c>
      <c r="E324" s="43"/>
      <c r="F324" s="226" t="s">
        <v>893</v>
      </c>
      <c r="G324" s="43"/>
      <c r="H324" s="43"/>
      <c r="I324" s="222"/>
      <c r="J324" s="43"/>
      <c r="K324" s="43"/>
      <c r="L324" s="47"/>
      <c r="M324" s="223"/>
      <c r="N324" s="224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146</v>
      </c>
      <c r="AU324" s="20" t="s">
        <v>88</v>
      </c>
    </row>
    <row r="325" s="2" customFormat="1" ht="16.5" customHeight="1">
      <c r="A325" s="41"/>
      <c r="B325" s="42"/>
      <c r="C325" s="270" t="s">
        <v>582</v>
      </c>
      <c r="D325" s="270" t="s">
        <v>404</v>
      </c>
      <c r="E325" s="271" t="s">
        <v>894</v>
      </c>
      <c r="F325" s="272" t="s">
        <v>895</v>
      </c>
      <c r="G325" s="273" t="s">
        <v>140</v>
      </c>
      <c r="H325" s="274">
        <v>3</v>
      </c>
      <c r="I325" s="275"/>
      <c r="J325" s="276">
        <f>ROUND(I325*H325,2)</f>
        <v>0</v>
      </c>
      <c r="K325" s="272" t="s">
        <v>76</v>
      </c>
      <c r="L325" s="277"/>
      <c r="M325" s="278" t="s">
        <v>76</v>
      </c>
      <c r="N325" s="279" t="s">
        <v>48</v>
      </c>
      <c r="O325" s="87"/>
      <c r="P325" s="216">
        <f>O325*H325</f>
        <v>0</v>
      </c>
      <c r="Q325" s="216">
        <v>0.0030000000000000001</v>
      </c>
      <c r="R325" s="216">
        <f>Q325*H325</f>
        <v>0.0090000000000000011</v>
      </c>
      <c r="S325" s="216">
        <v>0</v>
      </c>
      <c r="T325" s="217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18" t="s">
        <v>188</v>
      </c>
      <c r="AT325" s="218" t="s">
        <v>404</v>
      </c>
      <c r="AU325" s="218" t="s">
        <v>88</v>
      </c>
      <c r="AY325" s="20" t="s">
        <v>135</v>
      </c>
      <c r="BE325" s="219">
        <f>IF(N325="základní",J325,0)</f>
        <v>0</v>
      </c>
      <c r="BF325" s="219">
        <f>IF(N325="snížená",J325,0)</f>
        <v>0</v>
      </c>
      <c r="BG325" s="219">
        <f>IF(N325="zákl. přenesená",J325,0)</f>
        <v>0</v>
      </c>
      <c r="BH325" s="219">
        <f>IF(N325="sníž. přenesená",J325,0)</f>
        <v>0</v>
      </c>
      <c r="BI325" s="219">
        <f>IF(N325="nulová",J325,0)</f>
        <v>0</v>
      </c>
      <c r="BJ325" s="20" t="s">
        <v>86</v>
      </c>
      <c r="BK325" s="219">
        <f>ROUND(I325*H325,2)</f>
        <v>0</v>
      </c>
      <c r="BL325" s="20" t="s">
        <v>142</v>
      </c>
      <c r="BM325" s="218" t="s">
        <v>896</v>
      </c>
    </row>
    <row r="326" s="2" customFormat="1">
      <c r="A326" s="41"/>
      <c r="B326" s="42"/>
      <c r="C326" s="43"/>
      <c r="D326" s="220" t="s">
        <v>144</v>
      </c>
      <c r="E326" s="43"/>
      <c r="F326" s="221" t="s">
        <v>895</v>
      </c>
      <c r="G326" s="43"/>
      <c r="H326" s="43"/>
      <c r="I326" s="222"/>
      <c r="J326" s="43"/>
      <c r="K326" s="43"/>
      <c r="L326" s="47"/>
      <c r="M326" s="223"/>
      <c r="N326" s="224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144</v>
      </c>
      <c r="AU326" s="20" t="s">
        <v>88</v>
      </c>
    </row>
    <row r="327" s="2" customFormat="1" ht="16.5" customHeight="1">
      <c r="A327" s="41"/>
      <c r="B327" s="42"/>
      <c r="C327" s="207" t="s">
        <v>586</v>
      </c>
      <c r="D327" s="207" t="s">
        <v>137</v>
      </c>
      <c r="E327" s="208" t="s">
        <v>897</v>
      </c>
      <c r="F327" s="209" t="s">
        <v>898</v>
      </c>
      <c r="G327" s="210" t="s">
        <v>184</v>
      </c>
      <c r="H327" s="211">
        <v>165</v>
      </c>
      <c r="I327" s="212"/>
      <c r="J327" s="213">
        <f>ROUND(I327*H327,2)</f>
        <v>0</v>
      </c>
      <c r="K327" s="209" t="s">
        <v>141</v>
      </c>
      <c r="L327" s="47"/>
      <c r="M327" s="214" t="s">
        <v>76</v>
      </c>
      <c r="N327" s="215" t="s">
        <v>48</v>
      </c>
      <c r="O327" s="87"/>
      <c r="P327" s="216">
        <f>O327*H327</f>
        <v>0</v>
      </c>
      <c r="Q327" s="216">
        <v>0</v>
      </c>
      <c r="R327" s="216">
        <f>Q327*H327</f>
        <v>0</v>
      </c>
      <c r="S327" s="216">
        <v>0</v>
      </c>
      <c r="T327" s="217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18" t="s">
        <v>142</v>
      </c>
      <c r="AT327" s="218" t="s">
        <v>137</v>
      </c>
      <c r="AU327" s="218" t="s">
        <v>88</v>
      </c>
      <c r="AY327" s="20" t="s">
        <v>135</v>
      </c>
      <c r="BE327" s="219">
        <f>IF(N327="základní",J327,0)</f>
        <v>0</v>
      </c>
      <c r="BF327" s="219">
        <f>IF(N327="snížená",J327,0)</f>
        <v>0</v>
      </c>
      <c r="BG327" s="219">
        <f>IF(N327="zákl. přenesená",J327,0)</f>
        <v>0</v>
      </c>
      <c r="BH327" s="219">
        <f>IF(N327="sníž. přenesená",J327,0)</f>
        <v>0</v>
      </c>
      <c r="BI327" s="219">
        <f>IF(N327="nulová",J327,0)</f>
        <v>0</v>
      </c>
      <c r="BJ327" s="20" t="s">
        <v>86</v>
      </c>
      <c r="BK327" s="219">
        <f>ROUND(I327*H327,2)</f>
        <v>0</v>
      </c>
      <c r="BL327" s="20" t="s">
        <v>142</v>
      </c>
      <c r="BM327" s="218" t="s">
        <v>899</v>
      </c>
    </row>
    <row r="328" s="2" customFormat="1">
      <c r="A328" s="41"/>
      <c r="B328" s="42"/>
      <c r="C328" s="43"/>
      <c r="D328" s="220" t="s">
        <v>144</v>
      </c>
      <c r="E328" s="43"/>
      <c r="F328" s="221" t="s">
        <v>900</v>
      </c>
      <c r="G328" s="43"/>
      <c r="H328" s="43"/>
      <c r="I328" s="222"/>
      <c r="J328" s="43"/>
      <c r="K328" s="43"/>
      <c r="L328" s="47"/>
      <c r="M328" s="223"/>
      <c r="N328" s="224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144</v>
      </c>
      <c r="AU328" s="20" t="s">
        <v>88</v>
      </c>
    </row>
    <row r="329" s="2" customFormat="1">
      <c r="A329" s="41"/>
      <c r="B329" s="42"/>
      <c r="C329" s="43"/>
      <c r="D329" s="225" t="s">
        <v>146</v>
      </c>
      <c r="E329" s="43"/>
      <c r="F329" s="226" t="s">
        <v>901</v>
      </c>
      <c r="G329" s="43"/>
      <c r="H329" s="43"/>
      <c r="I329" s="222"/>
      <c r="J329" s="43"/>
      <c r="K329" s="43"/>
      <c r="L329" s="47"/>
      <c r="M329" s="223"/>
      <c r="N329" s="224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20" t="s">
        <v>146</v>
      </c>
      <c r="AU329" s="20" t="s">
        <v>88</v>
      </c>
    </row>
    <row r="330" s="13" customFormat="1">
      <c r="A330" s="13"/>
      <c r="B330" s="227"/>
      <c r="C330" s="228"/>
      <c r="D330" s="220" t="s">
        <v>171</v>
      </c>
      <c r="E330" s="229" t="s">
        <v>76</v>
      </c>
      <c r="F330" s="230" t="s">
        <v>703</v>
      </c>
      <c r="G330" s="228"/>
      <c r="H330" s="231">
        <v>165</v>
      </c>
      <c r="I330" s="232"/>
      <c r="J330" s="228"/>
      <c r="K330" s="228"/>
      <c r="L330" s="233"/>
      <c r="M330" s="234"/>
      <c r="N330" s="235"/>
      <c r="O330" s="235"/>
      <c r="P330" s="235"/>
      <c r="Q330" s="235"/>
      <c r="R330" s="235"/>
      <c r="S330" s="235"/>
      <c r="T330" s="236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7" t="s">
        <v>171</v>
      </c>
      <c r="AU330" s="237" t="s">
        <v>88</v>
      </c>
      <c r="AV330" s="13" t="s">
        <v>88</v>
      </c>
      <c r="AW330" s="13" t="s">
        <v>38</v>
      </c>
      <c r="AX330" s="13" t="s">
        <v>86</v>
      </c>
      <c r="AY330" s="237" t="s">
        <v>135</v>
      </c>
    </row>
    <row r="331" s="2" customFormat="1" ht="16.5" customHeight="1">
      <c r="A331" s="41"/>
      <c r="B331" s="42"/>
      <c r="C331" s="207" t="s">
        <v>590</v>
      </c>
      <c r="D331" s="207" t="s">
        <v>137</v>
      </c>
      <c r="E331" s="208" t="s">
        <v>902</v>
      </c>
      <c r="F331" s="209" t="s">
        <v>903</v>
      </c>
      <c r="G331" s="210" t="s">
        <v>140</v>
      </c>
      <c r="H331" s="211">
        <v>1</v>
      </c>
      <c r="I331" s="212"/>
      <c r="J331" s="213">
        <f>ROUND(I331*H331,2)</f>
        <v>0</v>
      </c>
      <c r="K331" s="209" t="s">
        <v>141</v>
      </c>
      <c r="L331" s="47"/>
      <c r="M331" s="214" t="s">
        <v>76</v>
      </c>
      <c r="N331" s="215" t="s">
        <v>48</v>
      </c>
      <c r="O331" s="87"/>
      <c r="P331" s="216">
        <f>O331*H331</f>
        <v>0</v>
      </c>
      <c r="Q331" s="216">
        <v>0.45937</v>
      </c>
      <c r="R331" s="216">
        <f>Q331*H331</f>
        <v>0.45937</v>
      </c>
      <c r="S331" s="216">
        <v>0</v>
      </c>
      <c r="T331" s="217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18" t="s">
        <v>142</v>
      </c>
      <c r="AT331" s="218" t="s">
        <v>137</v>
      </c>
      <c r="AU331" s="218" t="s">
        <v>88</v>
      </c>
      <c r="AY331" s="20" t="s">
        <v>135</v>
      </c>
      <c r="BE331" s="219">
        <f>IF(N331="základní",J331,0)</f>
        <v>0</v>
      </c>
      <c r="BF331" s="219">
        <f>IF(N331="snížená",J331,0)</f>
        <v>0</v>
      </c>
      <c r="BG331" s="219">
        <f>IF(N331="zákl. přenesená",J331,0)</f>
        <v>0</v>
      </c>
      <c r="BH331" s="219">
        <f>IF(N331="sníž. přenesená",J331,0)</f>
        <v>0</v>
      </c>
      <c r="BI331" s="219">
        <f>IF(N331="nulová",J331,0)</f>
        <v>0</v>
      </c>
      <c r="BJ331" s="20" t="s">
        <v>86</v>
      </c>
      <c r="BK331" s="219">
        <f>ROUND(I331*H331,2)</f>
        <v>0</v>
      </c>
      <c r="BL331" s="20" t="s">
        <v>142</v>
      </c>
      <c r="BM331" s="218" t="s">
        <v>904</v>
      </c>
    </row>
    <row r="332" s="2" customFormat="1">
      <c r="A332" s="41"/>
      <c r="B332" s="42"/>
      <c r="C332" s="43"/>
      <c r="D332" s="220" t="s">
        <v>144</v>
      </c>
      <c r="E332" s="43"/>
      <c r="F332" s="221" t="s">
        <v>905</v>
      </c>
      <c r="G332" s="43"/>
      <c r="H332" s="43"/>
      <c r="I332" s="222"/>
      <c r="J332" s="43"/>
      <c r="K332" s="43"/>
      <c r="L332" s="47"/>
      <c r="M332" s="223"/>
      <c r="N332" s="224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144</v>
      </c>
      <c r="AU332" s="20" t="s">
        <v>88</v>
      </c>
    </row>
    <row r="333" s="2" customFormat="1">
      <c r="A333" s="41"/>
      <c r="B333" s="42"/>
      <c r="C333" s="43"/>
      <c r="D333" s="225" t="s">
        <v>146</v>
      </c>
      <c r="E333" s="43"/>
      <c r="F333" s="226" t="s">
        <v>906</v>
      </c>
      <c r="G333" s="43"/>
      <c r="H333" s="43"/>
      <c r="I333" s="222"/>
      <c r="J333" s="43"/>
      <c r="K333" s="43"/>
      <c r="L333" s="47"/>
      <c r="M333" s="223"/>
      <c r="N333" s="224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146</v>
      </c>
      <c r="AU333" s="20" t="s">
        <v>88</v>
      </c>
    </row>
    <row r="334" s="2" customFormat="1" ht="16.5" customHeight="1">
      <c r="A334" s="41"/>
      <c r="B334" s="42"/>
      <c r="C334" s="207" t="s">
        <v>594</v>
      </c>
      <c r="D334" s="207" t="s">
        <v>137</v>
      </c>
      <c r="E334" s="208" t="s">
        <v>907</v>
      </c>
      <c r="F334" s="209" t="s">
        <v>908</v>
      </c>
      <c r="G334" s="210" t="s">
        <v>140</v>
      </c>
      <c r="H334" s="211">
        <v>6</v>
      </c>
      <c r="I334" s="212"/>
      <c r="J334" s="213">
        <f>ROUND(I334*H334,2)</f>
        <v>0</v>
      </c>
      <c r="K334" s="209" t="s">
        <v>141</v>
      </c>
      <c r="L334" s="47"/>
      <c r="M334" s="214" t="s">
        <v>76</v>
      </c>
      <c r="N334" s="215" t="s">
        <v>48</v>
      </c>
      <c r="O334" s="87"/>
      <c r="P334" s="216">
        <f>O334*H334</f>
        <v>0</v>
      </c>
      <c r="Q334" s="216">
        <v>0.040000000000000001</v>
      </c>
      <c r="R334" s="216">
        <f>Q334*H334</f>
        <v>0.23999999999999999</v>
      </c>
      <c r="S334" s="216">
        <v>0</v>
      </c>
      <c r="T334" s="217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18" t="s">
        <v>142</v>
      </c>
      <c r="AT334" s="218" t="s">
        <v>137</v>
      </c>
      <c r="AU334" s="218" t="s">
        <v>88</v>
      </c>
      <c r="AY334" s="20" t="s">
        <v>135</v>
      </c>
      <c r="BE334" s="219">
        <f>IF(N334="základní",J334,0)</f>
        <v>0</v>
      </c>
      <c r="BF334" s="219">
        <f>IF(N334="snížená",J334,0)</f>
        <v>0</v>
      </c>
      <c r="BG334" s="219">
        <f>IF(N334="zákl. přenesená",J334,0)</f>
        <v>0</v>
      </c>
      <c r="BH334" s="219">
        <f>IF(N334="sníž. přenesená",J334,0)</f>
        <v>0</v>
      </c>
      <c r="BI334" s="219">
        <f>IF(N334="nulová",J334,0)</f>
        <v>0</v>
      </c>
      <c r="BJ334" s="20" t="s">
        <v>86</v>
      </c>
      <c r="BK334" s="219">
        <f>ROUND(I334*H334,2)</f>
        <v>0</v>
      </c>
      <c r="BL334" s="20" t="s">
        <v>142</v>
      </c>
      <c r="BM334" s="218" t="s">
        <v>909</v>
      </c>
    </row>
    <row r="335" s="2" customFormat="1">
      <c r="A335" s="41"/>
      <c r="B335" s="42"/>
      <c r="C335" s="43"/>
      <c r="D335" s="220" t="s">
        <v>144</v>
      </c>
      <c r="E335" s="43"/>
      <c r="F335" s="221" t="s">
        <v>910</v>
      </c>
      <c r="G335" s="43"/>
      <c r="H335" s="43"/>
      <c r="I335" s="222"/>
      <c r="J335" s="43"/>
      <c r="K335" s="43"/>
      <c r="L335" s="47"/>
      <c r="M335" s="223"/>
      <c r="N335" s="224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20" t="s">
        <v>144</v>
      </c>
      <c r="AU335" s="20" t="s">
        <v>88</v>
      </c>
    </row>
    <row r="336" s="2" customFormat="1">
      <c r="A336" s="41"/>
      <c r="B336" s="42"/>
      <c r="C336" s="43"/>
      <c r="D336" s="225" t="s">
        <v>146</v>
      </c>
      <c r="E336" s="43"/>
      <c r="F336" s="226" t="s">
        <v>911</v>
      </c>
      <c r="G336" s="43"/>
      <c r="H336" s="43"/>
      <c r="I336" s="222"/>
      <c r="J336" s="43"/>
      <c r="K336" s="43"/>
      <c r="L336" s="47"/>
      <c r="M336" s="223"/>
      <c r="N336" s="224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146</v>
      </c>
      <c r="AU336" s="20" t="s">
        <v>88</v>
      </c>
    </row>
    <row r="337" s="2" customFormat="1" ht="16.5" customHeight="1">
      <c r="A337" s="41"/>
      <c r="B337" s="42"/>
      <c r="C337" s="270" t="s">
        <v>599</v>
      </c>
      <c r="D337" s="270" t="s">
        <v>404</v>
      </c>
      <c r="E337" s="271" t="s">
        <v>912</v>
      </c>
      <c r="F337" s="272" t="s">
        <v>913</v>
      </c>
      <c r="G337" s="273" t="s">
        <v>140</v>
      </c>
      <c r="H337" s="274">
        <v>6</v>
      </c>
      <c r="I337" s="275"/>
      <c r="J337" s="276">
        <f>ROUND(I337*H337,2)</f>
        <v>0</v>
      </c>
      <c r="K337" s="272" t="s">
        <v>141</v>
      </c>
      <c r="L337" s="277"/>
      <c r="M337" s="278" t="s">
        <v>76</v>
      </c>
      <c r="N337" s="279" t="s">
        <v>48</v>
      </c>
      <c r="O337" s="87"/>
      <c r="P337" s="216">
        <f>O337*H337</f>
        <v>0</v>
      </c>
      <c r="Q337" s="216">
        <v>0.013299999999999999</v>
      </c>
      <c r="R337" s="216">
        <f>Q337*H337</f>
        <v>0.079799999999999996</v>
      </c>
      <c r="S337" s="216">
        <v>0</v>
      </c>
      <c r="T337" s="217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18" t="s">
        <v>188</v>
      </c>
      <c r="AT337" s="218" t="s">
        <v>404</v>
      </c>
      <c r="AU337" s="218" t="s">
        <v>88</v>
      </c>
      <c r="AY337" s="20" t="s">
        <v>135</v>
      </c>
      <c r="BE337" s="219">
        <f>IF(N337="základní",J337,0)</f>
        <v>0</v>
      </c>
      <c r="BF337" s="219">
        <f>IF(N337="snížená",J337,0)</f>
        <v>0</v>
      </c>
      <c r="BG337" s="219">
        <f>IF(N337="zákl. přenesená",J337,0)</f>
        <v>0</v>
      </c>
      <c r="BH337" s="219">
        <f>IF(N337="sníž. přenesená",J337,0)</f>
        <v>0</v>
      </c>
      <c r="BI337" s="219">
        <f>IF(N337="nulová",J337,0)</f>
        <v>0</v>
      </c>
      <c r="BJ337" s="20" t="s">
        <v>86</v>
      </c>
      <c r="BK337" s="219">
        <f>ROUND(I337*H337,2)</f>
        <v>0</v>
      </c>
      <c r="BL337" s="20" t="s">
        <v>142</v>
      </c>
      <c r="BM337" s="218" t="s">
        <v>914</v>
      </c>
    </row>
    <row r="338" s="2" customFormat="1">
      <c r="A338" s="41"/>
      <c r="B338" s="42"/>
      <c r="C338" s="43"/>
      <c r="D338" s="220" t="s">
        <v>144</v>
      </c>
      <c r="E338" s="43"/>
      <c r="F338" s="221" t="s">
        <v>913</v>
      </c>
      <c r="G338" s="43"/>
      <c r="H338" s="43"/>
      <c r="I338" s="222"/>
      <c r="J338" s="43"/>
      <c r="K338" s="43"/>
      <c r="L338" s="47"/>
      <c r="M338" s="223"/>
      <c r="N338" s="224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20" t="s">
        <v>144</v>
      </c>
      <c r="AU338" s="20" t="s">
        <v>88</v>
      </c>
    </row>
    <row r="339" s="2" customFormat="1" ht="16.5" customHeight="1">
      <c r="A339" s="41"/>
      <c r="B339" s="42"/>
      <c r="C339" s="270" t="s">
        <v>603</v>
      </c>
      <c r="D339" s="270" t="s">
        <v>404</v>
      </c>
      <c r="E339" s="271" t="s">
        <v>915</v>
      </c>
      <c r="F339" s="272" t="s">
        <v>916</v>
      </c>
      <c r="G339" s="273" t="s">
        <v>140</v>
      </c>
      <c r="H339" s="274">
        <v>6</v>
      </c>
      <c r="I339" s="275"/>
      <c r="J339" s="276">
        <f>ROUND(I339*H339,2)</f>
        <v>0</v>
      </c>
      <c r="K339" s="272" t="s">
        <v>76</v>
      </c>
      <c r="L339" s="277"/>
      <c r="M339" s="278" t="s">
        <v>76</v>
      </c>
      <c r="N339" s="279" t="s">
        <v>48</v>
      </c>
      <c r="O339" s="87"/>
      <c r="P339" s="216">
        <f>O339*H339</f>
        <v>0</v>
      </c>
      <c r="Q339" s="216">
        <v>0.001</v>
      </c>
      <c r="R339" s="216">
        <f>Q339*H339</f>
        <v>0.0060000000000000001</v>
      </c>
      <c r="S339" s="216">
        <v>0</v>
      </c>
      <c r="T339" s="217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18" t="s">
        <v>188</v>
      </c>
      <c r="AT339" s="218" t="s">
        <v>404</v>
      </c>
      <c r="AU339" s="218" t="s">
        <v>88</v>
      </c>
      <c r="AY339" s="20" t="s">
        <v>135</v>
      </c>
      <c r="BE339" s="219">
        <f>IF(N339="základní",J339,0)</f>
        <v>0</v>
      </c>
      <c r="BF339" s="219">
        <f>IF(N339="snížená",J339,0)</f>
        <v>0</v>
      </c>
      <c r="BG339" s="219">
        <f>IF(N339="zákl. přenesená",J339,0)</f>
        <v>0</v>
      </c>
      <c r="BH339" s="219">
        <f>IF(N339="sníž. přenesená",J339,0)</f>
        <v>0</v>
      </c>
      <c r="BI339" s="219">
        <f>IF(N339="nulová",J339,0)</f>
        <v>0</v>
      </c>
      <c r="BJ339" s="20" t="s">
        <v>86</v>
      </c>
      <c r="BK339" s="219">
        <f>ROUND(I339*H339,2)</f>
        <v>0</v>
      </c>
      <c r="BL339" s="20" t="s">
        <v>142</v>
      </c>
      <c r="BM339" s="218" t="s">
        <v>917</v>
      </c>
    </row>
    <row r="340" s="2" customFormat="1">
      <c r="A340" s="41"/>
      <c r="B340" s="42"/>
      <c r="C340" s="43"/>
      <c r="D340" s="220" t="s">
        <v>144</v>
      </c>
      <c r="E340" s="43"/>
      <c r="F340" s="221" t="s">
        <v>916</v>
      </c>
      <c r="G340" s="43"/>
      <c r="H340" s="43"/>
      <c r="I340" s="222"/>
      <c r="J340" s="43"/>
      <c r="K340" s="43"/>
      <c r="L340" s="47"/>
      <c r="M340" s="223"/>
      <c r="N340" s="224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20" t="s">
        <v>144</v>
      </c>
      <c r="AU340" s="20" t="s">
        <v>88</v>
      </c>
    </row>
    <row r="341" s="2" customFormat="1" ht="16.5" customHeight="1">
      <c r="A341" s="41"/>
      <c r="B341" s="42"/>
      <c r="C341" s="207" t="s">
        <v>608</v>
      </c>
      <c r="D341" s="207" t="s">
        <v>137</v>
      </c>
      <c r="E341" s="208" t="s">
        <v>918</v>
      </c>
      <c r="F341" s="209" t="s">
        <v>919</v>
      </c>
      <c r="G341" s="210" t="s">
        <v>184</v>
      </c>
      <c r="H341" s="211">
        <v>165</v>
      </c>
      <c r="I341" s="212"/>
      <c r="J341" s="213">
        <f>ROUND(I341*H341,2)</f>
        <v>0</v>
      </c>
      <c r="K341" s="209" t="s">
        <v>141</v>
      </c>
      <c r="L341" s="47"/>
      <c r="M341" s="214" t="s">
        <v>76</v>
      </c>
      <c r="N341" s="215" t="s">
        <v>48</v>
      </c>
      <c r="O341" s="87"/>
      <c r="P341" s="216">
        <f>O341*H341</f>
        <v>0</v>
      </c>
      <c r="Q341" s="216">
        <v>0.00019000000000000001</v>
      </c>
      <c r="R341" s="216">
        <f>Q341*H341</f>
        <v>0.031350000000000003</v>
      </c>
      <c r="S341" s="216">
        <v>0</v>
      </c>
      <c r="T341" s="217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18" t="s">
        <v>142</v>
      </c>
      <c r="AT341" s="218" t="s">
        <v>137</v>
      </c>
      <c r="AU341" s="218" t="s">
        <v>88</v>
      </c>
      <c r="AY341" s="20" t="s">
        <v>135</v>
      </c>
      <c r="BE341" s="219">
        <f>IF(N341="základní",J341,0)</f>
        <v>0</v>
      </c>
      <c r="BF341" s="219">
        <f>IF(N341="snížená",J341,0)</f>
        <v>0</v>
      </c>
      <c r="BG341" s="219">
        <f>IF(N341="zákl. přenesená",J341,0)</f>
        <v>0</v>
      </c>
      <c r="BH341" s="219">
        <f>IF(N341="sníž. přenesená",J341,0)</f>
        <v>0</v>
      </c>
      <c r="BI341" s="219">
        <f>IF(N341="nulová",J341,0)</f>
        <v>0</v>
      </c>
      <c r="BJ341" s="20" t="s">
        <v>86</v>
      </c>
      <c r="BK341" s="219">
        <f>ROUND(I341*H341,2)</f>
        <v>0</v>
      </c>
      <c r="BL341" s="20" t="s">
        <v>142</v>
      </c>
      <c r="BM341" s="218" t="s">
        <v>920</v>
      </c>
    </row>
    <row r="342" s="2" customFormat="1">
      <c r="A342" s="41"/>
      <c r="B342" s="42"/>
      <c r="C342" s="43"/>
      <c r="D342" s="220" t="s">
        <v>144</v>
      </c>
      <c r="E342" s="43"/>
      <c r="F342" s="221" t="s">
        <v>921</v>
      </c>
      <c r="G342" s="43"/>
      <c r="H342" s="43"/>
      <c r="I342" s="222"/>
      <c r="J342" s="43"/>
      <c r="K342" s="43"/>
      <c r="L342" s="47"/>
      <c r="M342" s="223"/>
      <c r="N342" s="224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144</v>
      </c>
      <c r="AU342" s="20" t="s">
        <v>88</v>
      </c>
    </row>
    <row r="343" s="2" customFormat="1">
      <c r="A343" s="41"/>
      <c r="B343" s="42"/>
      <c r="C343" s="43"/>
      <c r="D343" s="225" t="s">
        <v>146</v>
      </c>
      <c r="E343" s="43"/>
      <c r="F343" s="226" t="s">
        <v>922</v>
      </c>
      <c r="G343" s="43"/>
      <c r="H343" s="43"/>
      <c r="I343" s="222"/>
      <c r="J343" s="43"/>
      <c r="K343" s="43"/>
      <c r="L343" s="47"/>
      <c r="M343" s="223"/>
      <c r="N343" s="224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146</v>
      </c>
      <c r="AU343" s="20" t="s">
        <v>88</v>
      </c>
    </row>
    <row r="344" s="13" customFormat="1">
      <c r="A344" s="13"/>
      <c r="B344" s="227"/>
      <c r="C344" s="228"/>
      <c r="D344" s="220" t="s">
        <v>171</v>
      </c>
      <c r="E344" s="229" t="s">
        <v>76</v>
      </c>
      <c r="F344" s="230" t="s">
        <v>703</v>
      </c>
      <c r="G344" s="228"/>
      <c r="H344" s="231">
        <v>165</v>
      </c>
      <c r="I344" s="232"/>
      <c r="J344" s="228"/>
      <c r="K344" s="228"/>
      <c r="L344" s="233"/>
      <c r="M344" s="234"/>
      <c r="N344" s="235"/>
      <c r="O344" s="235"/>
      <c r="P344" s="235"/>
      <c r="Q344" s="235"/>
      <c r="R344" s="235"/>
      <c r="S344" s="235"/>
      <c r="T344" s="236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7" t="s">
        <v>171</v>
      </c>
      <c r="AU344" s="237" t="s">
        <v>88</v>
      </c>
      <c r="AV344" s="13" t="s">
        <v>88</v>
      </c>
      <c r="AW344" s="13" t="s">
        <v>38</v>
      </c>
      <c r="AX344" s="13" t="s">
        <v>86</v>
      </c>
      <c r="AY344" s="237" t="s">
        <v>135</v>
      </c>
    </row>
    <row r="345" s="2" customFormat="1" ht="16.5" customHeight="1">
      <c r="A345" s="41"/>
      <c r="B345" s="42"/>
      <c r="C345" s="207" t="s">
        <v>612</v>
      </c>
      <c r="D345" s="207" t="s">
        <v>137</v>
      </c>
      <c r="E345" s="208" t="s">
        <v>923</v>
      </c>
      <c r="F345" s="209" t="s">
        <v>924</v>
      </c>
      <c r="G345" s="210" t="s">
        <v>184</v>
      </c>
      <c r="H345" s="211">
        <v>165</v>
      </c>
      <c r="I345" s="212"/>
      <c r="J345" s="213">
        <f>ROUND(I345*H345,2)</f>
        <v>0</v>
      </c>
      <c r="K345" s="209" t="s">
        <v>141</v>
      </c>
      <c r="L345" s="47"/>
      <c r="M345" s="214" t="s">
        <v>76</v>
      </c>
      <c r="N345" s="215" t="s">
        <v>48</v>
      </c>
      <c r="O345" s="87"/>
      <c r="P345" s="216">
        <f>O345*H345</f>
        <v>0</v>
      </c>
      <c r="Q345" s="216">
        <v>6.9999999999999994E-05</v>
      </c>
      <c r="R345" s="216">
        <f>Q345*H345</f>
        <v>0.01155</v>
      </c>
      <c r="S345" s="216">
        <v>0</v>
      </c>
      <c r="T345" s="217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18" t="s">
        <v>142</v>
      </c>
      <c r="AT345" s="218" t="s">
        <v>137</v>
      </c>
      <c r="AU345" s="218" t="s">
        <v>88</v>
      </c>
      <c r="AY345" s="20" t="s">
        <v>135</v>
      </c>
      <c r="BE345" s="219">
        <f>IF(N345="základní",J345,0)</f>
        <v>0</v>
      </c>
      <c r="BF345" s="219">
        <f>IF(N345="snížená",J345,0)</f>
        <v>0</v>
      </c>
      <c r="BG345" s="219">
        <f>IF(N345="zákl. přenesená",J345,0)</f>
        <v>0</v>
      </c>
      <c r="BH345" s="219">
        <f>IF(N345="sníž. přenesená",J345,0)</f>
        <v>0</v>
      </c>
      <c r="BI345" s="219">
        <f>IF(N345="nulová",J345,0)</f>
        <v>0</v>
      </c>
      <c r="BJ345" s="20" t="s">
        <v>86</v>
      </c>
      <c r="BK345" s="219">
        <f>ROUND(I345*H345,2)</f>
        <v>0</v>
      </c>
      <c r="BL345" s="20" t="s">
        <v>142</v>
      </c>
      <c r="BM345" s="218" t="s">
        <v>925</v>
      </c>
    </row>
    <row r="346" s="2" customFormat="1">
      <c r="A346" s="41"/>
      <c r="B346" s="42"/>
      <c r="C346" s="43"/>
      <c r="D346" s="220" t="s">
        <v>144</v>
      </c>
      <c r="E346" s="43"/>
      <c r="F346" s="221" t="s">
        <v>926</v>
      </c>
      <c r="G346" s="43"/>
      <c r="H346" s="43"/>
      <c r="I346" s="222"/>
      <c r="J346" s="43"/>
      <c r="K346" s="43"/>
      <c r="L346" s="47"/>
      <c r="M346" s="223"/>
      <c r="N346" s="224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20" t="s">
        <v>144</v>
      </c>
      <c r="AU346" s="20" t="s">
        <v>88</v>
      </c>
    </row>
    <row r="347" s="2" customFormat="1">
      <c r="A347" s="41"/>
      <c r="B347" s="42"/>
      <c r="C347" s="43"/>
      <c r="D347" s="225" t="s">
        <v>146</v>
      </c>
      <c r="E347" s="43"/>
      <c r="F347" s="226" t="s">
        <v>927</v>
      </c>
      <c r="G347" s="43"/>
      <c r="H347" s="43"/>
      <c r="I347" s="222"/>
      <c r="J347" s="43"/>
      <c r="K347" s="43"/>
      <c r="L347" s="47"/>
      <c r="M347" s="223"/>
      <c r="N347" s="224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20" t="s">
        <v>146</v>
      </c>
      <c r="AU347" s="20" t="s">
        <v>88</v>
      </c>
    </row>
    <row r="348" s="13" customFormat="1">
      <c r="A348" s="13"/>
      <c r="B348" s="227"/>
      <c r="C348" s="228"/>
      <c r="D348" s="220" t="s">
        <v>171</v>
      </c>
      <c r="E348" s="229" t="s">
        <v>76</v>
      </c>
      <c r="F348" s="230" t="s">
        <v>703</v>
      </c>
      <c r="G348" s="228"/>
      <c r="H348" s="231">
        <v>165</v>
      </c>
      <c r="I348" s="232"/>
      <c r="J348" s="228"/>
      <c r="K348" s="228"/>
      <c r="L348" s="233"/>
      <c r="M348" s="234"/>
      <c r="N348" s="235"/>
      <c r="O348" s="235"/>
      <c r="P348" s="235"/>
      <c r="Q348" s="235"/>
      <c r="R348" s="235"/>
      <c r="S348" s="235"/>
      <c r="T348" s="236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7" t="s">
        <v>171</v>
      </c>
      <c r="AU348" s="237" t="s">
        <v>88</v>
      </c>
      <c r="AV348" s="13" t="s">
        <v>88</v>
      </c>
      <c r="AW348" s="13" t="s">
        <v>38</v>
      </c>
      <c r="AX348" s="13" t="s">
        <v>86</v>
      </c>
      <c r="AY348" s="237" t="s">
        <v>135</v>
      </c>
    </row>
    <row r="349" s="12" customFormat="1" ht="22.8" customHeight="1">
      <c r="A349" s="12"/>
      <c r="B349" s="191"/>
      <c r="C349" s="192"/>
      <c r="D349" s="193" t="s">
        <v>77</v>
      </c>
      <c r="E349" s="205" t="s">
        <v>928</v>
      </c>
      <c r="F349" s="205" t="s">
        <v>929</v>
      </c>
      <c r="G349" s="192"/>
      <c r="H349" s="192"/>
      <c r="I349" s="195"/>
      <c r="J349" s="206">
        <f>BK349</f>
        <v>0</v>
      </c>
      <c r="K349" s="192"/>
      <c r="L349" s="197"/>
      <c r="M349" s="198"/>
      <c r="N349" s="199"/>
      <c r="O349" s="199"/>
      <c r="P349" s="200">
        <f>SUM(P350:P362)</f>
        <v>0</v>
      </c>
      <c r="Q349" s="199"/>
      <c r="R349" s="200">
        <f>SUM(R350:R362)</f>
        <v>0</v>
      </c>
      <c r="S349" s="199"/>
      <c r="T349" s="201">
        <f>SUM(T350:T362)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02" t="s">
        <v>86</v>
      </c>
      <c r="AT349" s="203" t="s">
        <v>77</v>
      </c>
      <c r="AU349" s="203" t="s">
        <v>86</v>
      </c>
      <c r="AY349" s="202" t="s">
        <v>135</v>
      </c>
      <c r="BK349" s="204">
        <f>SUM(BK350:BK362)</f>
        <v>0</v>
      </c>
    </row>
    <row r="350" s="2" customFormat="1" ht="16.5" customHeight="1">
      <c r="A350" s="41"/>
      <c r="B350" s="42"/>
      <c r="C350" s="207" t="s">
        <v>614</v>
      </c>
      <c r="D350" s="207" t="s">
        <v>137</v>
      </c>
      <c r="E350" s="208" t="s">
        <v>930</v>
      </c>
      <c r="F350" s="209" t="s">
        <v>931</v>
      </c>
      <c r="G350" s="210" t="s">
        <v>383</v>
      </c>
      <c r="H350" s="211">
        <v>1.6200000000000001</v>
      </c>
      <c r="I350" s="212"/>
      <c r="J350" s="213">
        <f>ROUND(I350*H350,2)</f>
        <v>0</v>
      </c>
      <c r="K350" s="209" t="s">
        <v>141</v>
      </c>
      <c r="L350" s="47"/>
      <c r="M350" s="214" t="s">
        <v>76</v>
      </c>
      <c r="N350" s="215" t="s">
        <v>48</v>
      </c>
      <c r="O350" s="87"/>
      <c r="P350" s="216">
        <f>O350*H350</f>
        <v>0</v>
      </c>
      <c r="Q350" s="216">
        <v>0</v>
      </c>
      <c r="R350" s="216">
        <f>Q350*H350</f>
        <v>0</v>
      </c>
      <c r="S350" s="216">
        <v>0</v>
      </c>
      <c r="T350" s="217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18" t="s">
        <v>142</v>
      </c>
      <c r="AT350" s="218" t="s">
        <v>137</v>
      </c>
      <c r="AU350" s="218" t="s">
        <v>88</v>
      </c>
      <c r="AY350" s="20" t="s">
        <v>135</v>
      </c>
      <c r="BE350" s="219">
        <f>IF(N350="základní",J350,0)</f>
        <v>0</v>
      </c>
      <c r="BF350" s="219">
        <f>IF(N350="snížená",J350,0)</f>
        <v>0</v>
      </c>
      <c r="BG350" s="219">
        <f>IF(N350="zákl. přenesená",J350,0)</f>
        <v>0</v>
      </c>
      <c r="BH350" s="219">
        <f>IF(N350="sníž. přenesená",J350,0)</f>
        <v>0</v>
      </c>
      <c r="BI350" s="219">
        <f>IF(N350="nulová",J350,0)</f>
        <v>0</v>
      </c>
      <c r="BJ350" s="20" t="s">
        <v>86</v>
      </c>
      <c r="BK350" s="219">
        <f>ROUND(I350*H350,2)</f>
        <v>0</v>
      </c>
      <c r="BL350" s="20" t="s">
        <v>142</v>
      </c>
      <c r="BM350" s="218" t="s">
        <v>932</v>
      </c>
    </row>
    <row r="351" s="2" customFormat="1">
      <c r="A351" s="41"/>
      <c r="B351" s="42"/>
      <c r="C351" s="43"/>
      <c r="D351" s="220" t="s">
        <v>144</v>
      </c>
      <c r="E351" s="43"/>
      <c r="F351" s="221" t="s">
        <v>933</v>
      </c>
      <c r="G351" s="43"/>
      <c r="H351" s="43"/>
      <c r="I351" s="222"/>
      <c r="J351" s="43"/>
      <c r="K351" s="43"/>
      <c r="L351" s="47"/>
      <c r="M351" s="223"/>
      <c r="N351" s="224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144</v>
      </c>
      <c r="AU351" s="20" t="s">
        <v>88</v>
      </c>
    </row>
    <row r="352" s="2" customFormat="1">
      <c r="A352" s="41"/>
      <c r="B352" s="42"/>
      <c r="C352" s="43"/>
      <c r="D352" s="225" t="s">
        <v>146</v>
      </c>
      <c r="E352" s="43"/>
      <c r="F352" s="226" t="s">
        <v>934</v>
      </c>
      <c r="G352" s="43"/>
      <c r="H352" s="43"/>
      <c r="I352" s="222"/>
      <c r="J352" s="43"/>
      <c r="K352" s="43"/>
      <c r="L352" s="47"/>
      <c r="M352" s="223"/>
      <c r="N352" s="224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20" t="s">
        <v>146</v>
      </c>
      <c r="AU352" s="20" t="s">
        <v>88</v>
      </c>
    </row>
    <row r="353" s="13" customFormat="1">
      <c r="A353" s="13"/>
      <c r="B353" s="227"/>
      <c r="C353" s="228"/>
      <c r="D353" s="220" t="s">
        <v>171</v>
      </c>
      <c r="E353" s="229" t="s">
        <v>76</v>
      </c>
      <c r="F353" s="230" t="s">
        <v>935</v>
      </c>
      <c r="G353" s="228"/>
      <c r="H353" s="231">
        <v>1.6200000000000001</v>
      </c>
      <c r="I353" s="232"/>
      <c r="J353" s="228"/>
      <c r="K353" s="228"/>
      <c r="L353" s="233"/>
      <c r="M353" s="234"/>
      <c r="N353" s="235"/>
      <c r="O353" s="235"/>
      <c r="P353" s="235"/>
      <c r="Q353" s="235"/>
      <c r="R353" s="235"/>
      <c r="S353" s="235"/>
      <c r="T353" s="236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7" t="s">
        <v>171</v>
      </c>
      <c r="AU353" s="237" t="s">
        <v>88</v>
      </c>
      <c r="AV353" s="13" t="s">
        <v>88</v>
      </c>
      <c r="AW353" s="13" t="s">
        <v>38</v>
      </c>
      <c r="AX353" s="13" t="s">
        <v>78</v>
      </c>
      <c r="AY353" s="237" t="s">
        <v>135</v>
      </c>
    </row>
    <row r="354" s="14" customFormat="1">
      <c r="A354" s="14"/>
      <c r="B354" s="238"/>
      <c r="C354" s="239"/>
      <c r="D354" s="220" t="s">
        <v>171</v>
      </c>
      <c r="E354" s="240" t="s">
        <v>76</v>
      </c>
      <c r="F354" s="241" t="s">
        <v>207</v>
      </c>
      <c r="G354" s="239"/>
      <c r="H354" s="242">
        <v>1.6200000000000001</v>
      </c>
      <c r="I354" s="243"/>
      <c r="J354" s="239"/>
      <c r="K354" s="239"/>
      <c r="L354" s="244"/>
      <c r="M354" s="245"/>
      <c r="N354" s="246"/>
      <c r="O354" s="246"/>
      <c r="P354" s="246"/>
      <c r="Q354" s="246"/>
      <c r="R354" s="246"/>
      <c r="S354" s="246"/>
      <c r="T354" s="247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8" t="s">
        <v>171</v>
      </c>
      <c r="AU354" s="248" t="s">
        <v>88</v>
      </c>
      <c r="AV354" s="14" t="s">
        <v>153</v>
      </c>
      <c r="AW354" s="14" t="s">
        <v>38</v>
      </c>
      <c r="AX354" s="14" t="s">
        <v>86</v>
      </c>
      <c r="AY354" s="248" t="s">
        <v>135</v>
      </c>
    </row>
    <row r="355" s="2" customFormat="1" ht="16.5" customHeight="1">
      <c r="A355" s="41"/>
      <c r="B355" s="42"/>
      <c r="C355" s="207" t="s">
        <v>620</v>
      </c>
      <c r="D355" s="207" t="s">
        <v>137</v>
      </c>
      <c r="E355" s="208" t="s">
        <v>936</v>
      </c>
      <c r="F355" s="209" t="s">
        <v>937</v>
      </c>
      <c r="G355" s="210" t="s">
        <v>383</v>
      </c>
      <c r="H355" s="211">
        <v>6.4800000000000004</v>
      </c>
      <c r="I355" s="212"/>
      <c r="J355" s="213">
        <f>ROUND(I355*H355,2)</f>
        <v>0</v>
      </c>
      <c r="K355" s="209" t="s">
        <v>141</v>
      </c>
      <c r="L355" s="47"/>
      <c r="M355" s="214" t="s">
        <v>76</v>
      </c>
      <c r="N355" s="215" t="s">
        <v>48</v>
      </c>
      <c r="O355" s="87"/>
      <c r="P355" s="216">
        <f>O355*H355</f>
        <v>0</v>
      </c>
      <c r="Q355" s="216">
        <v>0</v>
      </c>
      <c r="R355" s="216">
        <f>Q355*H355</f>
        <v>0</v>
      </c>
      <c r="S355" s="216">
        <v>0</v>
      </c>
      <c r="T355" s="217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18" t="s">
        <v>142</v>
      </c>
      <c r="AT355" s="218" t="s">
        <v>137</v>
      </c>
      <c r="AU355" s="218" t="s">
        <v>88</v>
      </c>
      <c r="AY355" s="20" t="s">
        <v>135</v>
      </c>
      <c r="BE355" s="219">
        <f>IF(N355="základní",J355,0)</f>
        <v>0</v>
      </c>
      <c r="BF355" s="219">
        <f>IF(N355="snížená",J355,0)</f>
        <v>0</v>
      </c>
      <c r="BG355" s="219">
        <f>IF(N355="zákl. přenesená",J355,0)</f>
        <v>0</v>
      </c>
      <c r="BH355" s="219">
        <f>IF(N355="sníž. přenesená",J355,0)</f>
        <v>0</v>
      </c>
      <c r="BI355" s="219">
        <f>IF(N355="nulová",J355,0)</f>
        <v>0</v>
      </c>
      <c r="BJ355" s="20" t="s">
        <v>86</v>
      </c>
      <c r="BK355" s="219">
        <f>ROUND(I355*H355,2)</f>
        <v>0</v>
      </c>
      <c r="BL355" s="20" t="s">
        <v>142</v>
      </c>
      <c r="BM355" s="218" t="s">
        <v>938</v>
      </c>
    </row>
    <row r="356" s="2" customFormat="1">
      <c r="A356" s="41"/>
      <c r="B356" s="42"/>
      <c r="C356" s="43"/>
      <c r="D356" s="220" t="s">
        <v>144</v>
      </c>
      <c r="E356" s="43"/>
      <c r="F356" s="221" t="s">
        <v>939</v>
      </c>
      <c r="G356" s="43"/>
      <c r="H356" s="43"/>
      <c r="I356" s="222"/>
      <c r="J356" s="43"/>
      <c r="K356" s="43"/>
      <c r="L356" s="47"/>
      <c r="M356" s="223"/>
      <c r="N356" s="224"/>
      <c r="O356" s="87"/>
      <c r="P356" s="87"/>
      <c r="Q356" s="87"/>
      <c r="R356" s="87"/>
      <c r="S356" s="87"/>
      <c r="T356" s="88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T356" s="20" t="s">
        <v>144</v>
      </c>
      <c r="AU356" s="20" t="s">
        <v>88</v>
      </c>
    </row>
    <row r="357" s="2" customFormat="1">
      <c r="A357" s="41"/>
      <c r="B357" s="42"/>
      <c r="C357" s="43"/>
      <c r="D357" s="225" t="s">
        <v>146</v>
      </c>
      <c r="E357" s="43"/>
      <c r="F357" s="226" t="s">
        <v>940</v>
      </c>
      <c r="G357" s="43"/>
      <c r="H357" s="43"/>
      <c r="I357" s="222"/>
      <c r="J357" s="43"/>
      <c r="K357" s="43"/>
      <c r="L357" s="47"/>
      <c r="M357" s="223"/>
      <c r="N357" s="224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146</v>
      </c>
      <c r="AU357" s="20" t="s">
        <v>88</v>
      </c>
    </row>
    <row r="358" s="13" customFormat="1">
      <c r="A358" s="13"/>
      <c r="B358" s="227"/>
      <c r="C358" s="228"/>
      <c r="D358" s="220" t="s">
        <v>171</v>
      </c>
      <c r="E358" s="229" t="s">
        <v>76</v>
      </c>
      <c r="F358" s="230" t="s">
        <v>941</v>
      </c>
      <c r="G358" s="228"/>
      <c r="H358" s="231">
        <v>6.4800000000000004</v>
      </c>
      <c r="I358" s="232"/>
      <c r="J358" s="228"/>
      <c r="K358" s="228"/>
      <c r="L358" s="233"/>
      <c r="M358" s="234"/>
      <c r="N358" s="235"/>
      <c r="O358" s="235"/>
      <c r="P358" s="235"/>
      <c r="Q358" s="235"/>
      <c r="R358" s="235"/>
      <c r="S358" s="235"/>
      <c r="T358" s="236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7" t="s">
        <v>171</v>
      </c>
      <c r="AU358" s="237" t="s">
        <v>88</v>
      </c>
      <c r="AV358" s="13" t="s">
        <v>88</v>
      </c>
      <c r="AW358" s="13" t="s">
        <v>38</v>
      </c>
      <c r="AX358" s="13" t="s">
        <v>78</v>
      </c>
      <c r="AY358" s="237" t="s">
        <v>135</v>
      </c>
    </row>
    <row r="359" s="14" customFormat="1">
      <c r="A359" s="14"/>
      <c r="B359" s="238"/>
      <c r="C359" s="239"/>
      <c r="D359" s="220" t="s">
        <v>171</v>
      </c>
      <c r="E359" s="240" t="s">
        <v>76</v>
      </c>
      <c r="F359" s="241" t="s">
        <v>207</v>
      </c>
      <c r="G359" s="239"/>
      <c r="H359" s="242">
        <v>6.4800000000000004</v>
      </c>
      <c r="I359" s="243"/>
      <c r="J359" s="239"/>
      <c r="K359" s="239"/>
      <c r="L359" s="244"/>
      <c r="M359" s="245"/>
      <c r="N359" s="246"/>
      <c r="O359" s="246"/>
      <c r="P359" s="246"/>
      <c r="Q359" s="246"/>
      <c r="R359" s="246"/>
      <c r="S359" s="246"/>
      <c r="T359" s="247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8" t="s">
        <v>171</v>
      </c>
      <c r="AU359" s="248" t="s">
        <v>88</v>
      </c>
      <c r="AV359" s="14" t="s">
        <v>153</v>
      </c>
      <c r="AW359" s="14" t="s">
        <v>38</v>
      </c>
      <c r="AX359" s="14" t="s">
        <v>86</v>
      </c>
      <c r="AY359" s="248" t="s">
        <v>135</v>
      </c>
    </row>
    <row r="360" s="2" customFormat="1" ht="16.5" customHeight="1">
      <c r="A360" s="41"/>
      <c r="B360" s="42"/>
      <c r="C360" s="207" t="s">
        <v>624</v>
      </c>
      <c r="D360" s="207" t="s">
        <v>137</v>
      </c>
      <c r="E360" s="208" t="s">
        <v>942</v>
      </c>
      <c r="F360" s="209" t="s">
        <v>943</v>
      </c>
      <c r="G360" s="210" t="s">
        <v>383</v>
      </c>
      <c r="H360" s="211">
        <v>-1.6200000000000001</v>
      </c>
      <c r="I360" s="212"/>
      <c r="J360" s="213">
        <f>ROUND(I360*H360,2)</f>
        <v>0</v>
      </c>
      <c r="K360" s="209" t="s">
        <v>76</v>
      </c>
      <c r="L360" s="47"/>
      <c r="M360" s="214" t="s">
        <v>76</v>
      </c>
      <c r="N360" s="215" t="s">
        <v>48</v>
      </c>
      <c r="O360" s="87"/>
      <c r="P360" s="216">
        <f>O360*H360</f>
        <v>0</v>
      </c>
      <c r="Q360" s="216">
        <v>0</v>
      </c>
      <c r="R360" s="216">
        <f>Q360*H360</f>
        <v>0</v>
      </c>
      <c r="S360" s="216">
        <v>0</v>
      </c>
      <c r="T360" s="217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18" t="s">
        <v>142</v>
      </c>
      <c r="AT360" s="218" t="s">
        <v>137</v>
      </c>
      <c r="AU360" s="218" t="s">
        <v>88</v>
      </c>
      <c r="AY360" s="20" t="s">
        <v>135</v>
      </c>
      <c r="BE360" s="219">
        <f>IF(N360="základní",J360,0)</f>
        <v>0</v>
      </c>
      <c r="BF360" s="219">
        <f>IF(N360="snížená",J360,0)</f>
        <v>0</v>
      </c>
      <c r="BG360" s="219">
        <f>IF(N360="zákl. přenesená",J360,0)</f>
        <v>0</v>
      </c>
      <c r="BH360" s="219">
        <f>IF(N360="sníž. přenesená",J360,0)</f>
        <v>0</v>
      </c>
      <c r="BI360" s="219">
        <f>IF(N360="nulová",J360,0)</f>
        <v>0</v>
      </c>
      <c r="BJ360" s="20" t="s">
        <v>86</v>
      </c>
      <c r="BK360" s="219">
        <f>ROUND(I360*H360,2)</f>
        <v>0</v>
      </c>
      <c r="BL360" s="20" t="s">
        <v>142</v>
      </c>
      <c r="BM360" s="218" t="s">
        <v>944</v>
      </c>
    </row>
    <row r="361" s="2" customFormat="1">
      <c r="A361" s="41"/>
      <c r="B361" s="42"/>
      <c r="C361" s="43"/>
      <c r="D361" s="220" t="s">
        <v>144</v>
      </c>
      <c r="E361" s="43"/>
      <c r="F361" s="221" t="s">
        <v>945</v>
      </c>
      <c r="G361" s="43"/>
      <c r="H361" s="43"/>
      <c r="I361" s="222"/>
      <c r="J361" s="43"/>
      <c r="K361" s="43"/>
      <c r="L361" s="47"/>
      <c r="M361" s="223"/>
      <c r="N361" s="224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20" t="s">
        <v>144</v>
      </c>
      <c r="AU361" s="20" t="s">
        <v>88</v>
      </c>
    </row>
    <row r="362" s="13" customFormat="1">
      <c r="A362" s="13"/>
      <c r="B362" s="227"/>
      <c r="C362" s="228"/>
      <c r="D362" s="220" t="s">
        <v>171</v>
      </c>
      <c r="E362" s="229" t="s">
        <v>76</v>
      </c>
      <c r="F362" s="230" t="s">
        <v>946</v>
      </c>
      <c r="G362" s="228"/>
      <c r="H362" s="231">
        <v>-1.6200000000000001</v>
      </c>
      <c r="I362" s="232"/>
      <c r="J362" s="228"/>
      <c r="K362" s="228"/>
      <c r="L362" s="233"/>
      <c r="M362" s="234"/>
      <c r="N362" s="235"/>
      <c r="O362" s="235"/>
      <c r="P362" s="235"/>
      <c r="Q362" s="235"/>
      <c r="R362" s="235"/>
      <c r="S362" s="235"/>
      <c r="T362" s="236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7" t="s">
        <v>171</v>
      </c>
      <c r="AU362" s="237" t="s">
        <v>88</v>
      </c>
      <c r="AV362" s="13" t="s">
        <v>88</v>
      </c>
      <c r="AW362" s="13" t="s">
        <v>38</v>
      </c>
      <c r="AX362" s="13" t="s">
        <v>86</v>
      </c>
      <c r="AY362" s="237" t="s">
        <v>135</v>
      </c>
    </row>
    <row r="363" s="12" customFormat="1" ht="22.8" customHeight="1">
      <c r="A363" s="12"/>
      <c r="B363" s="191"/>
      <c r="C363" s="192"/>
      <c r="D363" s="193" t="s">
        <v>77</v>
      </c>
      <c r="E363" s="205" t="s">
        <v>630</v>
      </c>
      <c r="F363" s="205" t="s">
        <v>631</v>
      </c>
      <c r="G363" s="192"/>
      <c r="H363" s="192"/>
      <c r="I363" s="195"/>
      <c r="J363" s="206">
        <f>BK363</f>
        <v>0</v>
      </c>
      <c r="K363" s="192"/>
      <c r="L363" s="197"/>
      <c r="M363" s="198"/>
      <c r="N363" s="199"/>
      <c r="O363" s="199"/>
      <c r="P363" s="200">
        <f>SUM(P364:P366)</f>
        <v>0</v>
      </c>
      <c r="Q363" s="199"/>
      <c r="R363" s="200">
        <f>SUM(R364:R366)</f>
        <v>0</v>
      </c>
      <c r="S363" s="199"/>
      <c r="T363" s="201">
        <f>SUM(T364:T366)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02" t="s">
        <v>86</v>
      </c>
      <c r="AT363" s="203" t="s">
        <v>77</v>
      </c>
      <c r="AU363" s="203" t="s">
        <v>86</v>
      </c>
      <c r="AY363" s="202" t="s">
        <v>135</v>
      </c>
      <c r="BK363" s="204">
        <f>SUM(BK364:BK366)</f>
        <v>0</v>
      </c>
    </row>
    <row r="364" s="2" customFormat="1" ht="16.5" customHeight="1">
      <c r="A364" s="41"/>
      <c r="B364" s="42"/>
      <c r="C364" s="207" t="s">
        <v>632</v>
      </c>
      <c r="D364" s="207" t="s">
        <v>137</v>
      </c>
      <c r="E364" s="208" t="s">
        <v>947</v>
      </c>
      <c r="F364" s="209" t="s">
        <v>948</v>
      </c>
      <c r="G364" s="210" t="s">
        <v>383</v>
      </c>
      <c r="H364" s="211">
        <v>26.565000000000001</v>
      </c>
      <c r="I364" s="212"/>
      <c r="J364" s="213">
        <f>ROUND(I364*H364,2)</f>
        <v>0</v>
      </c>
      <c r="K364" s="209" t="s">
        <v>141</v>
      </c>
      <c r="L364" s="47"/>
      <c r="M364" s="214" t="s">
        <v>76</v>
      </c>
      <c r="N364" s="215" t="s">
        <v>48</v>
      </c>
      <c r="O364" s="87"/>
      <c r="P364" s="216">
        <f>O364*H364</f>
        <v>0</v>
      </c>
      <c r="Q364" s="216">
        <v>0</v>
      </c>
      <c r="R364" s="216">
        <f>Q364*H364</f>
        <v>0</v>
      </c>
      <c r="S364" s="216">
        <v>0</v>
      </c>
      <c r="T364" s="217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18" t="s">
        <v>142</v>
      </c>
      <c r="AT364" s="218" t="s">
        <v>137</v>
      </c>
      <c r="AU364" s="218" t="s">
        <v>88</v>
      </c>
      <c r="AY364" s="20" t="s">
        <v>135</v>
      </c>
      <c r="BE364" s="219">
        <f>IF(N364="základní",J364,0)</f>
        <v>0</v>
      </c>
      <c r="BF364" s="219">
        <f>IF(N364="snížená",J364,0)</f>
        <v>0</v>
      </c>
      <c r="BG364" s="219">
        <f>IF(N364="zákl. přenesená",J364,0)</f>
        <v>0</v>
      </c>
      <c r="BH364" s="219">
        <f>IF(N364="sníž. přenesená",J364,0)</f>
        <v>0</v>
      </c>
      <c r="BI364" s="219">
        <f>IF(N364="nulová",J364,0)</f>
        <v>0</v>
      </c>
      <c r="BJ364" s="20" t="s">
        <v>86</v>
      </c>
      <c r="BK364" s="219">
        <f>ROUND(I364*H364,2)</f>
        <v>0</v>
      </c>
      <c r="BL364" s="20" t="s">
        <v>142</v>
      </c>
      <c r="BM364" s="218" t="s">
        <v>949</v>
      </c>
    </row>
    <row r="365" s="2" customFormat="1">
      <c r="A365" s="41"/>
      <c r="B365" s="42"/>
      <c r="C365" s="43"/>
      <c r="D365" s="220" t="s">
        <v>144</v>
      </c>
      <c r="E365" s="43"/>
      <c r="F365" s="221" t="s">
        <v>950</v>
      </c>
      <c r="G365" s="43"/>
      <c r="H365" s="43"/>
      <c r="I365" s="222"/>
      <c r="J365" s="43"/>
      <c r="K365" s="43"/>
      <c r="L365" s="47"/>
      <c r="M365" s="223"/>
      <c r="N365" s="224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144</v>
      </c>
      <c r="AU365" s="20" t="s">
        <v>88</v>
      </c>
    </row>
    <row r="366" s="2" customFormat="1">
      <c r="A366" s="41"/>
      <c r="B366" s="42"/>
      <c r="C366" s="43"/>
      <c r="D366" s="225" t="s">
        <v>146</v>
      </c>
      <c r="E366" s="43"/>
      <c r="F366" s="226" t="s">
        <v>951</v>
      </c>
      <c r="G366" s="43"/>
      <c r="H366" s="43"/>
      <c r="I366" s="222"/>
      <c r="J366" s="43"/>
      <c r="K366" s="43"/>
      <c r="L366" s="47"/>
      <c r="M366" s="281"/>
      <c r="N366" s="282"/>
      <c r="O366" s="283"/>
      <c r="P366" s="283"/>
      <c r="Q366" s="283"/>
      <c r="R366" s="283"/>
      <c r="S366" s="283"/>
      <c r="T366" s="284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20" t="s">
        <v>146</v>
      </c>
      <c r="AU366" s="20" t="s">
        <v>88</v>
      </c>
    </row>
    <row r="367" s="2" customFormat="1" ht="6.96" customHeight="1">
      <c r="A367" s="41"/>
      <c r="B367" s="62"/>
      <c r="C367" s="63"/>
      <c r="D367" s="63"/>
      <c r="E367" s="63"/>
      <c r="F367" s="63"/>
      <c r="G367" s="63"/>
      <c r="H367" s="63"/>
      <c r="I367" s="63"/>
      <c r="J367" s="63"/>
      <c r="K367" s="63"/>
      <c r="L367" s="47"/>
      <c r="M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</row>
  </sheetData>
  <sheetProtection sheet="1" autoFilter="0" formatColumns="0" formatRows="0" objects="1" scenarios="1" spinCount="100000" saltValue="XhgWpJHm3IeAS+sDexh3GUR1BIKC+T95y7DQr/dsUau+KuOGFYLUxYQsX4GSRRb+K4R4ZgH1QuZNcv6HdbWxXg==" hashValue="FJdU2y/uGvYsGGNjU45QqZLHAAspKcIkVyo3+RxH3X+3yE7/mNu6I1fYF1veNNB07DKb+MP1BYweMn601hEifw==" algorithmName="SHA-512" password="CC35"/>
  <autoFilter ref="C85:K366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4_02/115101201"/>
    <hyperlink ref="F95" r:id="rId2" display="https://podminky.urs.cz/item/CS_URS_2024_02/115101301"/>
    <hyperlink ref="F99" r:id="rId3" display="https://podminky.urs.cz/item/CS_URS_2024_02/119001405"/>
    <hyperlink ref="F102" r:id="rId4" display="https://podminky.urs.cz/item/CS_URS_2024_02/119001421"/>
    <hyperlink ref="F105" r:id="rId5" display="https://podminky.urs.cz/item/CS_URS_2024_02/132254204"/>
    <hyperlink ref="F115" r:id="rId6" display="https://podminky.urs.cz/item/CS_URS_2024_02/132354204"/>
    <hyperlink ref="F125" r:id="rId7" display="https://podminky.urs.cz/item/CS_URS_2024_02/132454201"/>
    <hyperlink ref="F135" r:id="rId8" display="https://podminky.urs.cz/item/CS_URS_2024_02/151811132"/>
    <hyperlink ref="F139" r:id="rId9" display="https://podminky.urs.cz/item/CS_URS_2024_02/151811232"/>
    <hyperlink ref="F142" r:id="rId10" display="https://podminky.urs.cz/item/CS_URS_2024_02/162651111"/>
    <hyperlink ref="F153" r:id="rId11" display="https://podminky.urs.cz/item/CS_URS_2024_02/162651131"/>
    <hyperlink ref="F163" r:id="rId12" display="https://podminky.urs.cz/item/CS_URS_2024_02/171151103"/>
    <hyperlink ref="F167" r:id="rId13" display="https://podminky.urs.cz/item/CS_URS_2024_02/1712012-R1"/>
    <hyperlink ref="F171" r:id="rId14" display="https://podminky.urs.cz/item/CS_URS_2024_02/174151101"/>
    <hyperlink ref="F189" r:id="rId15" display="https://podminky.urs.cz/item/CS_URS_2024_02/175151101"/>
    <hyperlink ref="F197" r:id="rId16" display="https://podminky.urs.cz/item/CS_URS_2024_02/212751101"/>
    <hyperlink ref="F202" r:id="rId17" display="https://podminky.urs.cz/item/CS_URS_2024_02/451573111"/>
    <hyperlink ref="F206" r:id="rId18" display="https://podminky.urs.cz/item/CS_URS_2024_02/452313131"/>
    <hyperlink ref="F212" r:id="rId19" display="https://podminky.urs.cz/item/CS_URS_2024_02/452353111"/>
    <hyperlink ref="F218" r:id="rId20" display="https://podminky.urs.cz/item/CS_URS_2024_02/452353112"/>
    <hyperlink ref="F222" r:id="rId21" display="https://podminky.urs.cz/item/CS_URS_2024_02/850245121"/>
    <hyperlink ref="F230" r:id="rId22" display="https://podminky.urs.cz/item/CS_URS_2024_02/857241131"/>
    <hyperlink ref="F239" r:id="rId23" display="https://podminky.urs.cz/item/CS_URS_2024_02/857242122"/>
    <hyperlink ref="F248" r:id="rId24" display="https://podminky.urs.cz/item/CS_URS_2024_02/857244122"/>
    <hyperlink ref="F253" r:id="rId25" display="https://podminky.urs.cz/item/CS_URS_2024_02/871241211"/>
    <hyperlink ref="F259" r:id="rId26" display="https://podminky.urs.cz/item/CS_URS_2024_02/877231101"/>
    <hyperlink ref="F270" r:id="rId27" display="https://podminky.urs.cz/item/CS_URS_2024_02/877241101"/>
    <hyperlink ref="F293" r:id="rId28" display="https://podminky.urs.cz/item/CS_URS_2024_02/879161111"/>
    <hyperlink ref="F296" r:id="rId29" display="https://podminky.urs.cz/item/CS_URS_2024_02/891161324"/>
    <hyperlink ref="F305" r:id="rId30" display="https://podminky.urs.cz/item/CS_URS_2024_02/891231112"/>
    <hyperlink ref="F312" r:id="rId31" display="https://podminky.urs.cz/item/CS_URS_2024_02/891241112"/>
    <hyperlink ref="F319" r:id="rId32" display="https://podminky.urs.cz/item/CS_URS_2024_02/891247212"/>
    <hyperlink ref="F324" r:id="rId33" display="https://podminky.urs.cz/item/CS_URS_2024_02/891249111"/>
    <hyperlink ref="F329" r:id="rId34" display="https://podminky.urs.cz/item/CS_URS_2024_02/892241111"/>
    <hyperlink ref="F333" r:id="rId35" display="https://podminky.urs.cz/item/CS_URS_2024_02/892372111"/>
    <hyperlink ref="F336" r:id="rId36" display="https://podminky.urs.cz/item/CS_URS_2024_02/899401112"/>
    <hyperlink ref="F343" r:id="rId37" display="https://podminky.urs.cz/item/CS_URS_2024_02/899721111"/>
    <hyperlink ref="F347" r:id="rId38" display="https://podminky.urs.cz/item/CS_URS_2024_02/899722112"/>
    <hyperlink ref="F352" r:id="rId39" display="https://podminky.urs.cz/item/CS_URS_2024_02/997221561"/>
    <hyperlink ref="F357" r:id="rId40" display="https://podminky.urs.cz/item/CS_URS_2024_02/997221569"/>
    <hyperlink ref="F366" r:id="rId41" display="https://podminky.urs.cz/item/CS_URS_2024_02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94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88</v>
      </c>
    </row>
    <row r="4" s="1" customFormat="1" ht="24.96" customHeight="1">
      <c r="B4" s="23"/>
      <c r="D4" s="133" t="s">
        <v>106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Liberec-Horní Hanychov, ul. Pod Ještědem, V Lukách odkanalizování lokality I.etapa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107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952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76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22</v>
      </c>
      <c r="E12" s="41"/>
      <c r="F12" s="139" t="s">
        <v>23</v>
      </c>
      <c r="G12" s="41"/>
      <c r="H12" s="41"/>
      <c r="I12" s="135" t="s">
        <v>24</v>
      </c>
      <c r="J12" s="140" t="str">
        <f>'Rekapitulace stavby'!AN8</f>
        <v>12. 7. 2024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26</v>
      </c>
      <c r="E14" s="41"/>
      <c r="F14" s="41"/>
      <c r="G14" s="41"/>
      <c r="H14" s="41"/>
      <c r="I14" s="135" t="s">
        <v>27</v>
      </c>
      <c r="J14" s="139" t="s">
        <v>28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29</v>
      </c>
      <c r="F15" s="41"/>
      <c r="G15" s="41"/>
      <c r="H15" s="41"/>
      <c r="I15" s="135" t="s">
        <v>30</v>
      </c>
      <c r="J15" s="139" t="s">
        <v>31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32</v>
      </c>
      <c r="E17" s="41"/>
      <c r="F17" s="41"/>
      <c r="G17" s="41"/>
      <c r="H17" s="41"/>
      <c r="I17" s="135" t="s">
        <v>27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30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34</v>
      </c>
      <c r="E20" s="41"/>
      <c r="F20" s="41"/>
      <c r="G20" s="41"/>
      <c r="H20" s="41"/>
      <c r="I20" s="135" t="s">
        <v>27</v>
      </c>
      <c r="J20" s="139" t="s">
        <v>35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36</v>
      </c>
      <c r="F21" s="41"/>
      <c r="G21" s="41"/>
      <c r="H21" s="41"/>
      <c r="I21" s="135" t="s">
        <v>30</v>
      </c>
      <c r="J21" s="139" t="s">
        <v>37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39</v>
      </c>
      <c r="E23" s="41"/>
      <c r="F23" s="41"/>
      <c r="G23" s="41"/>
      <c r="H23" s="41"/>
      <c r="I23" s="135" t="s">
        <v>27</v>
      </c>
      <c r="J23" s="139" t="s">
        <v>35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40</v>
      </c>
      <c r="F24" s="41"/>
      <c r="G24" s="41"/>
      <c r="H24" s="41"/>
      <c r="I24" s="135" t="s">
        <v>30</v>
      </c>
      <c r="J24" s="139" t="s">
        <v>37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41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76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43</v>
      </c>
      <c r="E30" s="41"/>
      <c r="F30" s="41"/>
      <c r="G30" s="41"/>
      <c r="H30" s="41"/>
      <c r="I30" s="41"/>
      <c r="J30" s="147">
        <f>ROUND(J86,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45</v>
      </c>
      <c r="G32" s="41"/>
      <c r="H32" s="41"/>
      <c r="I32" s="148" t="s">
        <v>44</v>
      </c>
      <c r="J32" s="148" t="s">
        <v>46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47</v>
      </c>
      <c r="E33" s="135" t="s">
        <v>48</v>
      </c>
      <c r="F33" s="150">
        <f>ROUND((SUM(BE86:BE241)),  2)</f>
        <v>0</v>
      </c>
      <c r="G33" s="41"/>
      <c r="H33" s="41"/>
      <c r="I33" s="151">
        <v>0.20999999999999999</v>
      </c>
      <c r="J33" s="150">
        <f>ROUND(((SUM(BE86:BE241))*I33),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49</v>
      </c>
      <c r="F34" s="150">
        <f>ROUND((SUM(BF86:BF241)),  2)</f>
        <v>0</v>
      </c>
      <c r="G34" s="41"/>
      <c r="H34" s="41"/>
      <c r="I34" s="151">
        <v>0.12</v>
      </c>
      <c r="J34" s="150">
        <f>ROUND(((SUM(BF86:BF241))*I34),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50</v>
      </c>
      <c r="F35" s="150">
        <f>ROUND((SUM(BG86:BG241)),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51</v>
      </c>
      <c r="F36" s="150">
        <f>ROUND((SUM(BH86:BH241)),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52</v>
      </c>
      <c r="F37" s="150">
        <f>ROUND((SUM(BI86:BI241)),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53</v>
      </c>
      <c r="E39" s="154"/>
      <c r="F39" s="154"/>
      <c r="G39" s="155" t="s">
        <v>54</v>
      </c>
      <c r="H39" s="156" t="s">
        <v>55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109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Liberec-Horní Hanychov, ul. Pod Ještědem, V Lukách odkanalizování lokality I.etapa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107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03 - IO 303 - Úprava odvodnění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22</v>
      </c>
      <c r="D52" s="43"/>
      <c r="E52" s="43"/>
      <c r="F52" s="30" t="str">
        <f>F12</f>
        <v>Liberec</v>
      </c>
      <c r="G52" s="43"/>
      <c r="H52" s="43"/>
      <c r="I52" s="35" t="s">
        <v>24</v>
      </c>
      <c r="J52" s="75" t="str">
        <f>IF(J12="","",J12)</f>
        <v>12. 7. 2024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26</v>
      </c>
      <c r="D54" s="43"/>
      <c r="E54" s="43"/>
      <c r="F54" s="30" t="str">
        <f>E15</f>
        <v>Statutární město Liberec</v>
      </c>
      <c r="G54" s="43"/>
      <c r="H54" s="43"/>
      <c r="I54" s="35" t="s">
        <v>34</v>
      </c>
      <c r="J54" s="39" t="str">
        <f>E21</f>
        <v>SNOWPLAN, spol. s r.o.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40.05" customHeight="1">
      <c r="A55" s="41"/>
      <c r="B55" s="42"/>
      <c r="C55" s="35" t="s">
        <v>32</v>
      </c>
      <c r="D55" s="43"/>
      <c r="E55" s="43"/>
      <c r="F55" s="30" t="str">
        <f>IF(E18="","",E18)</f>
        <v>Vyplň údaj</v>
      </c>
      <c r="G55" s="43"/>
      <c r="H55" s="43"/>
      <c r="I55" s="35" t="s">
        <v>39</v>
      </c>
      <c r="J55" s="39" t="str">
        <f>E24</f>
        <v>SNOWPLAN, spol. s r.o. - Pavel Nezbeda Javůrek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110</v>
      </c>
      <c r="D57" s="165"/>
      <c r="E57" s="165"/>
      <c r="F57" s="165"/>
      <c r="G57" s="165"/>
      <c r="H57" s="165"/>
      <c r="I57" s="165"/>
      <c r="J57" s="166" t="s">
        <v>111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75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112</v>
      </c>
    </row>
    <row r="60" s="9" customFormat="1" ht="24.96" customHeight="1">
      <c r="A60" s="9"/>
      <c r="B60" s="168"/>
      <c r="C60" s="169"/>
      <c r="D60" s="170" t="s">
        <v>113</v>
      </c>
      <c r="E60" s="171"/>
      <c r="F60" s="171"/>
      <c r="G60" s="171"/>
      <c r="H60" s="171"/>
      <c r="I60" s="171"/>
      <c r="J60" s="172">
        <f>J87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114</v>
      </c>
      <c r="E61" s="177"/>
      <c r="F61" s="177"/>
      <c r="G61" s="177"/>
      <c r="H61" s="177"/>
      <c r="I61" s="177"/>
      <c r="J61" s="178">
        <f>J88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116</v>
      </c>
      <c r="E62" s="177"/>
      <c r="F62" s="177"/>
      <c r="G62" s="177"/>
      <c r="H62" s="177"/>
      <c r="I62" s="177"/>
      <c r="J62" s="178">
        <f>J165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117</v>
      </c>
      <c r="E63" s="177"/>
      <c r="F63" s="177"/>
      <c r="G63" s="177"/>
      <c r="H63" s="177"/>
      <c r="I63" s="177"/>
      <c r="J63" s="178">
        <f>J173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118</v>
      </c>
      <c r="E64" s="177"/>
      <c r="F64" s="177"/>
      <c r="G64" s="177"/>
      <c r="H64" s="177"/>
      <c r="I64" s="177"/>
      <c r="J64" s="178">
        <f>J187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639</v>
      </c>
      <c r="E65" s="177"/>
      <c r="F65" s="177"/>
      <c r="G65" s="177"/>
      <c r="H65" s="177"/>
      <c r="I65" s="177"/>
      <c r="J65" s="178">
        <f>J218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119</v>
      </c>
      <c r="E66" s="177"/>
      <c r="F66" s="177"/>
      <c r="G66" s="177"/>
      <c r="H66" s="177"/>
      <c r="I66" s="177"/>
      <c r="J66" s="178">
        <f>J238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120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63" t="str">
        <f>E7</f>
        <v>Liberec-Horní Hanychov, ul. Pod Ještědem, V Lukách odkanalizování lokality I.etapa</v>
      </c>
      <c r="F76" s="35"/>
      <c r="G76" s="35"/>
      <c r="H76" s="35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107</v>
      </c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>03 - IO 303 - Úprava odvodnění</v>
      </c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22</v>
      </c>
      <c r="D80" s="43"/>
      <c r="E80" s="43"/>
      <c r="F80" s="30" t="str">
        <f>F12</f>
        <v>Liberec</v>
      </c>
      <c r="G80" s="43"/>
      <c r="H80" s="43"/>
      <c r="I80" s="35" t="s">
        <v>24</v>
      </c>
      <c r="J80" s="75" t="str">
        <f>IF(J12="","",J12)</f>
        <v>12. 7. 2024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5.65" customHeight="1">
      <c r="A82" s="41"/>
      <c r="B82" s="42"/>
      <c r="C82" s="35" t="s">
        <v>26</v>
      </c>
      <c r="D82" s="43"/>
      <c r="E82" s="43"/>
      <c r="F82" s="30" t="str">
        <f>E15</f>
        <v>Statutární město Liberec</v>
      </c>
      <c r="G82" s="43"/>
      <c r="H82" s="43"/>
      <c r="I82" s="35" t="s">
        <v>34</v>
      </c>
      <c r="J82" s="39" t="str">
        <f>E21</f>
        <v>SNOWPLAN, spol. s r.o.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40.05" customHeight="1">
      <c r="A83" s="41"/>
      <c r="B83" s="42"/>
      <c r="C83" s="35" t="s">
        <v>32</v>
      </c>
      <c r="D83" s="43"/>
      <c r="E83" s="43"/>
      <c r="F83" s="30" t="str">
        <f>IF(E18="","",E18)</f>
        <v>Vyplň údaj</v>
      </c>
      <c r="G83" s="43"/>
      <c r="H83" s="43"/>
      <c r="I83" s="35" t="s">
        <v>39</v>
      </c>
      <c r="J83" s="39" t="str">
        <f>E24</f>
        <v>SNOWPLAN, spol. s r.o. - Pavel Nezbeda Javůrek</v>
      </c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0"/>
      <c r="B85" s="181"/>
      <c r="C85" s="182" t="s">
        <v>121</v>
      </c>
      <c r="D85" s="183" t="s">
        <v>62</v>
      </c>
      <c r="E85" s="183" t="s">
        <v>58</v>
      </c>
      <c r="F85" s="183" t="s">
        <v>59</v>
      </c>
      <c r="G85" s="183" t="s">
        <v>122</v>
      </c>
      <c r="H85" s="183" t="s">
        <v>123</v>
      </c>
      <c r="I85" s="183" t="s">
        <v>124</v>
      </c>
      <c r="J85" s="183" t="s">
        <v>111</v>
      </c>
      <c r="K85" s="184" t="s">
        <v>125</v>
      </c>
      <c r="L85" s="185"/>
      <c r="M85" s="95" t="s">
        <v>76</v>
      </c>
      <c r="N85" s="96" t="s">
        <v>47</v>
      </c>
      <c r="O85" s="96" t="s">
        <v>126</v>
      </c>
      <c r="P85" s="96" t="s">
        <v>127</v>
      </c>
      <c r="Q85" s="96" t="s">
        <v>128</v>
      </c>
      <c r="R85" s="96" t="s">
        <v>129</v>
      </c>
      <c r="S85" s="96" t="s">
        <v>130</v>
      </c>
      <c r="T85" s="97" t="s">
        <v>131</v>
      </c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</row>
    <row r="86" s="2" customFormat="1" ht="22.8" customHeight="1">
      <c r="A86" s="41"/>
      <c r="B86" s="42"/>
      <c r="C86" s="102" t="s">
        <v>132</v>
      </c>
      <c r="D86" s="43"/>
      <c r="E86" s="43"/>
      <c r="F86" s="43"/>
      <c r="G86" s="43"/>
      <c r="H86" s="43"/>
      <c r="I86" s="43"/>
      <c r="J86" s="186">
        <f>BK86</f>
        <v>0</v>
      </c>
      <c r="K86" s="43"/>
      <c r="L86" s="47"/>
      <c r="M86" s="98"/>
      <c r="N86" s="187"/>
      <c r="O86" s="99"/>
      <c r="P86" s="188">
        <f>P87</f>
        <v>0</v>
      </c>
      <c r="Q86" s="99"/>
      <c r="R86" s="188">
        <f>R87</f>
        <v>4.2080899999999994</v>
      </c>
      <c r="S86" s="99"/>
      <c r="T86" s="189">
        <f>T87</f>
        <v>3.2079999999999997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77</v>
      </c>
      <c r="AU86" s="20" t="s">
        <v>112</v>
      </c>
      <c r="BK86" s="190">
        <f>BK87</f>
        <v>0</v>
      </c>
    </row>
    <row r="87" s="12" customFormat="1" ht="25.92" customHeight="1">
      <c r="A87" s="12"/>
      <c r="B87" s="191"/>
      <c r="C87" s="192"/>
      <c r="D87" s="193" t="s">
        <v>77</v>
      </c>
      <c r="E87" s="194" t="s">
        <v>133</v>
      </c>
      <c r="F87" s="194" t="s">
        <v>134</v>
      </c>
      <c r="G87" s="192"/>
      <c r="H87" s="192"/>
      <c r="I87" s="195"/>
      <c r="J87" s="196">
        <f>BK87</f>
        <v>0</v>
      </c>
      <c r="K87" s="192"/>
      <c r="L87" s="197"/>
      <c r="M87" s="198"/>
      <c r="N87" s="199"/>
      <c r="O87" s="199"/>
      <c r="P87" s="200">
        <f>P88+P165+P173+P187+P218+P238</f>
        <v>0</v>
      </c>
      <c r="Q87" s="199"/>
      <c r="R87" s="200">
        <f>R88+R165+R173+R187+R218+R238</f>
        <v>4.2080899999999994</v>
      </c>
      <c r="S87" s="199"/>
      <c r="T87" s="201">
        <f>T88+T165+T173+T187+T218+T238</f>
        <v>3.2079999999999997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86</v>
      </c>
      <c r="AT87" s="203" t="s">
        <v>77</v>
      </c>
      <c r="AU87" s="203" t="s">
        <v>78</v>
      </c>
      <c r="AY87" s="202" t="s">
        <v>135</v>
      </c>
      <c r="BK87" s="204">
        <f>BK88+BK165+BK173+BK187+BK218+BK238</f>
        <v>0</v>
      </c>
    </row>
    <row r="88" s="12" customFormat="1" ht="22.8" customHeight="1">
      <c r="A88" s="12"/>
      <c r="B88" s="191"/>
      <c r="C88" s="192"/>
      <c r="D88" s="193" t="s">
        <v>77</v>
      </c>
      <c r="E88" s="205" t="s">
        <v>86</v>
      </c>
      <c r="F88" s="205" t="s">
        <v>136</v>
      </c>
      <c r="G88" s="192"/>
      <c r="H88" s="192"/>
      <c r="I88" s="195"/>
      <c r="J88" s="206">
        <f>BK88</f>
        <v>0</v>
      </c>
      <c r="K88" s="192"/>
      <c r="L88" s="197"/>
      <c r="M88" s="198"/>
      <c r="N88" s="199"/>
      <c r="O88" s="199"/>
      <c r="P88" s="200">
        <f>SUM(P89:P164)</f>
        <v>0</v>
      </c>
      <c r="Q88" s="199"/>
      <c r="R88" s="200">
        <f>SUM(R89:R164)</f>
        <v>0.010500000000000001</v>
      </c>
      <c r="S88" s="199"/>
      <c r="T88" s="201">
        <f>SUM(T89:T164)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2" t="s">
        <v>86</v>
      </c>
      <c r="AT88" s="203" t="s">
        <v>77</v>
      </c>
      <c r="AU88" s="203" t="s">
        <v>86</v>
      </c>
      <c r="AY88" s="202" t="s">
        <v>135</v>
      </c>
      <c r="BK88" s="204">
        <f>SUM(BK89:BK164)</f>
        <v>0</v>
      </c>
    </row>
    <row r="89" s="2" customFormat="1" ht="21.75" customHeight="1">
      <c r="A89" s="41"/>
      <c r="B89" s="42"/>
      <c r="C89" s="207" t="s">
        <v>86</v>
      </c>
      <c r="D89" s="207" t="s">
        <v>137</v>
      </c>
      <c r="E89" s="208" t="s">
        <v>953</v>
      </c>
      <c r="F89" s="209" t="s">
        <v>954</v>
      </c>
      <c r="G89" s="210" t="s">
        <v>202</v>
      </c>
      <c r="H89" s="211">
        <v>2.0249999999999999</v>
      </c>
      <c r="I89" s="212"/>
      <c r="J89" s="213">
        <f>ROUND(I89*H89,2)</f>
        <v>0</v>
      </c>
      <c r="K89" s="209" t="s">
        <v>141</v>
      </c>
      <c r="L89" s="47"/>
      <c r="M89" s="214" t="s">
        <v>76</v>
      </c>
      <c r="N89" s="215" t="s">
        <v>48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142</v>
      </c>
      <c r="AT89" s="218" t="s">
        <v>137</v>
      </c>
      <c r="AU89" s="218" t="s">
        <v>88</v>
      </c>
      <c r="AY89" s="20" t="s">
        <v>135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86</v>
      </c>
      <c r="BK89" s="219">
        <f>ROUND(I89*H89,2)</f>
        <v>0</v>
      </c>
      <c r="BL89" s="20" t="s">
        <v>142</v>
      </c>
      <c r="BM89" s="218" t="s">
        <v>955</v>
      </c>
    </row>
    <row r="90" s="2" customFormat="1">
      <c r="A90" s="41"/>
      <c r="B90" s="42"/>
      <c r="C90" s="43"/>
      <c r="D90" s="220" t="s">
        <v>144</v>
      </c>
      <c r="E90" s="43"/>
      <c r="F90" s="221" t="s">
        <v>956</v>
      </c>
      <c r="G90" s="43"/>
      <c r="H90" s="43"/>
      <c r="I90" s="222"/>
      <c r="J90" s="43"/>
      <c r="K90" s="43"/>
      <c r="L90" s="47"/>
      <c r="M90" s="223"/>
      <c r="N90" s="224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144</v>
      </c>
      <c r="AU90" s="20" t="s">
        <v>88</v>
      </c>
    </row>
    <row r="91" s="2" customFormat="1">
      <c r="A91" s="41"/>
      <c r="B91" s="42"/>
      <c r="C91" s="43"/>
      <c r="D91" s="225" t="s">
        <v>146</v>
      </c>
      <c r="E91" s="43"/>
      <c r="F91" s="226" t="s">
        <v>957</v>
      </c>
      <c r="G91" s="43"/>
      <c r="H91" s="43"/>
      <c r="I91" s="222"/>
      <c r="J91" s="43"/>
      <c r="K91" s="43"/>
      <c r="L91" s="47"/>
      <c r="M91" s="223"/>
      <c r="N91" s="224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146</v>
      </c>
      <c r="AU91" s="20" t="s">
        <v>88</v>
      </c>
    </row>
    <row r="92" s="13" customFormat="1">
      <c r="A92" s="13"/>
      <c r="B92" s="227"/>
      <c r="C92" s="228"/>
      <c r="D92" s="220" t="s">
        <v>171</v>
      </c>
      <c r="E92" s="229" t="s">
        <v>76</v>
      </c>
      <c r="F92" s="230" t="s">
        <v>958</v>
      </c>
      <c r="G92" s="228"/>
      <c r="H92" s="231">
        <v>1.25</v>
      </c>
      <c r="I92" s="232"/>
      <c r="J92" s="228"/>
      <c r="K92" s="228"/>
      <c r="L92" s="233"/>
      <c r="M92" s="234"/>
      <c r="N92" s="235"/>
      <c r="O92" s="235"/>
      <c r="P92" s="235"/>
      <c r="Q92" s="235"/>
      <c r="R92" s="235"/>
      <c r="S92" s="235"/>
      <c r="T92" s="236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7" t="s">
        <v>171</v>
      </c>
      <c r="AU92" s="237" t="s">
        <v>88</v>
      </c>
      <c r="AV92" s="13" t="s">
        <v>88</v>
      </c>
      <c r="AW92" s="13" t="s">
        <v>38</v>
      </c>
      <c r="AX92" s="13" t="s">
        <v>78</v>
      </c>
      <c r="AY92" s="237" t="s">
        <v>135</v>
      </c>
    </row>
    <row r="93" s="14" customFormat="1">
      <c r="A93" s="14"/>
      <c r="B93" s="238"/>
      <c r="C93" s="239"/>
      <c r="D93" s="220" t="s">
        <v>171</v>
      </c>
      <c r="E93" s="240" t="s">
        <v>76</v>
      </c>
      <c r="F93" s="241" t="s">
        <v>207</v>
      </c>
      <c r="G93" s="239"/>
      <c r="H93" s="242">
        <v>1.25</v>
      </c>
      <c r="I93" s="243"/>
      <c r="J93" s="239"/>
      <c r="K93" s="239"/>
      <c r="L93" s="244"/>
      <c r="M93" s="245"/>
      <c r="N93" s="246"/>
      <c r="O93" s="246"/>
      <c r="P93" s="246"/>
      <c r="Q93" s="246"/>
      <c r="R93" s="246"/>
      <c r="S93" s="246"/>
      <c r="T93" s="247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8" t="s">
        <v>171</v>
      </c>
      <c r="AU93" s="248" t="s">
        <v>88</v>
      </c>
      <c r="AV93" s="14" t="s">
        <v>153</v>
      </c>
      <c r="AW93" s="14" t="s">
        <v>38</v>
      </c>
      <c r="AX93" s="14" t="s">
        <v>78</v>
      </c>
      <c r="AY93" s="248" t="s">
        <v>135</v>
      </c>
    </row>
    <row r="94" s="13" customFormat="1">
      <c r="A94" s="13"/>
      <c r="B94" s="227"/>
      <c r="C94" s="228"/>
      <c r="D94" s="220" t="s">
        <v>171</v>
      </c>
      <c r="E94" s="229" t="s">
        <v>76</v>
      </c>
      <c r="F94" s="230" t="s">
        <v>959</v>
      </c>
      <c r="G94" s="228"/>
      <c r="H94" s="231">
        <v>6.25</v>
      </c>
      <c r="I94" s="232"/>
      <c r="J94" s="228"/>
      <c r="K94" s="228"/>
      <c r="L94" s="233"/>
      <c r="M94" s="234"/>
      <c r="N94" s="235"/>
      <c r="O94" s="235"/>
      <c r="P94" s="235"/>
      <c r="Q94" s="235"/>
      <c r="R94" s="235"/>
      <c r="S94" s="235"/>
      <c r="T94" s="236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7" t="s">
        <v>171</v>
      </c>
      <c r="AU94" s="237" t="s">
        <v>88</v>
      </c>
      <c r="AV94" s="13" t="s">
        <v>88</v>
      </c>
      <c r="AW94" s="13" t="s">
        <v>38</v>
      </c>
      <c r="AX94" s="13" t="s">
        <v>78</v>
      </c>
      <c r="AY94" s="237" t="s">
        <v>135</v>
      </c>
    </row>
    <row r="95" s="13" customFormat="1">
      <c r="A95" s="13"/>
      <c r="B95" s="227"/>
      <c r="C95" s="228"/>
      <c r="D95" s="220" t="s">
        <v>171</v>
      </c>
      <c r="E95" s="229" t="s">
        <v>76</v>
      </c>
      <c r="F95" s="230" t="s">
        <v>960</v>
      </c>
      <c r="G95" s="228"/>
      <c r="H95" s="231">
        <v>-2.2000000000000002</v>
      </c>
      <c r="I95" s="232"/>
      <c r="J95" s="228"/>
      <c r="K95" s="228"/>
      <c r="L95" s="233"/>
      <c r="M95" s="234"/>
      <c r="N95" s="235"/>
      <c r="O95" s="235"/>
      <c r="P95" s="235"/>
      <c r="Q95" s="235"/>
      <c r="R95" s="235"/>
      <c r="S95" s="235"/>
      <c r="T95" s="236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7" t="s">
        <v>171</v>
      </c>
      <c r="AU95" s="237" t="s">
        <v>88</v>
      </c>
      <c r="AV95" s="13" t="s">
        <v>88</v>
      </c>
      <c r="AW95" s="13" t="s">
        <v>38</v>
      </c>
      <c r="AX95" s="13" t="s">
        <v>78</v>
      </c>
      <c r="AY95" s="237" t="s">
        <v>135</v>
      </c>
    </row>
    <row r="96" s="14" customFormat="1">
      <c r="A96" s="14"/>
      <c r="B96" s="238"/>
      <c r="C96" s="239"/>
      <c r="D96" s="220" t="s">
        <v>171</v>
      </c>
      <c r="E96" s="240" t="s">
        <v>76</v>
      </c>
      <c r="F96" s="241" t="s">
        <v>207</v>
      </c>
      <c r="G96" s="239"/>
      <c r="H96" s="242">
        <v>4.0499999999999998</v>
      </c>
      <c r="I96" s="243"/>
      <c r="J96" s="239"/>
      <c r="K96" s="239"/>
      <c r="L96" s="244"/>
      <c r="M96" s="245"/>
      <c r="N96" s="246"/>
      <c r="O96" s="246"/>
      <c r="P96" s="246"/>
      <c r="Q96" s="246"/>
      <c r="R96" s="246"/>
      <c r="S96" s="246"/>
      <c r="T96" s="247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8" t="s">
        <v>171</v>
      </c>
      <c r="AU96" s="248" t="s">
        <v>88</v>
      </c>
      <c r="AV96" s="14" t="s">
        <v>153</v>
      </c>
      <c r="AW96" s="14" t="s">
        <v>38</v>
      </c>
      <c r="AX96" s="14" t="s">
        <v>78</v>
      </c>
      <c r="AY96" s="248" t="s">
        <v>135</v>
      </c>
    </row>
    <row r="97" s="13" customFormat="1">
      <c r="A97" s="13"/>
      <c r="B97" s="227"/>
      <c r="C97" s="228"/>
      <c r="D97" s="220" t="s">
        <v>171</v>
      </c>
      <c r="E97" s="229" t="s">
        <v>76</v>
      </c>
      <c r="F97" s="230" t="s">
        <v>961</v>
      </c>
      <c r="G97" s="228"/>
      <c r="H97" s="231">
        <v>2.0249999999999999</v>
      </c>
      <c r="I97" s="232"/>
      <c r="J97" s="228"/>
      <c r="K97" s="228"/>
      <c r="L97" s="233"/>
      <c r="M97" s="234"/>
      <c r="N97" s="235"/>
      <c r="O97" s="235"/>
      <c r="P97" s="235"/>
      <c r="Q97" s="235"/>
      <c r="R97" s="235"/>
      <c r="S97" s="235"/>
      <c r="T97" s="236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7" t="s">
        <v>171</v>
      </c>
      <c r="AU97" s="237" t="s">
        <v>88</v>
      </c>
      <c r="AV97" s="13" t="s">
        <v>88</v>
      </c>
      <c r="AW97" s="13" t="s">
        <v>38</v>
      </c>
      <c r="AX97" s="13" t="s">
        <v>86</v>
      </c>
      <c r="AY97" s="237" t="s">
        <v>135</v>
      </c>
    </row>
    <row r="98" s="2" customFormat="1" ht="21.75" customHeight="1">
      <c r="A98" s="41"/>
      <c r="B98" s="42"/>
      <c r="C98" s="207" t="s">
        <v>88</v>
      </c>
      <c r="D98" s="207" t="s">
        <v>137</v>
      </c>
      <c r="E98" s="208" t="s">
        <v>962</v>
      </c>
      <c r="F98" s="209" t="s">
        <v>963</v>
      </c>
      <c r="G98" s="210" t="s">
        <v>202</v>
      </c>
      <c r="H98" s="211">
        <v>2.0249999999999999</v>
      </c>
      <c r="I98" s="212"/>
      <c r="J98" s="213">
        <f>ROUND(I98*H98,2)</f>
        <v>0</v>
      </c>
      <c r="K98" s="209" t="s">
        <v>141</v>
      </c>
      <c r="L98" s="47"/>
      <c r="M98" s="214" t="s">
        <v>76</v>
      </c>
      <c r="N98" s="215" t="s">
        <v>48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142</v>
      </c>
      <c r="AT98" s="218" t="s">
        <v>137</v>
      </c>
      <c r="AU98" s="218" t="s">
        <v>88</v>
      </c>
      <c r="AY98" s="20" t="s">
        <v>135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86</v>
      </c>
      <c r="BK98" s="219">
        <f>ROUND(I98*H98,2)</f>
        <v>0</v>
      </c>
      <c r="BL98" s="20" t="s">
        <v>142</v>
      </c>
      <c r="BM98" s="218" t="s">
        <v>964</v>
      </c>
    </row>
    <row r="99" s="2" customFormat="1">
      <c r="A99" s="41"/>
      <c r="B99" s="42"/>
      <c r="C99" s="43"/>
      <c r="D99" s="220" t="s">
        <v>144</v>
      </c>
      <c r="E99" s="43"/>
      <c r="F99" s="221" t="s">
        <v>965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144</v>
      </c>
      <c r="AU99" s="20" t="s">
        <v>88</v>
      </c>
    </row>
    <row r="100" s="2" customFormat="1">
      <c r="A100" s="41"/>
      <c r="B100" s="42"/>
      <c r="C100" s="43"/>
      <c r="D100" s="225" t="s">
        <v>146</v>
      </c>
      <c r="E100" s="43"/>
      <c r="F100" s="226" t="s">
        <v>966</v>
      </c>
      <c r="G100" s="43"/>
      <c r="H100" s="43"/>
      <c r="I100" s="222"/>
      <c r="J100" s="43"/>
      <c r="K100" s="43"/>
      <c r="L100" s="47"/>
      <c r="M100" s="223"/>
      <c r="N100" s="22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146</v>
      </c>
      <c r="AU100" s="20" t="s">
        <v>88</v>
      </c>
    </row>
    <row r="101" s="13" customFormat="1">
      <c r="A101" s="13"/>
      <c r="B101" s="227"/>
      <c r="C101" s="228"/>
      <c r="D101" s="220" t="s">
        <v>171</v>
      </c>
      <c r="E101" s="229" t="s">
        <v>76</v>
      </c>
      <c r="F101" s="230" t="s">
        <v>958</v>
      </c>
      <c r="G101" s="228"/>
      <c r="H101" s="231">
        <v>1.25</v>
      </c>
      <c r="I101" s="232"/>
      <c r="J101" s="228"/>
      <c r="K101" s="228"/>
      <c r="L101" s="233"/>
      <c r="M101" s="234"/>
      <c r="N101" s="235"/>
      <c r="O101" s="235"/>
      <c r="P101" s="235"/>
      <c r="Q101" s="235"/>
      <c r="R101" s="235"/>
      <c r="S101" s="235"/>
      <c r="T101" s="23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7" t="s">
        <v>171</v>
      </c>
      <c r="AU101" s="237" t="s">
        <v>88</v>
      </c>
      <c r="AV101" s="13" t="s">
        <v>88</v>
      </c>
      <c r="AW101" s="13" t="s">
        <v>38</v>
      </c>
      <c r="AX101" s="13" t="s">
        <v>78</v>
      </c>
      <c r="AY101" s="237" t="s">
        <v>135</v>
      </c>
    </row>
    <row r="102" s="14" customFormat="1">
      <c r="A102" s="14"/>
      <c r="B102" s="238"/>
      <c r="C102" s="239"/>
      <c r="D102" s="220" t="s">
        <v>171</v>
      </c>
      <c r="E102" s="240" t="s">
        <v>76</v>
      </c>
      <c r="F102" s="241" t="s">
        <v>207</v>
      </c>
      <c r="G102" s="239"/>
      <c r="H102" s="242">
        <v>1.25</v>
      </c>
      <c r="I102" s="243"/>
      <c r="J102" s="239"/>
      <c r="K102" s="239"/>
      <c r="L102" s="244"/>
      <c r="M102" s="245"/>
      <c r="N102" s="246"/>
      <c r="O102" s="246"/>
      <c r="P102" s="246"/>
      <c r="Q102" s="246"/>
      <c r="R102" s="246"/>
      <c r="S102" s="246"/>
      <c r="T102" s="247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8" t="s">
        <v>171</v>
      </c>
      <c r="AU102" s="248" t="s">
        <v>88</v>
      </c>
      <c r="AV102" s="14" t="s">
        <v>153</v>
      </c>
      <c r="AW102" s="14" t="s">
        <v>38</v>
      </c>
      <c r="AX102" s="14" t="s">
        <v>78</v>
      </c>
      <c r="AY102" s="248" t="s">
        <v>135</v>
      </c>
    </row>
    <row r="103" s="13" customFormat="1">
      <c r="A103" s="13"/>
      <c r="B103" s="227"/>
      <c r="C103" s="228"/>
      <c r="D103" s="220" t="s">
        <v>171</v>
      </c>
      <c r="E103" s="229" t="s">
        <v>76</v>
      </c>
      <c r="F103" s="230" t="s">
        <v>959</v>
      </c>
      <c r="G103" s="228"/>
      <c r="H103" s="231">
        <v>6.25</v>
      </c>
      <c r="I103" s="232"/>
      <c r="J103" s="228"/>
      <c r="K103" s="228"/>
      <c r="L103" s="233"/>
      <c r="M103" s="234"/>
      <c r="N103" s="235"/>
      <c r="O103" s="235"/>
      <c r="P103" s="235"/>
      <c r="Q103" s="235"/>
      <c r="R103" s="235"/>
      <c r="S103" s="235"/>
      <c r="T103" s="23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7" t="s">
        <v>171</v>
      </c>
      <c r="AU103" s="237" t="s">
        <v>88</v>
      </c>
      <c r="AV103" s="13" t="s">
        <v>88</v>
      </c>
      <c r="AW103" s="13" t="s">
        <v>38</v>
      </c>
      <c r="AX103" s="13" t="s">
        <v>78</v>
      </c>
      <c r="AY103" s="237" t="s">
        <v>135</v>
      </c>
    </row>
    <row r="104" s="13" customFormat="1">
      <c r="A104" s="13"/>
      <c r="B104" s="227"/>
      <c r="C104" s="228"/>
      <c r="D104" s="220" t="s">
        <v>171</v>
      </c>
      <c r="E104" s="229" t="s">
        <v>76</v>
      </c>
      <c r="F104" s="230" t="s">
        <v>960</v>
      </c>
      <c r="G104" s="228"/>
      <c r="H104" s="231">
        <v>-2.2000000000000002</v>
      </c>
      <c r="I104" s="232"/>
      <c r="J104" s="228"/>
      <c r="K104" s="228"/>
      <c r="L104" s="233"/>
      <c r="M104" s="234"/>
      <c r="N104" s="235"/>
      <c r="O104" s="235"/>
      <c r="P104" s="235"/>
      <c r="Q104" s="235"/>
      <c r="R104" s="235"/>
      <c r="S104" s="235"/>
      <c r="T104" s="236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7" t="s">
        <v>171</v>
      </c>
      <c r="AU104" s="237" t="s">
        <v>88</v>
      </c>
      <c r="AV104" s="13" t="s">
        <v>88</v>
      </c>
      <c r="AW104" s="13" t="s">
        <v>38</v>
      </c>
      <c r="AX104" s="13" t="s">
        <v>78</v>
      </c>
      <c r="AY104" s="237" t="s">
        <v>135</v>
      </c>
    </row>
    <row r="105" s="14" customFormat="1">
      <c r="A105" s="14"/>
      <c r="B105" s="238"/>
      <c r="C105" s="239"/>
      <c r="D105" s="220" t="s">
        <v>171</v>
      </c>
      <c r="E105" s="240" t="s">
        <v>76</v>
      </c>
      <c r="F105" s="241" t="s">
        <v>207</v>
      </c>
      <c r="G105" s="239"/>
      <c r="H105" s="242">
        <v>4.0499999999999998</v>
      </c>
      <c r="I105" s="243"/>
      <c r="J105" s="239"/>
      <c r="K105" s="239"/>
      <c r="L105" s="244"/>
      <c r="M105" s="245"/>
      <c r="N105" s="246"/>
      <c r="O105" s="246"/>
      <c r="P105" s="246"/>
      <c r="Q105" s="246"/>
      <c r="R105" s="246"/>
      <c r="S105" s="246"/>
      <c r="T105" s="247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8" t="s">
        <v>171</v>
      </c>
      <c r="AU105" s="248" t="s">
        <v>88</v>
      </c>
      <c r="AV105" s="14" t="s">
        <v>153</v>
      </c>
      <c r="AW105" s="14" t="s">
        <v>38</v>
      </c>
      <c r="AX105" s="14" t="s">
        <v>78</v>
      </c>
      <c r="AY105" s="248" t="s">
        <v>135</v>
      </c>
    </row>
    <row r="106" s="13" customFormat="1">
      <c r="A106" s="13"/>
      <c r="B106" s="227"/>
      <c r="C106" s="228"/>
      <c r="D106" s="220" t="s">
        <v>171</v>
      </c>
      <c r="E106" s="229" t="s">
        <v>76</v>
      </c>
      <c r="F106" s="230" t="s">
        <v>961</v>
      </c>
      <c r="G106" s="228"/>
      <c r="H106" s="231">
        <v>2.0249999999999999</v>
      </c>
      <c r="I106" s="232"/>
      <c r="J106" s="228"/>
      <c r="K106" s="228"/>
      <c r="L106" s="233"/>
      <c r="M106" s="234"/>
      <c r="N106" s="235"/>
      <c r="O106" s="235"/>
      <c r="P106" s="235"/>
      <c r="Q106" s="235"/>
      <c r="R106" s="235"/>
      <c r="S106" s="235"/>
      <c r="T106" s="23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7" t="s">
        <v>171</v>
      </c>
      <c r="AU106" s="237" t="s">
        <v>88</v>
      </c>
      <c r="AV106" s="13" t="s">
        <v>88</v>
      </c>
      <c r="AW106" s="13" t="s">
        <v>38</v>
      </c>
      <c r="AX106" s="13" t="s">
        <v>86</v>
      </c>
      <c r="AY106" s="237" t="s">
        <v>135</v>
      </c>
    </row>
    <row r="107" s="2" customFormat="1" ht="16.5" customHeight="1">
      <c r="A107" s="41"/>
      <c r="B107" s="42"/>
      <c r="C107" s="207" t="s">
        <v>153</v>
      </c>
      <c r="D107" s="207" t="s">
        <v>137</v>
      </c>
      <c r="E107" s="208" t="s">
        <v>250</v>
      </c>
      <c r="F107" s="209" t="s">
        <v>251</v>
      </c>
      <c r="G107" s="210" t="s">
        <v>252</v>
      </c>
      <c r="H107" s="211">
        <v>12.5</v>
      </c>
      <c r="I107" s="212"/>
      <c r="J107" s="213">
        <f>ROUND(I107*H107,2)</f>
        <v>0</v>
      </c>
      <c r="K107" s="209" t="s">
        <v>141</v>
      </c>
      <c r="L107" s="47"/>
      <c r="M107" s="214" t="s">
        <v>76</v>
      </c>
      <c r="N107" s="215" t="s">
        <v>48</v>
      </c>
      <c r="O107" s="87"/>
      <c r="P107" s="216">
        <f>O107*H107</f>
        <v>0</v>
      </c>
      <c r="Q107" s="216">
        <v>0.00084000000000000003</v>
      </c>
      <c r="R107" s="216">
        <f>Q107*H107</f>
        <v>0.010500000000000001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142</v>
      </c>
      <c r="AT107" s="218" t="s">
        <v>137</v>
      </c>
      <c r="AU107" s="218" t="s">
        <v>88</v>
      </c>
      <c r="AY107" s="20" t="s">
        <v>135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86</v>
      </c>
      <c r="BK107" s="219">
        <f>ROUND(I107*H107,2)</f>
        <v>0</v>
      </c>
      <c r="BL107" s="20" t="s">
        <v>142</v>
      </c>
      <c r="BM107" s="218" t="s">
        <v>967</v>
      </c>
    </row>
    <row r="108" s="2" customFormat="1">
      <c r="A108" s="41"/>
      <c r="B108" s="42"/>
      <c r="C108" s="43"/>
      <c r="D108" s="220" t="s">
        <v>144</v>
      </c>
      <c r="E108" s="43"/>
      <c r="F108" s="221" t="s">
        <v>254</v>
      </c>
      <c r="G108" s="43"/>
      <c r="H108" s="43"/>
      <c r="I108" s="222"/>
      <c r="J108" s="43"/>
      <c r="K108" s="43"/>
      <c r="L108" s="47"/>
      <c r="M108" s="223"/>
      <c r="N108" s="224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144</v>
      </c>
      <c r="AU108" s="20" t="s">
        <v>88</v>
      </c>
    </row>
    <row r="109" s="2" customFormat="1">
      <c r="A109" s="41"/>
      <c r="B109" s="42"/>
      <c r="C109" s="43"/>
      <c r="D109" s="225" t="s">
        <v>146</v>
      </c>
      <c r="E109" s="43"/>
      <c r="F109" s="226" t="s">
        <v>255</v>
      </c>
      <c r="G109" s="43"/>
      <c r="H109" s="43"/>
      <c r="I109" s="222"/>
      <c r="J109" s="43"/>
      <c r="K109" s="43"/>
      <c r="L109" s="47"/>
      <c r="M109" s="223"/>
      <c r="N109" s="22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146</v>
      </c>
      <c r="AU109" s="20" t="s">
        <v>88</v>
      </c>
    </row>
    <row r="110" s="13" customFormat="1">
      <c r="A110" s="13"/>
      <c r="B110" s="227"/>
      <c r="C110" s="228"/>
      <c r="D110" s="220" t="s">
        <v>171</v>
      </c>
      <c r="E110" s="229" t="s">
        <v>76</v>
      </c>
      <c r="F110" s="230" t="s">
        <v>968</v>
      </c>
      <c r="G110" s="228"/>
      <c r="H110" s="231">
        <v>12.5</v>
      </c>
      <c r="I110" s="232"/>
      <c r="J110" s="228"/>
      <c r="K110" s="228"/>
      <c r="L110" s="233"/>
      <c r="M110" s="234"/>
      <c r="N110" s="235"/>
      <c r="O110" s="235"/>
      <c r="P110" s="235"/>
      <c r="Q110" s="235"/>
      <c r="R110" s="235"/>
      <c r="S110" s="235"/>
      <c r="T110" s="23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7" t="s">
        <v>171</v>
      </c>
      <c r="AU110" s="237" t="s">
        <v>88</v>
      </c>
      <c r="AV110" s="13" t="s">
        <v>88</v>
      </c>
      <c r="AW110" s="13" t="s">
        <v>38</v>
      </c>
      <c r="AX110" s="13" t="s">
        <v>86</v>
      </c>
      <c r="AY110" s="237" t="s">
        <v>135</v>
      </c>
    </row>
    <row r="111" s="2" customFormat="1" ht="16.5" customHeight="1">
      <c r="A111" s="41"/>
      <c r="B111" s="42"/>
      <c r="C111" s="207" t="s">
        <v>142</v>
      </c>
      <c r="D111" s="207" t="s">
        <v>137</v>
      </c>
      <c r="E111" s="208" t="s">
        <v>258</v>
      </c>
      <c r="F111" s="209" t="s">
        <v>259</v>
      </c>
      <c r="G111" s="210" t="s">
        <v>252</v>
      </c>
      <c r="H111" s="211">
        <v>12.5</v>
      </c>
      <c r="I111" s="212"/>
      <c r="J111" s="213">
        <f>ROUND(I111*H111,2)</f>
        <v>0</v>
      </c>
      <c r="K111" s="209" t="s">
        <v>141</v>
      </c>
      <c r="L111" s="47"/>
      <c r="M111" s="214" t="s">
        <v>76</v>
      </c>
      <c r="N111" s="215" t="s">
        <v>48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142</v>
      </c>
      <c r="AT111" s="218" t="s">
        <v>137</v>
      </c>
      <c r="AU111" s="218" t="s">
        <v>88</v>
      </c>
      <c r="AY111" s="20" t="s">
        <v>135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86</v>
      </c>
      <c r="BK111" s="219">
        <f>ROUND(I111*H111,2)</f>
        <v>0</v>
      </c>
      <c r="BL111" s="20" t="s">
        <v>142</v>
      </c>
      <c r="BM111" s="218" t="s">
        <v>969</v>
      </c>
    </row>
    <row r="112" s="2" customFormat="1">
      <c r="A112" s="41"/>
      <c r="B112" s="42"/>
      <c r="C112" s="43"/>
      <c r="D112" s="220" t="s">
        <v>144</v>
      </c>
      <c r="E112" s="43"/>
      <c r="F112" s="221" t="s">
        <v>261</v>
      </c>
      <c r="G112" s="43"/>
      <c r="H112" s="43"/>
      <c r="I112" s="222"/>
      <c r="J112" s="43"/>
      <c r="K112" s="43"/>
      <c r="L112" s="47"/>
      <c r="M112" s="223"/>
      <c r="N112" s="22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144</v>
      </c>
      <c r="AU112" s="20" t="s">
        <v>88</v>
      </c>
    </row>
    <row r="113" s="2" customFormat="1">
      <c r="A113" s="41"/>
      <c r="B113" s="42"/>
      <c r="C113" s="43"/>
      <c r="D113" s="225" t="s">
        <v>146</v>
      </c>
      <c r="E113" s="43"/>
      <c r="F113" s="226" t="s">
        <v>262</v>
      </c>
      <c r="G113" s="43"/>
      <c r="H113" s="43"/>
      <c r="I113" s="222"/>
      <c r="J113" s="43"/>
      <c r="K113" s="43"/>
      <c r="L113" s="47"/>
      <c r="M113" s="223"/>
      <c r="N113" s="22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146</v>
      </c>
      <c r="AU113" s="20" t="s">
        <v>88</v>
      </c>
    </row>
    <row r="114" s="2" customFormat="1" ht="21.75" customHeight="1">
      <c r="A114" s="41"/>
      <c r="B114" s="42"/>
      <c r="C114" s="207" t="s">
        <v>173</v>
      </c>
      <c r="D114" s="207" t="s">
        <v>137</v>
      </c>
      <c r="E114" s="208" t="s">
        <v>349</v>
      </c>
      <c r="F114" s="209" t="s">
        <v>350</v>
      </c>
      <c r="G114" s="210" t="s">
        <v>202</v>
      </c>
      <c r="H114" s="211">
        <v>2.0249999999999999</v>
      </c>
      <c r="I114" s="212"/>
      <c r="J114" s="213">
        <f>ROUND(I114*H114,2)</f>
        <v>0</v>
      </c>
      <c r="K114" s="209" t="s">
        <v>141</v>
      </c>
      <c r="L114" s="47"/>
      <c r="M114" s="214" t="s">
        <v>76</v>
      </c>
      <c r="N114" s="215" t="s">
        <v>48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142</v>
      </c>
      <c r="AT114" s="218" t="s">
        <v>137</v>
      </c>
      <c r="AU114" s="218" t="s">
        <v>88</v>
      </c>
      <c r="AY114" s="20" t="s">
        <v>135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86</v>
      </c>
      <c r="BK114" s="219">
        <f>ROUND(I114*H114,2)</f>
        <v>0</v>
      </c>
      <c r="BL114" s="20" t="s">
        <v>142</v>
      </c>
      <c r="BM114" s="218" t="s">
        <v>970</v>
      </c>
    </row>
    <row r="115" s="2" customFormat="1">
      <c r="A115" s="41"/>
      <c r="B115" s="42"/>
      <c r="C115" s="43"/>
      <c r="D115" s="220" t="s">
        <v>144</v>
      </c>
      <c r="E115" s="43"/>
      <c r="F115" s="221" t="s">
        <v>352</v>
      </c>
      <c r="G115" s="43"/>
      <c r="H115" s="43"/>
      <c r="I115" s="222"/>
      <c r="J115" s="43"/>
      <c r="K115" s="43"/>
      <c r="L115" s="47"/>
      <c r="M115" s="223"/>
      <c r="N115" s="22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144</v>
      </c>
      <c r="AU115" s="20" t="s">
        <v>88</v>
      </c>
    </row>
    <row r="116" s="2" customFormat="1">
      <c r="A116" s="41"/>
      <c r="B116" s="42"/>
      <c r="C116" s="43"/>
      <c r="D116" s="225" t="s">
        <v>146</v>
      </c>
      <c r="E116" s="43"/>
      <c r="F116" s="226" t="s">
        <v>353</v>
      </c>
      <c r="G116" s="43"/>
      <c r="H116" s="43"/>
      <c r="I116" s="222"/>
      <c r="J116" s="43"/>
      <c r="K116" s="43"/>
      <c r="L116" s="47"/>
      <c r="M116" s="223"/>
      <c r="N116" s="22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146</v>
      </c>
      <c r="AU116" s="20" t="s">
        <v>88</v>
      </c>
    </row>
    <row r="117" s="15" customFormat="1">
      <c r="A117" s="15"/>
      <c r="B117" s="249"/>
      <c r="C117" s="250"/>
      <c r="D117" s="220" t="s">
        <v>171</v>
      </c>
      <c r="E117" s="251" t="s">
        <v>76</v>
      </c>
      <c r="F117" s="252" t="s">
        <v>354</v>
      </c>
      <c r="G117" s="250"/>
      <c r="H117" s="251" t="s">
        <v>76</v>
      </c>
      <c r="I117" s="253"/>
      <c r="J117" s="250"/>
      <c r="K117" s="250"/>
      <c r="L117" s="254"/>
      <c r="M117" s="255"/>
      <c r="N117" s="256"/>
      <c r="O117" s="256"/>
      <c r="P117" s="256"/>
      <c r="Q117" s="256"/>
      <c r="R117" s="256"/>
      <c r="S117" s="256"/>
      <c r="T117" s="257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8" t="s">
        <v>171</v>
      </c>
      <c r="AU117" s="258" t="s">
        <v>88</v>
      </c>
      <c r="AV117" s="15" t="s">
        <v>86</v>
      </c>
      <c r="AW117" s="15" t="s">
        <v>38</v>
      </c>
      <c r="AX117" s="15" t="s">
        <v>78</v>
      </c>
      <c r="AY117" s="258" t="s">
        <v>135</v>
      </c>
    </row>
    <row r="118" s="13" customFormat="1">
      <c r="A118" s="13"/>
      <c r="B118" s="227"/>
      <c r="C118" s="228"/>
      <c r="D118" s="220" t="s">
        <v>171</v>
      </c>
      <c r="E118" s="229" t="s">
        <v>76</v>
      </c>
      <c r="F118" s="230" t="s">
        <v>959</v>
      </c>
      <c r="G118" s="228"/>
      <c r="H118" s="231">
        <v>6.25</v>
      </c>
      <c r="I118" s="232"/>
      <c r="J118" s="228"/>
      <c r="K118" s="228"/>
      <c r="L118" s="233"/>
      <c r="M118" s="234"/>
      <c r="N118" s="235"/>
      <c r="O118" s="235"/>
      <c r="P118" s="235"/>
      <c r="Q118" s="235"/>
      <c r="R118" s="235"/>
      <c r="S118" s="235"/>
      <c r="T118" s="23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7" t="s">
        <v>171</v>
      </c>
      <c r="AU118" s="237" t="s">
        <v>88</v>
      </c>
      <c r="AV118" s="13" t="s">
        <v>88</v>
      </c>
      <c r="AW118" s="13" t="s">
        <v>38</v>
      </c>
      <c r="AX118" s="13" t="s">
        <v>78</v>
      </c>
      <c r="AY118" s="237" t="s">
        <v>135</v>
      </c>
    </row>
    <row r="119" s="13" customFormat="1">
      <c r="A119" s="13"/>
      <c r="B119" s="227"/>
      <c r="C119" s="228"/>
      <c r="D119" s="220" t="s">
        <v>171</v>
      </c>
      <c r="E119" s="229" t="s">
        <v>76</v>
      </c>
      <c r="F119" s="230" t="s">
        <v>960</v>
      </c>
      <c r="G119" s="228"/>
      <c r="H119" s="231">
        <v>-2.2000000000000002</v>
      </c>
      <c r="I119" s="232"/>
      <c r="J119" s="228"/>
      <c r="K119" s="228"/>
      <c r="L119" s="233"/>
      <c r="M119" s="234"/>
      <c r="N119" s="235"/>
      <c r="O119" s="235"/>
      <c r="P119" s="235"/>
      <c r="Q119" s="235"/>
      <c r="R119" s="235"/>
      <c r="S119" s="235"/>
      <c r="T119" s="23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7" t="s">
        <v>171</v>
      </c>
      <c r="AU119" s="237" t="s">
        <v>88</v>
      </c>
      <c r="AV119" s="13" t="s">
        <v>88</v>
      </c>
      <c r="AW119" s="13" t="s">
        <v>38</v>
      </c>
      <c r="AX119" s="13" t="s">
        <v>78</v>
      </c>
      <c r="AY119" s="237" t="s">
        <v>135</v>
      </c>
    </row>
    <row r="120" s="14" customFormat="1">
      <c r="A120" s="14"/>
      <c r="B120" s="238"/>
      <c r="C120" s="239"/>
      <c r="D120" s="220" t="s">
        <v>171</v>
      </c>
      <c r="E120" s="240" t="s">
        <v>76</v>
      </c>
      <c r="F120" s="241" t="s">
        <v>207</v>
      </c>
      <c r="G120" s="239"/>
      <c r="H120" s="242">
        <v>4.0499999999999998</v>
      </c>
      <c r="I120" s="243"/>
      <c r="J120" s="239"/>
      <c r="K120" s="239"/>
      <c r="L120" s="244"/>
      <c r="M120" s="245"/>
      <c r="N120" s="246"/>
      <c r="O120" s="246"/>
      <c r="P120" s="246"/>
      <c r="Q120" s="246"/>
      <c r="R120" s="246"/>
      <c r="S120" s="246"/>
      <c r="T120" s="247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8" t="s">
        <v>171</v>
      </c>
      <c r="AU120" s="248" t="s">
        <v>88</v>
      </c>
      <c r="AV120" s="14" t="s">
        <v>153</v>
      </c>
      <c r="AW120" s="14" t="s">
        <v>38</v>
      </c>
      <c r="AX120" s="14" t="s">
        <v>78</v>
      </c>
      <c r="AY120" s="248" t="s">
        <v>135</v>
      </c>
    </row>
    <row r="121" s="13" customFormat="1">
      <c r="A121" s="13"/>
      <c r="B121" s="227"/>
      <c r="C121" s="228"/>
      <c r="D121" s="220" t="s">
        <v>171</v>
      </c>
      <c r="E121" s="229" t="s">
        <v>76</v>
      </c>
      <c r="F121" s="230" t="s">
        <v>961</v>
      </c>
      <c r="G121" s="228"/>
      <c r="H121" s="231">
        <v>2.0249999999999999</v>
      </c>
      <c r="I121" s="232"/>
      <c r="J121" s="228"/>
      <c r="K121" s="228"/>
      <c r="L121" s="233"/>
      <c r="M121" s="234"/>
      <c r="N121" s="235"/>
      <c r="O121" s="235"/>
      <c r="P121" s="235"/>
      <c r="Q121" s="235"/>
      <c r="R121" s="235"/>
      <c r="S121" s="235"/>
      <c r="T121" s="236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7" t="s">
        <v>171</v>
      </c>
      <c r="AU121" s="237" t="s">
        <v>88</v>
      </c>
      <c r="AV121" s="13" t="s">
        <v>88</v>
      </c>
      <c r="AW121" s="13" t="s">
        <v>38</v>
      </c>
      <c r="AX121" s="13" t="s">
        <v>78</v>
      </c>
      <c r="AY121" s="237" t="s">
        <v>135</v>
      </c>
    </row>
    <row r="122" s="14" customFormat="1">
      <c r="A122" s="14"/>
      <c r="B122" s="238"/>
      <c r="C122" s="239"/>
      <c r="D122" s="220" t="s">
        <v>171</v>
      </c>
      <c r="E122" s="240" t="s">
        <v>76</v>
      </c>
      <c r="F122" s="241" t="s">
        <v>207</v>
      </c>
      <c r="G122" s="239"/>
      <c r="H122" s="242">
        <v>2.0249999999999999</v>
      </c>
      <c r="I122" s="243"/>
      <c r="J122" s="239"/>
      <c r="K122" s="239"/>
      <c r="L122" s="244"/>
      <c r="M122" s="245"/>
      <c r="N122" s="246"/>
      <c r="O122" s="246"/>
      <c r="P122" s="246"/>
      <c r="Q122" s="246"/>
      <c r="R122" s="246"/>
      <c r="S122" s="246"/>
      <c r="T122" s="247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8" t="s">
        <v>171</v>
      </c>
      <c r="AU122" s="248" t="s">
        <v>88</v>
      </c>
      <c r="AV122" s="14" t="s">
        <v>153</v>
      </c>
      <c r="AW122" s="14" t="s">
        <v>38</v>
      </c>
      <c r="AX122" s="14" t="s">
        <v>86</v>
      </c>
      <c r="AY122" s="248" t="s">
        <v>135</v>
      </c>
    </row>
    <row r="123" s="2" customFormat="1" ht="21.75" customHeight="1">
      <c r="A123" s="41"/>
      <c r="B123" s="42"/>
      <c r="C123" s="207" t="s">
        <v>181</v>
      </c>
      <c r="D123" s="207" t="s">
        <v>137</v>
      </c>
      <c r="E123" s="208" t="s">
        <v>360</v>
      </c>
      <c r="F123" s="209" t="s">
        <v>361</v>
      </c>
      <c r="G123" s="210" t="s">
        <v>202</v>
      </c>
      <c r="H123" s="211">
        <v>2.0249999999999999</v>
      </c>
      <c r="I123" s="212"/>
      <c r="J123" s="213">
        <f>ROUND(I123*H123,2)</f>
        <v>0</v>
      </c>
      <c r="K123" s="209" t="s">
        <v>141</v>
      </c>
      <c r="L123" s="47"/>
      <c r="M123" s="214" t="s">
        <v>76</v>
      </c>
      <c r="N123" s="215" t="s">
        <v>48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142</v>
      </c>
      <c r="AT123" s="218" t="s">
        <v>137</v>
      </c>
      <c r="AU123" s="218" t="s">
        <v>88</v>
      </c>
      <c r="AY123" s="20" t="s">
        <v>135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86</v>
      </c>
      <c r="BK123" s="219">
        <f>ROUND(I123*H123,2)</f>
        <v>0</v>
      </c>
      <c r="BL123" s="20" t="s">
        <v>142</v>
      </c>
      <c r="BM123" s="218" t="s">
        <v>971</v>
      </c>
    </row>
    <row r="124" s="2" customFormat="1">
      <c r="A124" s="41"/>
      <c r="B124" s="42"/>
      <c r="C124" s="43"/>
      <c r="D124" s="220" t="s">
        <v>144</v>
      </c>
      <c r="E124" s="43"/>
      <c r="F124" s="221" t="s">
        <v>363</v>
      </c>
      <c r="G124" s="43"/>
      <c r="H124" s="43"/>
      <c r="I124" s="222"/>
      <c r="J124" s="43"/>
      <c r="K124" s="43"/>
      <c r="L124" s="47"/>
      <c r="M124" s="223"/>
      <c r="N124" s="22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144</v>
      </c>
      <c r="AU124" s="20" t="s">
        <v>88</v>
      </c>
    </row>
    <row r="125" s="2" customFormat="1">
      <c r="A125" s="41"/>
      <c r="B125" s="42"/>
      <c r="C125" s="43"/>
      <c r="D125" s="225" t="s">
        <v>146</v>
      </c>
      <c r="E125" s="43"/>
      <c r="F125" s="226" t="s">
        <v>364</v>
      </c>
      <c r="G125" s="43"/>
      <c r="H125" s="43"/>
      <c r="I125" s="222"/>
      <c r="J125" s="43"/>
      <c r="K125" s="43"/>
      <c r="L125" s="47"/>
      <c r="M125" s="223"/>
      <c r="N125" s="224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146</v>
      </c>
      <c r="AU125" s="20" t="s">
        <v>88</v>
      </c>
    </row>
    <row r="126" s="15" customFormat="1">
      <c r="A126" s="15"/>
      <c r="B126" s="249"/>
      <c r="C126" s="250"/>
      <c r="D126" s="220" t="s">
        <v>171</v>
      </c>
      <c r="E126" s="251" t="s">
        <v>76</v>
      </c>
      <c r="F126" s="252" t="s">
        <v>354</v>
      </c>
      <c r="G126" s="250"/>
      <c r="H126" s="251" t="s">
        <v>76</v>
      </c>
      <c r="I126" s="253"/>
      <c r="J126" s="250"/>
      <c r="K126" s="250"/>
      <c r="L126" s="254"/>
      <c r="M126" s="255"/>
      <c r="N126" s="256"/>
      <c r="O126" s="256"/>
      <c r="P126" s="256"/>
      <c r="Q126" s="256"/>
      <c r="R126" s="256"/>
      <c r="S126" s="256"/>
      <c r="T126" s="257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8" t="s">
        <v>171</v>
      </c>
      <c r="AU126" s="258" t="s">
        <v>88</v>
      </c>
      <c r="AV126" s="15" t="s">
        <v>86</v>
      </c>
      <c r="AW126" s="15" t="s">
        <v>38</v>
      </c>
      <c r="AX126" s="15" t="s">
        <v>78</v>
      </c>
      <c r="AY126" s="258" t="s">
        <v>135</v>
      </c>
    </row>
    <row r="127" s="13" customFormat="1">
      <c r="A127" s="13"/>
      <c r="B127" s="227"/>
      <c r="C127" s="228"/>
      <c r="D127" s="220" t="s">
        <v>171</v>
      </c>
      <c r="E127" s="229" t="s">
        <v>76</v>
      </c>
      <c r="F127" s="230" t="s">
        <v>959</v>
      </c>
      <c r="G127" s="228"/>
      <c r="H127" s="231">
        <v>6.25</v>
      </c>
      <c r="I127" s="232"/>
      <c r="J127" s="228"/>
      <c r="K127" s="228"/>
      <c r="L127" s="233"/>
      <c r="M127" s="234"/>
      <c r="N127" s="235"/>
      <c r="O127" s="235"/>
      <c r="P127" s="235"/>
      <c r="Q127" s="235"/>
      <c r="R127" s="235"/>
      <c r="S127" s="235"/>
      <c r="T127" s="23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7" t="s">
        <v>171</v>
      </c>
      <c r="AU127" s="237" t="s">
        <v>88</v>
      </c>
      <c r="AV127" s="13" t="s">
        <v>88</v>
      </c>
      <c r="AW127" s="13" t="s">
        <v>38</v>
      </c>
      <c r="AX127" s="13" t="s">
        <v>78</v>
      </c>
      <c r="AY127" s="237" t="s">
        <v>135</v>
      </c>
    </row>
    <row r="128" s="13" customFormat="1">
      <c r="A128" s="13"/>
      <c r="B128" s="227"/>
      <c r="C128" s="228"/>
      <c r="D128" s="220" t="s">
        <v>171</v>
      </c>
      <c r="E128" s="229" t="s">
        <v>76</v>
      </c>
      <c r="F128" s="230" t="s">
        <v>960</v>
      </c>
      <c r="G128" s="228"/>
      <c r="H128" s="231">
        <v>-2.2000000000000002</v>
      </c>
      <c r="I128" s="232"/>
      <c r="J128" s="228"/>
      <c r="K128" s="228"/>
      <c r="L128" s="233"/>
      <c r="M128" s="234"/>
      <c r="N128" s="235"/>
      <c r="O128" s="235"/>
      <c r="P128" s="235"/>
      <c r="Q128" s="235"/>
      <c r="R128" s="235"/>
      <c r="S128" s="235"/>
      <c r="T128" s="23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7" t="s">
        <v>171</v>
      </c>
      <c r="AU128" s="237" t="s">
        <v>88</v>
      </c>
      <c r="AV128" s="13" t="s">
        <v>88</v>
      </c>
      <c r="AW128" s="13" t="s">
        <v>38</v>
      </c>
      <c r="AX128" s="13" t="s">
        <v>78</v>
      </c>
      <c r="AY128" s="237" t="s">
        <v>135</v>
      </c>
    </row>
    <row r="129" s="14" customFormat="1">
      <c r="A129" s="14"/>
      <c r="B129" s="238"/>
      <c r="C129" s="239"/>
      <c r="D129" s="220" t="s">
        <v>171</v>
      </c>
      <c r="E129" s="240" t="s">
        <v>76</v>
      </c>
      <c r="F129" s="241" t="s">
        <v>207</v>
      </c>
      <c r="G129" s="239"/>
      <c r="H129" s="242">
        <v>4.0499999999999998</v>
      </c>
      <c r="I129" s="243"/>
      <c r="J129" s="239"/>
      <c r="K129" s="239"/>
      <c r="L129" s="244"/>
      <c r="M129" s="245"/>
      <c r="N129" s="246"/>
      <c r="O129" s="246"/>
      <c r="P129" s="246"/>
      <c r="Q129" s="246"/>
      <c r="R129" s="246"/>
      <c r="S129" s="246"/>
      <c r="T129" s="247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8" t="s">
        <v>171</v>
      </c>
      <c r="AU129" s="248" t="s">
        <v>88</v>
      </c>
      <c r="AV129" s="14" t="s">
        <v>153</v>
      </c>
      <c r="AW129" s="14" t="s">
        <v>38</v>
      </c>
      <c r="AX129" s="14" t="s">
        <v>78</v>
      </c>
      <c r="AY129" s="248" t="s">
        <v>135</v>
      </c>
    </row>
    <row r="130" s="13" customFormat="1">
      <c r="A130" s="13"/>
      <c r="B130" s="227"/>
      <c r="C130" s="228"/>
      <c r="D130" s="220" t="s">
        <v>171</v>
      </c>
      <c r="E130" s="229" t="s">
        <v>76</v>
      </c>
      <c r="F130" s="230" t="s">
        <v>961</v>
      </c>
      <c r="G130" s="228"/>
      <c r="H130" s="231">
        <v>2.0249999999999999</v>
      </c>
      <c r="I130" s="232"/>
      <c r="J130" s="228"/>
      <c r="K130" s="228"/>
      <c r="L130" s="233"/>
      <c r="M130" s="234"/>
      <c r="N130" s="235"/>
      <c r="O130" s="235"/>
      <c r="P130" s="235"/>
      <c r="Q130" s="235"/>
      <c r="R130" s="235"/>
      <c r="S130" s="235"/>
      <c r="T130" s="23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7" t="s">
        <v>171</v>
      </c>
      <c r="AU130" s="237" t="s">
        <v>88</v>
      </c>
      <c r="AV130" s="13" t="s">
        <v>88</v>
      </c>
      <c r="AW130" s="13" t="s">
        <v>38</v>
      </c>
      <c r="AX130" s="13" t="s">
        <v>78</v>
      </c>
      <c r="AY130" s="237" t="s">
        <v>135</v>
      </c>
    </row>
    <row r="131" s="14" customFormat="1">
      <c r="A131" s="14"/>
      <c r="B131" s="238"/>
      <c r="C131" s="239"/>
      <c r="D131" s="220" t="s">
        <v>171</v>
      </c>
      <c r="E131" s="240" t="s">
        <v>76</v>
      </c>
      <c r="F131" s="241" t="s">
        <v>207</v>
      </c>
      <c r="G131" s="239"/>
      <c r="H131" s="242">
        <v>2.0249999999999999</v>
      </c>
      <c r="I131" s="243"/>
      <c r="J131" s="239"/>
      <c r="K131" s="239"/>
      <c r="L131" s="244"/>
      <c r="M131" s="245"/>
      <c r="N131" s="246"/>
      <c r="O131" s="246"/>
      <c r="P131" s="246"/>
      <c r="Q131" s="246"/>
      <c r="R131" s="246"/>
      <c r="S131" s="246"/>
      <c r="T131" s="247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8" t="s">
        <v>171</v>
      </c>
      <c r="AU131" s="248" t="s">
        <v>88</v>
      </c>
      <c r="AV131" s="14" t="s">
        <v>153</v>
      </c>
      <c r="AW131" s="14" t="s">
        <v>38</v>
      </c>
      <c r="AX131" s="14" t="s">
        <v>86</v>
      </c>
      <c r="AY131" s="248" t="s">
        <v>135</v>
      </c>
    </row>
    <row r="132" s="2" customFormat="1" ht="16.5" customHeight="1">
      <c r="A132" s="41"/>
      <c r="B132" s="42"/>
      <c r="C132" s="207" t="s">
        <v>194</v>
      </c>
      <c r="D132" s="207" t="s">
        <v>137</v>
      </c>
      <c r="E132" s="208" t="s">
        <v>368</v>
      </c>
      <c r="F132" s="209" t="s">
        <v>369</v>
      </c>
      <c r="G132" s="210" t="s">
        <v>202</v>
      </c>
      <c r="H132" s="211">
        <v>4.0499999999999998</v>
      </c>
      <c r="I132" s="212"/>
      <c r="J132" s="213">
        <f>ROUND(I132*H132,2)</f>
        <v>0</v>
      </c>
      <c r="K132" s="209" t="s">
        <v>141</v>
      </c>
      <c r="L132" s="47"/>
      <c r="M132" s="214" t="s">
        <v>76</v>
      </c>
      <c r="N132" s="215" t="s">
        <v>48</v>
      </c>
      <c r="O132" s="87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142</v>
      </c>
      <c r="AT132" s="218" t="s">
        <v>137</v>
      </c>
      <c r="AU132" s="218" t="s">
        <v>88</v>
      </c>
      <c r="AY132" s="20" t="s">
        <v>135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86</v>
      </c>
      <c r="BK132" s="219">
        <f>ROUND(I132*H132,2)</f>
        <v>0</v>
      </c>
      <c r="BL132" s="20" t="s">
        <v>142</v>
      </c>
      <c r="BM132" s="218" t="s">
        <v>972</v>
      </c>
    </row>
    <row r="133" s="2" customFormat="1">
      <c r="A133" s="41"/>
      <c r="B133" s="42"/>
      <c r="C133" s="43"/>
      <c r="D133" s="220" t="s">
        <v>144</v>
      </c>
      <c r="E133" s="43"/>
      <c r="F133" s="221" t="s">
        <v>371</v>
      </c>
      <c r="G133" s="43"/>
      <c r="H133" s="43"/>
      <c r="I133" s="222"/>
      <c r="J133" s="43"/>
      <c r="K133" s="43"/>
      <c r="L133" s="47"/>
      <c r="M133" s="223"/>
      <c r="N133" s="224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144</v>
      </c>
      <c r="AU133" s="20" t="s">
        <v>88</v>
      </c>
    </row>
    <row r="134" s="2" customFormat="1">
      <c r="A134" s="41"/>
      <c r="B134" s="42"/>
      <c r="C134" s="43"/>
      <c r="D134" s="225" t="s">
        <v>146</v>
      </c>
      <c r="E134" s="43"/>
      <c r="F134" s="226" t="s">
        <v>372</v>
      </c>
      <c r="G134" s="43"/>
      <c r="H134" s="43"/>
      <c r="I134" s="222"/>
      <c r="J134" s="43"/>
      <c r="K134" s="43"/>
      <c r="L134" s="47"/>
      <c r="M134" s="223"/>
      <c r="N134" s="22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146</v>
      </c>
      <c r="AU134" s="20" t="s">
        <v>88</v>
      </c>
    </row>
    <row r="135" s="13" customFormat="1">
      <c r="A135" s="13"/>
      <c r="B135" s="227"/>
      <c r="C135" s="228"/>
      <c r="D135" s="220" t="s">
        <v>171</v>
      </c>
      <c r="E135" s="229" t="s">
        <v>76</v>
      </c>
      <c r="F135" s="230" t="s">
        <v>973</v>
      </c>
      <c r="G135" s="228"/>
      <c r="H135" s="231">
        <v>4.0499999999999998</v>
      </c>
      <c r="I135" s="232"/>
      <c r="J135" s="228"/>
      <c r="K135" s="228"/>
      <c r="L135" s="233"/>
      <c r="M135" s="234"/>
      <c r="N135" s="235"/>
      <c r="O135" s="235"/>
      <c r="P135" s="235"/>
      <c r="Q135" s="235"/>
      <c r="R135" s="235"/>
      <c r="S135" s="235"/>
      <c r="T135" s="23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7" t="s">
        <v>171</v>
      </c>
      <c r="AU135" s="237" t="s">
        <v>88</v>
      </c>
      <c r="AV135" s="13" t="s">
        <v>88</v>
      </c>
      <c r="AW135" s="13" t="s">
        <v>38</v>
      </c>
      <c r="AX135" s="13" t="s">
        <v>86</v>
      </c>
      <c r="AY135" s="237" t="s">
        <v>135</v>
      </c>
    </row>
    <row r="136" s="2" customFormat="1" ht="16.5" customHeight="1">
      <c r="A136" s="41"/>
      <c r="B136" s="42"/>
      <c r="C136" s="207" t="s">
        <v>199</v>
      </c>
      <c r="D136" s="207" t="s">
        <v>137</v>
      </c>
      <c r="E136" s="208" t="s">
        <v>381</v>
      </c>
      <c r="F136" s="209" t="s">
        <v>382</v>
      </c>
      <c r="G136" s="210" t="s">
        <v>383</v>
      </c>
      <c r="H136" s="211">
        <v>7.29</v>
      </c>
      <c r="I136" s="212"/>
      <c r="J136" s="213">
        <f>ROUND(I136*H136,2)</f>
        <v>0</v>
      </c>
      <c r="K136" s="209" t="s">
        <v>141</v>
      </c>
      <c r="L136" s="47"/>
      <c r="M136" s="214" t="s">
        <v>76</v>
      </c>
      <c r="N136" s="215" t="s">
        <v>48</v>
      </c>
      <c r="O136" s="87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8" t="s">
        <v>142</v>
      </c>
      <c r="AT136" s="218" t="s">
        <v>137</v>
      </c>
      <c r="AU136" s="218" t="s">
        <v>88</v>
      </c>
      <c r="AY136" s="20" t="s">
        <v>135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20" t="s">
        <v>86</v>
      </c>
      <c r="BK136" s="219">
        <f>ROUND(I136*H136,2)</f>
        <v>0</v>
      </c>
      <c r="BL136" s="20" t="s">
        <v>142</v>
      </c>
      <c r="BM136" s="218" t="s">
        <v>974</v>
      </c>
    </row>
    <row r="137" s="2" customFormat="1">
      <c r="A137" s="41"/>
      <c r="B137" s="42"/>
      <c r="C137" s="43"/>
      <c r="D137" s="220" t="s">
        <v>144</v>
      </c>
      <c r="E137" s="43"/>
      <c r="F137" s="221" t="s">
        <v>385</v>
      </c>
      <c r="G137" s="43"/>
      <c r="H137" s="43"/>
      <c r="I137" s="222"/>
      <c r="J137" s="43"/>
      <c r="K137" s="43"/>
      <c r="L137" s="47"/>
      <c r="M137" s="223"/>
      <c r="N137" s="224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144</v>
      </c>
      <c r="AU137" s="20" t="s">
        <v>88</v>
      </c>
    </row>
    <row r="138" s="2" customFormat="1">
      <c r="A138" s="41"/>
      <c r="B138" s="42"/>
      <c r="C138" s="43"/>
      <c r="D138" s="225" t="s">
        <v>146</v>
      </c>
      <c r="E138" s="43"/>
      <c r="F138" s="226" t="s">
        <v>386</v>
      </c>
      <c r="G138" s="43"/>
      <c r="H138" s="43"/>
      <c r="I138" s="222"/>
      <c r="J138" s="43"/>
      <c r="K138" s="43"/>
      <c r="L138" s="47"/>
      <c r="M138" s="223"/>
      <c r="N138" s="22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146</v>
      </c>
      <c r="AU138" s="20" t="s">
        <v>88</v>
      </c>
    </row>
    <row r="139" s="13" customFormat="1">
      <c r="A139" s="13"/>
      <c r="B139" s="227"/>
      <c r="C139" s="228"/>
      <c r="D139" s="220" t="s">
        <v>171</v>
      </c>
      <c r="E139" s="229" t="s">
        <v>76</v>
      </c>
      <c r="F139" s="230" t="s">
        <v>975</v>
      </c>
      <c r="G139" s="228"/>
      <c r="H139" s="231">
        <v>7.29</v>
      </c>
      <c r="I139" s="232"/>
      <c r="J139" s="228"/>
      <c r="K139" s="228"/>
      <c r="L139" s="233"/>
      <c r="M139" s="234"/>
      <c r="N139" s="235"/>
      <c r="O139" s="235"/>
      <c r="P139" s="235"/>
      <c r="Q139" s="235"/>
      <c r="R139" s="235"/>
      <c r="S139" s="235"/>
      <c r="T139" s="23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7" t="s">
        <v>171</v>
      </c>
      <c r="AU139" s="237" t="s">
        <v>88</v>
      </c>
      <c r="AV139" s="13" t="s">
        <v>88</v>
      </c>
      <c r="AW139" s="13" t="s">
        <v>38</v>
      </c>
      <c r="AX139" s="13" t="s">
        <v>86</v>
      </c>
      <c r="AY139" s="237" t="s">
        <v>135</v>
      </c>
    </row>
    <row r="140" s="2" customFormat="1" ht="16.5" customHeight="1">
      <c r="A140" s="41"/>
      <c r="B140" s="42"/>
      <c r="C140" s="207" t="s">
        <v>8</v>
      </c>
      <c r="D140" s="207" t="s">
        <v>137</v>
      </c>
      <c r="E140" s="208" t="s">
        <v>393</v>
      </c>
      <c r="F140" s="209" t="s">
        <v>394</v>
      </c>
      <c r="G140" s="210" t="s">
        <v>202</v>
      </c>
      <c r="H140" s="211">
        <v>0.877</v>
      </c>
      <c r="I140" s="212"/>
      <c r="J140" s="213">
        <f>ROUND(I140*H140,2)</f>
        <v>0</v>
      </c>
      <c r="K140" s="209" t="s">
        <v>141</v>
      </c>
      <c r="L140" s="47"/>
      <c r="M140" s="214" t="s">
        <v>76</v>
      </c>
      <c r="N140" s="215" t="s">
        <v>48</v>
      </c>
      <c r="O140" s="87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142</v>
      </c>
      <c r="AT140" s="218" t="s">
        <v>137</v>
      </c>
      <c r="AU140" s="218" t="s">
        <v>88</v>
      </c>
      <c r="AY140" s="20" t="s">
        <v>135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20" t="s">
        <v>86</v>
      </c>
      <c r="BK140" s="219">
        <f>ROUND(I140*H140,2)</f>
        <v>0</v>
      </c>
      <c r="BL140" s="20" t="s">
        <v>142</v>
      </c>
      <c r="BM140" s="218" t="s">
        <v>976</v>
      </c>
    </row>
    <row r="141" s="2" customFormat="1">
      <c r="A141" s="41"/>
      <c r="B141" s="42"/>
      <c r="C141" s="43"/>
      <c r="D141" s="220" t="s">
        <v>144</v>
      </c>
      <c r="E141" s="43"/>
      <c r="F141" s="221" t="s">
        <v>396</v>
      </c>
      <c r="G141" s="43"/>
      <c r="H141" s="43"/>
      <c r="I141" s="222"/>
      <c r="J141" s="43"/>
      <c r="K141" s="43"/>
      <c r="L141" s="47"/>
      <c r="M141" s="223"/>
      <c r="N141" s="22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144</v>
      </c>
      <c r="AU141" s="20" t="s">
        <v>88</v>
      </c>
    </row>
    <row r="142" s="2" customFormat="1">
      <c r="A142" s="41"/>
      <c r="B142" s="42"/>
      <c r="C142" s="43"/>
      <c r="D142" s="225" t="s">
        <v>146</v>
      </c>
      <c r="E142" s="43"/>
      <c r="F142" s="226" t="s">
        <v>397</v>
      </c>
      <c r="G142" s="43"/>
      <c r="H142" s="43"/>
      <c r="I142" s="222"/>
      <c r="J142" s="43"/>
      <c r="K142" s="43"/>
      <c r="L142" s="47"/>
      <c r="M142" s="223"/>
      <c r="N142" s="224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146</v>
      </c>
      <c r="AU142" s="20" t="s">
        <v>88</v>
      </c>
    </row>
    <row r="143" s="15" customFormat="1">
      <c r="A143" s="15"/>
      <c r="B143" s="249"/>
      <c r="C143" s="250"/>
      <c r="D143" s="220" t="s">
        <v>171</v>
      </c>
      <c r="E143" s="251" t="s">
        <v>76</v>
      </c>
      <c r="F143" s="252" t="s">
        <v>356</v>
      </c>
      <c r="G143" s="250"/>
      <c r="H143" s="251" t="s">
        <v>76</v>
      </c>
      <c r="I143" s="253"/>
      <c r="J143" s="250"/>
      <c r="K143" s="250"/>
      <c r="L143" s="254"/>
      <c r="M143" s="255"/>
      <c r="N143" s="256"/>
      <c r="O143" s="256"/>
      <c r="P143" s="256"/>
      <c r="Q143" s="256"/>
      <c r="R143" s="256"/>
      <c r="S143" s="256"/>
      <c r="T143" s="257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8" t="s">
        <v>171</v>
      </c>
      <c r="AU143" s="258" t="s">
        <v>88</v>
      </c>
      <c r="AV143" s="15" t="s">
        <v>86</v>
      </c>
      <c r="AW143" s="15" t="s">
        <v>38</v>
      </c>
      <c r="AX143" s="15" t="s">
        <v>78</v>
      </c>
      <c r="AY143" s="258" t="s">
        <v>135</v>
      </c>
    </row>
    <row r="144" s="13" customFormat="1">
      <c r="A144" s="13"/>
      <c r="B144" s="227"/>
      <c r="C144" s="228"/>
      <c r="D144" s="220" t="s">
        <v>171</v>
      </c>
      <c r="E144" s="229" t="s">
        <v>76</v>
      </c>
      <c r="F144" s="230" t="s">
        <v>959</v>
      </c>
      <c r="G144" s="228"/>
      <c r="H144" s="231">
        <v>6.25</v>
      </c>
      <c r="I144" s="232"/>
      <c r="J144" s="228"/>
      <c r="K144" s="228"/>
      <c r="L144" s="233"/>
      <c r="M144" s="234"/>
      <c r="N144" s="235"/>
      <c r="O144" s="235"/>
      <c r="P144" s="235"/>
      <c r="Q144" s="235"/>
      <c r="R144" s="235"/>
      <c r="S144" s="235"/>
      <c r="T144" s="23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7" t="s">
        <v>171</v>
      </c>
      <c r="AU144" s="237" t="s">
        <v>88</v>
      </c>
      <c r="AV144" s="13" t="s">
        <v>88</v>
      </c>
      <c r="AW144" s="13" t="s">
        <v>38</v>
      </c>
      <c r="AX144" s="13" t="s">
        <v>78</v>
      </c>
      <c r="AY144" s="237" t="s">
        <v>135</v>
      </c>
    </row>
    <row r="145" s="13" customFormat="1">
      <c r="A145" s="13"/>
      <c r="B145" s="227"/>
      <c r="C145" s="228"/>
      <c r="D145" s="220" t="s">
        <v>171</v>
      </c>
      <c r="E145" s="229" t="s">
        <v>76</v>
      </c>
      <c r="F145" s="230" t="s">
        <v>960</v>
      </c>
      <c r="G145" s="228"/>
      <c r="H145" s="231">
        <v>-2.2000000000000002</v>
      </c>
      <c r="I145" s="232"/>
      <c r="J145" s="228"/>
      <c r="K145" s="228"/>
      <c r="L145" s="233"/>
      <c r="M145" s="234"/>
      <c r="N145" s="235"/>
      <c r="O145" s="235"/>
      <c r="P145" s="235"/>
      <c r="Q145" s="235"/>
      <c r="R145" s="235"/>
      <c r="S145" s="235"/>
      <c r="T145" s="23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7" t="s">
        <v>171</v>
      </c>
      <c r="AU145" s="237" t="s">
        <v>88</v>
      </c>
      <c r="AV145" s="13" t="s">
        <v>88</v>
      </c>
      <c r="AW145" s="13" t="s">
        <v>38</v>
      </c>
      <c r="AX145" s="13" t="s">
        <v>78</v>
      </c>
      <c r="AY145" s="237" t="s">
        <v>135</v>
      </c>
    </row>
    <row r="146" s="14" customFormat="1">
      <c r="A146" s="14"/>
      <c r="B146" s="238"/>
      <c r="C146" s="239"/>
      <c r="D146" s="220" t="s">
        <v>171</v>
      </c>
      <c r="E146" s="240" t="s">
        <v>76</v>
      </c>
      <c r="F146" s="241" t="s">
        <v>207</v>
      </c>
      <c r="G146" s="239"/>
      <c r="H146" s="242">
        <v>4.0499999999999998</v>
      </c>
      <c r="I146" s="243"/>
      <c r="J146" s="239"/>
      <c r="K146" s="239"/>
      <c r="L146" s="244"/>
      <c r="M146" s="245"/>
      <c r="N146" s="246"/>
      <c r="O146" s="246"/>
      <c r="P146" s="246"/>
      <c r="Q146" s="246"/>
      <c r="R146" s="246"/>
      <c r="S146" s="246"/>
      <c r="T146" s="24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8" t="s">
        <v>171</v>
      </c>
      <c r="AU146" s="248" t="s">
        <v>88</v>
      </c>
      <c r="AV146" s="14" t="s">
        <v>153</v>
      </c>
      <c r="AW146" s="14" t="s">
        <v>38</v>
      </c>
      <c r="AX146" s="14" t="s">
        <v>78</v>
      </c>
      <c r="AY146" s="248" t="s">
        <v>135</v>
      </c>
    </row>
    <row r="147" s="13" customFormat="1">
      <c r="A147" s="13"/>
      <c r="B147" s="227"/>
      <c r="C147" s="228"/>
      <c r="D147" s="220" t="s">
        <v>171</v>
      </c>
      <c r="E147" s="229" t="s">
        <v>76</v>
      </c>
      <c r="F147" s="230" t="s">
        <v>977</v>
      </c>
      <c r="G147" s="228"/>
      <c r="H147" s="231">
        <v>-0.75</v>
      </c>
      <c r="I147" s="232"/>
      <c r="J147" s="228"/>
      <c r="K147" s="228"/>
      <c r="L147" s="233"/>
      <c r="M147" s="234"/>
      <c r="N147" s="235"/>
      <c r="O147" s="235"/>
      <c r="P147" s="235"/>
      <c r="Q147" s="235"/>
      <c r="R147" s="235"/>
      <c r="S147" s="235"/>
      <c r="T147" s="23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7" t="s">
        <v>171</v>
      </c>
      <c r="AU147" s="237" t="s">
        <v>88</v>
      </c>
      <c r="AV147" s="13" t="s">
        <v>88</v>
      </c>
      <c r="AW147" s="13" t="s">
        <v>38</v>
      </c>
      <c r="AX147" s="13" t="s">
        <v>78</v>
      </c>
      <c r="AY147" s="237" t="s">
        <v>135</v>
      </c>
    </row>
    <row r="148" s="13" customFormat="1">
      <c r="A148" s="13"/>
      <c r="B148" s="227"/>
      <c r="C148" s="228"/>
      <c r="D148" s="220" t="s">
        <v>171</v>
      </c>
      <c r="E148" s="229" t="s">
        <v>76</v>
      </c>
      <c r="F148" s="230" t="s">
        <v>978</v>
      </c>
      <c r="G148" s="228"/>
      <c r="H148" s="231">
        <v>-0.17299999999999999</v>
      </c>
      <c r="I148" s="232"/>
      <c r="J148" s="228"/>
      <c r="K148" s="228"/>
      <c r="L148" s="233"/>
      <c r="M148" s="234"/>
      <c r="N148" s="235"/>
      <c r="O148" s="235"/>
      <c r="P148" s="235"/>
      <c r="Q148" s="235"/>
      <c r="R148" s="235"/>
      <c r="S148" s="235"/>
      <c r="T148" s="23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7" t="s">
        <v>171</v>
      </c>
      <c r="AU148" s="237" t="s">
        <v>88</v>
      </c>
      <c r="AV148" s="13" t="s">
        <v>88</v>
      </c>
      <c r="AW148" s="13" t="s">
        <v>38</v>
      </c>
      <c r="AX148" s="13" t="s">
        <v>78</v>
      </c>
      <c r="AY148" s="237" t="s">
        <v>135</v>
      </c>
    </row>
    <row r="149" s="13" customFormat="1">
      <c r="A149" s="13"/>
      <c r="B149" s="227"/>
      <c r="C149" s="228"/>
      <c r="D149" s="220" t="s">
        <v>171</v>
      </c>
      <c r="E149" s="229" t="s">
        <v>76</v>
      </c>
      <c r="F149" s="230" t="s">
        <v>979</v>
      </c>
      <c r="G149" s="228"/>
      <c r="H149" s="231">
        <v>-2.25</v>
      </c>
      <c r="I149" s="232"/>
      <c r="J149" s="228"/>
      <c r="K149" s="228"/>
      <c r="L149" s="233"/>
      <c r="M149" s="234"/>
      <c r="N149" s="235"/>
      <c r="O149" s="235"/>
      <c r="P149" s="235"/>
      <c r="Q149" s="235"/>
      <c r="R149" s="235"/>
      <c r="S149" s="235"/>
      <c r="T149" s="23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7" t="s">
        <v>171</v>
      </c>
      <c r="AU149" s="237" t="s">
        <v>88</v>
      </c>
      <c r="AV149" s="13" t="s">
        <v>88</v>
      </c>
      <c r="AW149" s="13" t="s">
        <v>38</v>
      </c>
      <c r="AX149" s="13" t="s">
        <v>78</v>
      </c>
      <c r="AY149" s="237" t="s">
        <v>135</v>
      </c>
    </row>
    <row r="150" s="13" customFormat="1">
      <c r="A150" s="13"/>
      <c r="B150" s="227"/>
      <c r="C150" s="228"/>
      <c r="D150" s="220" t="s">
        <v>171</v>
      </c>
      <c r="E150" s="229" t="s">
        <v>76</v>
      </c>
      <c r="F150" s="230" t="s">
        <v>980</v>
      </c>
      <c r="G150" s="228"/>
      <c r="H150" s="231">
        <v>-0.439</v>
      </c>
      <c r="I150" s="232"/>
      <c r="J150" s="228"/>
      <c r="K150" s="228"/>
      <c r="L150" s="233"/>
      <c r="M150" s="234"/>
      <c r="N150" s="235"/>
      <c r="O150" s="235"/>
      <c r="P150" s="235"/>
      <c r="Q150" s="235"/>
      <c r="R150" s="235"/>
      <c r="S150" s="235"/>
      <c r="T150" s="23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7" t="s">
        <v>171</v>
      </c>
      <c r="AU150" s="237" t="s">
        <v>88</v>
      </c>
      <c r="AV150" s="13" t="s">
        <v>88</v>
      </c>
      <c r="AW150" s="13" t="s">
        <v>38</v>
      </c>
      <c r="AX150" s="13" t="s">
        <v>78</v>
      </c>
      <c r="AY150" s="237" t="s">
        <v>135</v>
      </c>
    </row>
    <row r="151" s="14" customFormat="1">
      <c r="A151" s="14"/>
      <c r="B151" s="238"/>
      <c r="C151" s="239"/>
      <c r="D151" s="220" t="s">
        <v>171</v>
      </c>
      <c r="E151" s="240" t="s">
        <v>76</v>
      </c>
      <c r="F151" s="241" t="s">
        <v>207</v>
      </c>
      <c r="G151" s="239"/>
      <c r="H151" s="242">
        <v>-3.6120000000000001</v>
      </c>
      <c r="I151" s="243"/>
      <c r="J151" s="239"/>
      <c r="K151" s="239"/>
      <c r="L151" s="244"/>
      <c r="M151" s="245"/>
      <c r="N151" s="246"/>
      <c r="O151" s="246"/>
      <c r="P151" s="246"/>
      <c r="Q151" s="246"/>
      <c r="R151" s="246"/>
      <c r="S151" s="246"/>
      <c r="T151" s="247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8" t="s">
        <v>171</v>
      </c>
      <c r="AU151" s="248" t="s">
        <v>88</v>
      </c>
      <c r="AV151" s="14" t="s">
        <v>153</v>
      </c>
      <c r="AW151" s="14" t="s">
        <v>38</v>
      </c>
      <c r="AX151" s="14" t="s">
        <v>78</v>
      </c>
      <c r="AY151" s="248" t="s">
        <v>135</v>
      </c>
    </row>
    <row r="152" s="13" customFormat="1">
      <c r="A152" s="13"/>
      <c r="B152" s="227"/>
      <c r="C152" s="228"/>
      <c r="D152" s="220" t="s">
        <v>171</v>
      </c>
      <c r="E152" s="229" t="s">
        <v>76</v>
      </c>
      <c r="F152" s="230" t="s">
        <v>981</v>
      </c>
      <c r="G152" s="228"/>
      <c r="H152" s="231">
        <v>0.439</v>
      </c>
      <c r="I152" s="232"/>
      <c r="J152" s="228"/>
      <c r="K152" s="228"/>
      <c r="L152" s="233"/>
      <c r="M152" s="234"/>
      <c r="N152" s="235"/>
      <c r="O152" s="235"/>
      <c r="P152" s="235"/>
      <c r="Q152" s="235"/>
      <c r="R152" s="235"/>
      <c r="S152" s="235"/>
      <c r="T152" s="23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7" t="s">
        <v>171</v>
      </c>
      <c r="AU152" s="237" t="s">
        <v>88</v>
      </c>
      <c r="AV152" s="13" t="s">
        <v>88</v>
      </c>
      <c r="AW152" s="13" t="s">
        <v>38</v>
      </c>
      <c r="AX152" s="13" t="s">
        <v>78</v>
      </c>
      <c r="AY152" s="237" t="s">
        <v>135</v>
      </c>
    </row>
    <row r="153" s="16" customFormat="1">
      <c r="A153" s="16"/>
      <c r="B153" s="259"/>
      <c r="C153" s="260"/>
      <c r="D153" s="220" t="s">
        <v>171</v>
      </c>
      <c r="E153" s="261" t="s">
        <v>76</v>
      </c>
      <c r="F153" s="262" t="s">
        <v>402</v>
      </c>
      <c r="G153" s="260"/>
      <c r="H153" s="263">
        <v>0.87699999999999978</v>
      </c>
      <c r="I153" s="264"/>
      <c r="J153" s="260"/>
      <c r="K153" s="260"/>
      <c r="L153" s="265"/>
      <c r="M153" s="266"/>
      <c r="N153" s="267"/>
      <c r="O153" s="267"/>
      <c r="P153" s="267"/>
      <c r="Q153" s="267"/>
      <c r="R153" s="267"/>
      <c r="S153" s="267"/>
      <c r="T153" s="268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T153" s="269" t="s">
        <v>171</v>
      </c>
      <c r="AU153" s="269" t="s">
        <v>88</v>
      </c>
      <c r="AV153" s="16" t="s">
        <v>142</v>
      </c>
      <c r="AW153" s="16" t="s">
        <v>38</v>
      </c>
      <c r="AX153" s="16" t="s">
        <v>86</v>
      </c>
      <c r="AY153" s="269" t="s">
        <v>135</v>
      </c>
    </row>
    <row r="154" s="2" customFormat="1" ht="16.5" customHeight="1">
      <c r="A154" s="41"/>
      <c r="B154" s="42"/>
      <c r="C154" s="270" t="s">
        <v>229</v>
      </c>
      <c r="D154" s="270" t="s">
        <v>404</v>
      </c>
      <c r="E154" s="271" t="s">
        <v>405</v>
      </c>
      <c r="F154" s="272" t="s">
        <v>406</v>
      </c>
      <c r="G154" s="273" t="s">
        <v>383</v>
      </c>
      <c r="H154" s="274">
        <v>0.878</v>
      </c>
      <c r="I154" s="275"/>
      <c r="J154" s="276">
        <f>ROUND(I154*H154,2)</f>
        <v>0</v>
      </c>
      <c r="K154" s="272" t="s">
        <v>141</v>
      </c>
      <c r="L154" s="277"/>
      <c r="M154" s="278" t="s">
        <v>76</v>
      </c>
      <c r="N154" s="279" t="s">
        <v>48</v>
      </c>
      <c r="O154" s="87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8" t="s">
        <v>188</v>
      </c>
      <c r="AT154" s="218" t="s">
        <v>404</v>
      </c>
      <c r="AU154" s="218" t="s">
        <v>88</v>
      </c>
      <c r="AY154" s="20" t="s">
        <v>135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20" t="s">
        <v>86</v>
      </c>
      <c r="BK154" s="219">
        <f>ROUND(I154*H154,2)</f>
        <v>0</v>
      </c>
      <c r="BL154" s="20" t="s">
        <v>142</v>
      </c>
      <c r="BM154" s="218" t="s">
        <v>982</v>
      </c>
    </row>
    <row r="155" s="2" customFormat="1">
      <c r="A155" s="41"/>
      <c r="B155" s="42"/>
      <c r="C155" s="43"/>
      <c r="D155" s="220" t="s">
        <v>144</v>
      </c>
      <c r="E155" s="43"/>
      <c r="F155" s="221" t="s">
        <v>406</v>
      </c>
      <c r="G155" s="43"/>
      <c r="H155" s="43"/>
      <c r="I155" s="222"/>
      <c r="J155" s="43"/>
      <c r="K155" s="43"/>
      <c r="L155" s="47"/>
      <c r="M155" s="223"/>
      <c r="N155" s="224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144</v>
      </c>
      <c r="AU155" s="20" t="s">
        <v>88</v>
      </c>
    </row>
    <row r="156" s="13" customFormat="1">
      <c r="A156" s="13"/>
      <c r="B156" s="227"/>
      <c r="C156" s="228"/>
      <c r="D156" s="220" t="s">
        <v>171</v>
      </c>
      <c r="E156" s="229" t="s">
        <v>76</v>
      </c>
      <c r="F156" s="230" t="s">
        <v>983</v>
      </c>
      <c r="G156" s="228"/>
      <c r="H156" s="231">
        <v>0.878</v>
      </c>
      <c r="I156" s="232"/>
      <c r="J156" s="228"/>
      <c r="K156" s="228"/>
      <c r="L156" s="233"/>
      <c r="M156" s="234"/>
      <c r="N156" s="235"/>
      <c r="O156" s="235"/>
      <c r="P156" s="235"/>
      <c r="Q156" s="235"/>
      <c r="R156" s="235"/>
      <c r="S156" s="235"/>
      <c r="T156" s="23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7" t="s">
        <v>171</v>
      </c>
      <c r="AU156" s="237" t="s">
        <v>88</v>
      </c>
      <c r="AV156" s="13" t="s">
        <v>88</v>
      </c>
      <c r="AW156" s="13" t="s">
        <v>38</v>
      </c>
      <c r="AX156" s="13" t="s">
        <v>86</v>
      </c>
      <c r="AY156" s="237" t="s">
        <v>135</v>
      </c>
    </row>
    <row r="157" s="2" customFormat="1" ht="16.5" customHeight="1">
      <c r="A157" s="41"/>
      <c r="B157" s="42"/>
      <c r="C157" s="207" t="s">
        <v>235</v>
      </c>
      <c r="D157" s="207" t="s">
        <v>137</v>
      </c>
      <c r="E157" s="208" t="s">
        <v>410</v>
      </c>
      <c r="F157" s="209" t="s">
        <v>411</v>
      </c>
      <c r="G157" s="210" t="s">
        <v>202</v>
      </c>
      <c r="H157" s="211">
        <v>2.25</v>
      </c>
      <c r="I157" s="212"/>
      <c r="J157" s="213">
        <f>ROUND(I157*H157,2)</f>
        <v>0</v>
      </c>
      <c r="K157" s="209" t="s">
        <v>141</v>
      </c>
      <c r="L157" s="47"/>
      <c r="M157" s="214" t="s">
        <v>76</v>
      </c>
      <c r="N157" s="215" t="s">
        <v>48</v>
      </c>
      <c r="O157" s="87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8" t="s">
        <v>142</v>
      </c>
      <c r="AT157" s="218" t="s">
        <v>137</v>
      </c>
      <c r="AU157" s="218" t="s">
        <v>88</v>
      </c>
      <c r="AY157" s="20" t="s">
        <v>135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20" t="s">
        <v>86</v>
      </c>
      <c r="BK157" s="219">
        <f>ROUND(I157*H157,2)</f>
        <v>0</v>
      </c>
      <c r="BL157" s="20" t="s">
        <v>142</v>
      </c>
      <c r="BM157" s="218" t="s">
        <v>984</v>
      </c>
    </row>
    <row r="158" s="2" customFormat="1">
      <c r="A158" s="41"/>
      <c r="B158" s="42"/>
      <c r="C158" s="43"/>
      <c r="D158" s="220" t="s">
        <v>144</v>
      </c>
      <c r="E158" s="43"/>
      <c r="F158" s="221" t="s">
        <v>413</v>
      </c>
      <c r="G158" s="43"/>
      <c r="H158" s="43"/>
      <c r="I158" s="222"/>
      <c r="J158" s="43"/>
      <c r="K158" s="43"/>
      <c r="L158" s="47"/>
      <c r="M158" s="223"/>
      <c r="N158" s="224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144</v>
      </c>
      <c r="AU158" s="20" t="s">
        <v>88</v>
      </c>
    </row>
    <row r="159" s="2" customFormat="1">
      <c r="A159" s="41"/>
      <c r="B159" s="42"/>
      <c r="C159" s="43"/>
      <c r="D159" s="225" t="s">
        <v>146</v>
      </c>
      <c r="E159" s="43"/>
      <c r="F159" s="226" t="s">
        <v>414</v>
      </c>
      <c r="G159" s="43"/>
      <c r="H159" s="43"/>
      <c r="I159" s="222"/>
      <c r="J159" s="43"/>
      <c r="K159" s="43"/>
      <c r="L159" s="47"/>
      <c r="M159" s="223"/>
      <c r="N159" s="22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146</v>
      </c>
      <c r="AU159" s="20" t="s">
        <v>88</v>
      </c>
    </row>
    <row r="160" s="13" customFormat="1">
      <c r="A160" s="13"/>
      <c r="B160" s="227"/>
      <c r="C160" s="228"/>
      <c r="D160" s="220" t="s">
        <v>171</v>
      </c>
      <c r="E160" s="229" t="s">
        <v>76</v>
      </c>
      <c r="F160" s="230" t="s">
        <v>985</v>
      </c>
      <c r="G160" s="228"/>
      <c r="H160" s="231">
        <v>2.25</v>
      </c>
      <c r="I160" s="232"/>
      <c r="J160" s="228"/>
      <c r="K160" s="228"/>
      <c r="L160" s="233"/>
      <c r="M160" s="234"/>
      <c r="N160" s="235"/>
      <c r="O160" s="235"/>
      <c r="P160" s="235"/>
      <c r="Q160" s="235"/>
      <c r="R160" s="235"/>
      <c r="S160" s="235"/>
      <c r="T160" s="23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7" t="s">
        <v>171</v>
      </c>
      <c r="AU160" s="237" t="s">
        <v>88</v>
      </c>
      <c r="AV160" s="13" t="s">
        <v>88</v>
      </c>
      <c r="AW160" s="13" t="s">
        <v>38</v>
      </c>
      <c r="AX160" s="13" t="s">
        <v>78</v>
      </c>
      <c r="AY160" s="237" t="s">
        <v>135</v>
      </c>
    </row>
    <row r="161" s="16" customFormat="1">
      <c r="A161" s="16"/>
      <c r="B161" s="259"/>
      <c r="C161" s="260"/>
      <c r="D161" s="220" t="s">
        <v>171</v>
      </c>
      <c r="E161" s="261" t="s">
        <v>76</v>
      </c>
      <c r="F161" s="262" t="s">
        <v>402</v>
      </c>
      <c r="G161" s="260"/>
      <c r="H161" s="263">
        <v>2.25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269" t="s">
        <v>171</v>
      </c>
      <c r="AU161" s="269" t="s">
        <v>88</v>
      </c>
      <c r="AV161" s="16" t="s">
        <v>142</v>
      </c>
      <c r="AW161" s="16" t="s">
        <v>38</v>
      </c>
      <c r="AX161" s="16" t="s">
        <v>86</v>
      </c>
      <c r="AY161" s="269" t="s">
        <v>135</v>
      </c>
    </row>
    <row r="162" s="2" customFormat="1" ht="16.5" customHeight="1">
      <c r="A162" s="41"/>
      <c r="B162" s="42"/>
      <c r="C162" s="270" t="s">
        <v>242</v>
      </c>
      <c r="D162" s="270" t="s">
        <v>404</v>
      </c>
      <c r="E162" s="271" t="s">
        <v>419</v>
      </c>
      <c r="F162" s="272" t="s">
        <v>420</v>
      </c>
      <c r="G162" s="273" t="s">
        <v>383</v>
      </c>
      <c r="H162" s="274">
        <v>4.5</v>
      </c>
      <c r="I162" s="275"/>
      <c r="J162" s="276">
        <f>ROUND(I162*H162,2)</f>
        <v>0</v>
      </c>
      <c r="K162" s="272" t="s">
        <v>141</v>
      </c>
      <c r="L162" s="277"/>
      <c r="M162" s="278" t="s">
        <v>76</v>
      </c>
      <c r="N162" s="279" t="s">
        <v>48</v>
      </c>
      <c r="O162" s="87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188</v>
      </c>
      <c r="AT162" s="218" t="s">
        <v>404</v>
      </c>
      <c r="AU162" s="218" t="s">
        <v>88</v>
      </c>
      <c r="AY162" s="20" t="s">
        <v>135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0" t="s">
        <v>86</v>
      </c>
      <c r="BK162" s="219">
        <f>ROUND(I162*H162,2)</f>
        <v>0</v>
      </c>
      <c r="BL162" s="20" t="s">
        <v>142</v>
      </c>
      <c r="BM162" s="218" t="s">
        <v>986</v>
      </c>
    </row>
    <row r="163" s="2" customFormat="1">
      <c r="A163" s="41"/>
      <c r="B163" s="42"/>
      <c r="C163" s="43"/>
      <c r="D163" s="220" t="s">
        <v>144</v>
      </c>
      <c r="E163" s="43"/>
      <c r="F163" s="221" t="s">
        <v>420</v>
      </c>
      <c r="G163" s="43"/>
      <c r="H163" s="43"/>
      <c r="I163" s="222"/>
      <c r="J163" s="43"/>
      <c r="K163" s="43"/>
      <c r="L163" s="47"/>
      <c r="M163" s="223"/>
      <c r="N163" s="224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144</v>
      </c>
      <c r="AU163" s="20" t="s">
        <v>88</v>
      </c>
    </row>
    <row r="164" s="13" customFormat="1">
      <c r="A164" s="13"/>
      <c r="B164" s="227"/>
      <c r="C164" s="228"/>
      <c r="D164" s="220" t="s">
        <v>171</v>
      </c>
      <c r="E164" s="229" t="s">
        <v>76</v>
      </c>
      <c r="F164" s="230" t="s">
        <v>987</v>
      </c>
      <c r="G164" s="228"/>
      <c r="H164" s="231">
        <v>4.5</v>
      </c>
      <c r="I164" s="232"/>
      <c r="J164" s="228"/>
      <c r="K164" s="228"/>
      <c r="L164" s="233"/>
      <c r="M164" s="234"/>
      <c r="N164" s="235"/>
      <c r="O164" s="235"/>
      <c r="P164" s="235"/>
      <c r="Q164" s="235"/>
      <c r="R164" s="235"/>
      <c r="S164" s="235"/>
      <c r="T164" s="23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7" t="s">
        <v>171</v>
      </c>
      <c r="AU164" s="237" t="s">
        <v>88</v>
      </c>
      <c r="AV164" s="13" t="s">
        <v>88</v>
      </c>
      <c r="AW164" s="13" t="s">
        <v>38</v>
      </c>
      <c r="AX164" s="13" t="s">
        <v>86</v>
      </c>
      <c r="AY164" s="237" t="s">
        <v>135</v>
      </c>
    </row>
    <row r="165" s="12" customFormat="1" ht="22.8" customHeight="1">
      <c r="A165" s="12"/>
      <c r="B165" s="191"/>
      <c r="C165" s="192"/>
      <c r="D165" s="193" t="s">
        <v>77</v>
      </c>
      <c r="E165" s="205" t="s">
        <v>153</v>
      </c>
      <c r="F165" s="205" t="s">
        <v>432</v>
      </c>
      <c r="G165" s="192"/>
      <c r="H165" s="192"/>
      <c r="I165" s="195"/>
      <c r="J165" s="206">
        <f>BK165</f>
        <v>0</v>
      </c>
      <c r="K165" s="192"/>
      <c r="L165" s="197"/>
      <c r="M165" s="198"/>
      <c r="N165" s="199"/>
      <c r="O165" s="199"/>
      <c r="P165" s="200">
        <f>SUM(P166:P172)</f>
        <v>0</v>
      </c>
      <c r="Q165" s="199"/>
      <c r="R165" s="200">
        <f>SUM(R166:R172)</f>
        <v>0</v>
      </c>
      <c r="S165" s="199"/>
      <c r="T165" s="201">
        <f>SUM(T166:T172)</f>
        <v>2.8079999999999998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2" t="s">
        <v>86</v>
      </c>
      <c r="AT165" s="203" t="s">
        <v>77</v>
      </c>
      <c r="AU165" s="203" t="s">
        <v>86</v>
      </c>
      <c r="AY165" s="202" t="s">
        <v>135</v>
      </c>
      <c r="BK165" s="204">
        <f>SUM(BK166:BK172)</f>
        <v>0</v>
      </c>
    </row>
    <row r="166" s="2" customFormat="1" ht="16.5" customHeight="1">
      <c r="A166" s="41"/>
      <c r="B166" s="42"/>
      <c r="C166" s="207" t="s">
        <v>249</v>
      </c>
      <c r="D166" s="207" t="s">
        <v>137</v>
      </c>
      <c r="E166" s="208" t="s">
        <v>988</v>
      </c>
      <c r="F166" s="209" t="s">
        <v>989</v>
      </c>
      <c r="G166" s="210" t="s">
        <v>202</v>
      </c>
      <c r="H166" s="211">
        <v>1.1699999999999999</v>
      </c>
      <c r="I166" s="212"/>
      <c r="J166" s="213">
        <f>ROUND(I166*H166,2)</f>
        <v>0</v>
      </c>
      <c r="K166" s="209" t="s">
        <v>141</v>
      </c>
      <c r="L166" s="47"/>
      <c r="M166" s="214" t="s">
        <v>76</v>
      </c>
      <c r="N166" s="215" t="s">
        <v>48</v>
      </c>
      <c r="O166" s="87"/>
      <c r="P166" s="216">
        <f>O166*H166</f>
        <v>0</v>
      </c>
      <c r="Q166" s="216">
        <v>0</v>
      </c>
      <c r="R166" s="216">
        <f>Q166*H166</f>
        <v>0</v>
      </c>
      <c r="S166" s="216">
        <v>2.3999999999999999</v>
      </c>
      <c r="T166" s="217">
        <f>S166*H166</f>
        <v>2.8079999999999998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8" t="s">
        <v>142</v>
      </c>
      <c r="AT166" s="218" t="s">
        <v>137</v>
      </c>
      <c r="AU166" s="218" t="s">
        <v>88</v>
      </c>
      <c r="AY166" s="20" t="s">
        <v>135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20" t="s">
        <v>86</v>
      </c>
      <c r="BK166" s="219">
        <f>ROUND(I166*H166,2)</f>
        <v>0</v>
      </c>
      <c r="BL166" s="20" t="s">
        <v>142</v>
      </c>
      <c r="BM166" s="218" t="s">
        <v>990</v>
      </c>
    </row>
    <row r="167" s="2" customFormat="1">
      <c r="A167" s="41"/>
      <c r="B167" s="42"/>
      <c r="C167" s="43"/>
      <c r="D167" s="220" t="s">
        <v>144</v>
      </c>
      <c r="E167" s="43"/>
      <c r="F167" s="221" t="s">
        <v>991</v>
      </c>
      <c r="G167" s="43"/>
      <c r="H167" s="43"/>
      <c r="I167" s="222"/>
      <c r="J167" s="43"/>
      <c r="K167" s="43"/>
      <c r="L167" s="47"/>
      <c r="M167" s="223"/>
      <c r="N167" s="224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144</v>
      </c>
      <c r="AU167" s="20" t="s">
        <v>88</v>
      </c>
    </row>
    <row r="168" s="2" customFormat="1">
      <c r="A168" s="41"/>
      <c r="B168" s="42"/>
      <c r="C168" s="43"/>
      <c r="D168" s="225" t="s">
        <v>146</v>
      </c>
      <c r="E168" s="43"/>
      <c r="F168" s="226" t="s">
        <v>992</v>
      </c>
      <c r="G168" s="43"/>
      <c r="H168" s="43"/>
      <c r="I168" s="222"/>
      <c r="J168" s="43"/>
      <c r="K168" s="43"/>
      <c r="L168" s="47"/>
      <c r="M168" s="223"/>
      <c r="N168" s="224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146</v>
      </c>
      <c r="AU168" s="20" t="s">
        <v>88</v>
      </c>
    </row>
    <row r="169" s="2" customFormat="1" ht="16.5" customHeight="1">
      <c r="A169" s="41"/>
      <c r="B169" s="42"/>
      <c r="C169" s="207" t="s">
        <v>257</v>
      </c>
      <c r="D169" s="207" t="s">
        <v>137</v>
      </c>
      <c r="E169" s="208" t="s">
        <v>434</v>
      </c>
      <c r="F169" s="209" t="s">
        <v>435</v>
      </c>
      <c r="G169" s="210" t="s">
        <v>184</v>
      </c>
      <c r="H169" s="211">
        <v>5</v>
      </c>
      <c r="I169" s="212"/>
      <c r="J169" s="213">
        <f>ROUND(I169*H169,2)</f>
        <v>0</v>
      </c>
      <c r="K169" s="209" t="s">
        <v>141</v>
      </c>
      <c r="L169" s="47"/>
      <c r="M169" s="214" t="s">
        <v>76</v>
      </c>
      <c r="N169" s="215" t="s">
        <v>48</v>
      </c>
      <c r="O169" s="87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8" t="s">
        <v>142</v>
      </c>
      <c r="AT169" s="218" t="s">
        <v>137</v>
      </c>
      <c r="AU169" s="218" t="s">
        <v>88</v>
      </c>
      <c r="AY169" s="20" t="s">
        <v>135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20" t="s">
        <v>86</v>
      </c>
      <c r="BK169" s="219">
        <f>ROUND(I169*H169,2)</f>
        <v>0</v>
      </c>
      <c r="BL169" s="20" t="s">
        <v>142</v>
      </c>
      <c r="BM169" s="218" t="s">
        <v>993</v>
      </c>
    </row>
    <row r="170" s="2" customFormat="1">
      <c r="A170" s="41"/>
      <c r="B170" s="42"/>
      <c r="C170" s="43"/>
      <c r="D170" s="220" t="s">
        <v>144</v>
      </c>
      <c r="E170" s="43"/>
      <c r="F170" s="221" t="s">
        <v>437</v>
      </c>
      <c r="G170" s="43"/>
      <c r="H170" s="43"/>
      <c r="I170" s="222"/>
      <c r="J170" s="43"/>
      <c r="K170" s="43"/>
      <c r="L170" s="47"/>
      <c r="M170" s="223"/>
      <c r="N170" s="224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144</v>
      </c>
      <c r="AU170" s="20" t="s">
        <v>88</v>
      </c>
    </row>
    <row r="171" s="2" customFormat="1">
      <c r="A171" s="41"/>
      <c r="B171" s="42"/>
      <c r="C171" s="43"/>
      <c r="D171" s="225" t="s">
        <v>146</v>
      </c>
      <c r="E171" s="43"/>
      <c r="F171" s="226" t="s">
        <v>438</v>
      </c>
      <c r="G171" s="43"/>
      <c r="H171" s="43"/>
      <c r="I171" s="222"/>
      <c r="J171" s="43"/>
      <c r="K171" s="43"/>
      <c r="L171" s="47"/>
      <c r="M171" s="223"/>
      <c r="N171" s="224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146</v>
      </c>
      <c r="AU171" s="20" t="s">
        <v>88</v>
      </c>
    </row>
    <row r="172" s="13" customFormat="1">
      <c r="A172" s="13"/>
      <c r="B172" s="227"/>
      <c r="C172" s="228"/>
      <c r="D172" s="220" t="s">
        <v>171</v>
      </c>
      <c r="E172" s="229" t="s">
        <v>76</v>
      </c>
      <c r="F172" s="230" t="s">
        <v>994</v>
      </c>
      <c r="G172" s="228"/>
      <c r="H172" s="231">
        <v>5</v>
      </c>
      <c r="I172" s="232"/>
      <c r="J172" s="228"/>
      <c r="K172" s="228"/>
      <c r="L172" s="233"/>
      <c r="M172" s="234"/>
      <c r="N172" s="235"/>
      <c r="O172" s="235"/>
      <c r="P172" s="235"/>
      <c r="Q172" s="235"/>
      <c r="R172" s="235"/>
      <c r="S172" s="235"/>
      <c r="T172" s="23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7" t="s">
        <v>171</v>
      </c>
      <c r="AU172" s="237" t="s">
        <v>88</v>
      </c>
      <c r="AV172" s="13" t="s">
        <v>88</v>
      </c>
      <c r="AW172" s="13" t="s">
        <v>38</v>
      </c>
      <c r="AX172" s="13" t="s">
        <v>86</v>
      </c>
      <c r="AY172" s="237" t="s">
        <v>135</v>
      </c>
    </row>
    <row r="173" s="12" customFormat="1" ht="22.8" customHeight="1">
      <c r="A173" s="12"/>
      <c r="B173" s="191"/>
      <c r="C173" s="192"/>
      <c r="D173" s="193" t="s">
        <v>77</v>
      </c>
      <c r="E173" s="205" t="s">
        <v>142</v>
      </c>
      <c r="F173" s="205" t="s">
        <v>445</v>
      </c>
      <c r="G173" s="192"/>
      <c r="H173" s="192"/>
      <c r="I173" s="195"/>
      <c r="J173" s="206">
        <f>BK173</f>
        <v>0</v>
      </c>
      <c r="K173" s="192"/>
      <c r="L173" s="197"/>
      <c r="M173" s="198"/>
      <c r="N173" s="199"/>
      <c r="O173" s="199"/>
      <c r="P173" s="200">
        <f>SUM(P174:P186)</f>
        <v>0</v>
      </c>
      <c r="Q173" s="199"/>
      <c r="R173" s="200">
        <f>SUM(R174:R186)</f>
        <v>0.35327999999999998</v>
      </c>
      <c r="S173" s="199"/>
      <c r="T173" s="201">
        <f>SUM(T174:T186)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2" t="s">
        <v>86</v>
      </c>
      <c r="AT173" s="203" t="s">
        <v>77</v>
      </c>
      <c r="AU173" s="203" t="s">
        <v>86</v>
      </c>
      <c r="AY173" s="202" t="s">
        <v>135</v>
      </c>
      <c r="BK173" s="204">
        <f>SUM(BK174:BK186)</f>
        <v>0</v>
      </c>
    </row>
    <row r="174" s="2" customFormat="1" ht="16.5" customHeight="1">
      <c r="A174" s="41"/>
      <c r="B174" s="42"/>
      <c r="C174" s="207" t="s">
        <v>263</v>
      </c>
      <c r="D174" s="207" t="s">
        <v>137</v>
      </c>
      <c r="E174" s="208" t="s">
        <v>447</v>
      </c>
      <c r="F174" s="209" t="s">
        <v>448</v>
      </c>
      <c r="G174" s="210" t="s">
        <v>202</v>
      </c>
      <c r="H174" s="211">
        <v>0.17299999999999999</v>
      </c>
      <c r="I174" s="212"/>
      <c r="J174" s="213">
        <f>ROUND(I174*H174,2)</f>
        <v>0</v>
      </c>
      <c r="K174" s="209" t="s">
        <v>141</v>
      </c>
      <c r="L174" s="47"/>
      <c r="M174" s="214" t="s">
        <v>76</v>
      </c>
      <c r="N174" s="215" t="s">
        <v>48</v>
      </c>
      <c r="O174" s="87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8" t="s">
        <v>142</v>
      </c>
      <c r="AT174" s="218" t="s">
        <v>137</v>
      </c>
      <c r="AU174" s="218" t="s">
        <v>88</v>
      </c>
      <c r="AY174" s="20" t="s">
        <v>135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20" t="s">
        <v>86</v>
      </c>
      <c r="BK174" s="219">
        <f>ROUND(I174*H174,2)</f>
        <v>0</v>
      </c>
      <c r="BL174" s="20" t="s">
        <v>142</v>
      </c>
      <c r="BM174" s="218" t="s">
        <v>995</v>
      </c>
    </row>
    <row r="175" s="2" customFormat="1">
      <c r="A175" s="41"/>
      <c r="B175" s="42"/>
      <c r="C175" s="43"/>
      <c r="D175" s="220" t="s">
        <v>144</v>
      </c>
      <c r="E175" s="43"/>
      <c r="F175" s="221" t="s">
        <v>450</v>
      </c>
      <c r="G175" s="43"/>
      <c r="H175" s="43"/>
      <c r="I175" s="222"/>
      <c r="J175" s="43"/>
      <c r="K175" s="43"/>
      <c r="L175" s="47"/>
      <c r="M175" s="223"/>
      <c r="N175" s="224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144</v>
      </c>
      <c r="AU175" s="20" t="s">
        <v>88</v>
      </c>
    </row>
    <row r="176" s="2" customFormat="1">
      <c r="A176" s="41"/>
      <c r="B176" s="42"/>
      <c r="C176" s="43"/>
      <c r="D176" s="225" t="s">
        <v>146</v>
      </c>
      <c r="E176" s="43"/>
      <c r="F176" s="226" t="s">
        <v>451</v>
      </c>
      <c r="G176" s="43"/>
      <c r="H176" s="43"/>
      <c r="I176" s="222"/>
      <c r="J176" s="43"/>
      <c r="K176" s="43"/>
      <c r="L176" s="47"/>
      <c r="M176" s="223"/>
      <c r="N176" s="224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146</v>
      </c>
      <c r="AU176" s="20" t="s">
        <v>88</v>
      </c>
    </row>
    <row r="177" s="13" customFormat="1">
      <c r="A177" s="13"/>
      <c r="B177" s="227"/>
      <c r="C177" s="228"/>
      <c r="D177" s="220" t="s">
        <v>171</v>
      </c>
      <c r="E177" s="229" t="s">
        <v>76</v>
      </c>
      <c r="F177" s="230" t="s">
        <v>996</v>
      </c>
      <c r="G177" s="228"/>
      <c r="H177" s="231">
        <v>0.17299999999999999</v>
      </c>
      <c r="I177" s="232"/>
      <c r="J177" s="228"/>
      <c r="K177" s="228"/>
      <c r="L177" s="233"/>
      <c r="M177" s="234"/>
      <c r="N177" s="235"/>
      <c r="O177" s="235"/>
      <c r="P177" s="235"/>
      <c r="Q177" s="235"/>
      <c r="R177" s="235"/>
      <c r="S177" s="235"/>
      <c r="T177" s="23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7" t="s">
        <v>171</v>
      </c>
      <c r="AU177" s="237" t="s">
        <v>88</v>
      </c>
      <c r="AV177" s="13" t="s">
        <v>88</v>
      </c>
      <c r="AW177" s="13" t="s">
        <v>38</v>
      </c>
      <c r="AX177" s="13" t="s">
        <v>78</v>
      </c>
      <c r="AY177" s="237" t="s">
        <v>135</v>
      </c>
    </row>
    <row r="178" s="16" customFormat="1">
      <c r="A178" s="16"/>
      <c r="B178" s="259"/>
      <c r="C178" s="260"/>
      <c r="D178" s="220" t="s">
        <v>171</v>
      </c>
      <c r="E178" s="261" t="s">
        <v>76</v>
      </c>
      <c r="F178" s="262" t="s">
        <v>402</v>
      </c>
      <c r="G178" s="260"/>
      <c r="H178" s="263">
        <v>0.17299999999999999</v>
      </c>
      <c r="I178" s="264"/>
      <c r="J178" s="260"/>
      <c r="K178" s="260"/>
      <c r="L178" s="265"/>
      <c r="M178" s="266"/>
      <c r="N178" s="267"/>
      <c r="O178" s="267"/>
      <c r="P178" s="267"/>
      <c r="Q178" s="267"/>
      <c r="R178" s="267"/>
      <c r="S178" s="267"/>
      <c r="T178" s="268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T178" s="269" t="s">
        <v>171</v>
      </c>
      <c r="AU178" s="269" t="s">
        <v>88</v>
      </c>
      <c r="AV178" s="16" t="s">
        <v>142</v>
      </c>
      <c r="AW178" s="16" t="s">
        <v>38</v>
      </c>
      <c r="AX178" s="16" t="s">
        <v>86</v>
      </c>
      <c r="AY178" s="269" t="s">
        <v>135</v>
      </c>
    </row>
    <row r="179" s="2" customFormat="1" ht="16.5" customHeight="1">
      <c r="A179" s="41"/>
      <c r="B179" s="42"/>
      <c r="C179" s="207" t="s">
        <v>271</v>
      </c>
      <c r="D179" s="207" t="s">
        <v>137</v>
      </c>
      <c r="E179" s="208" t="s">
        <v>704</v>
      </c>
      <c r="F179" s="209" t="s">
        <v>705</v>
      </c>
      <c r="G179" s="210" t="s">
        <v>202</v>
      </c>
      <c r="H179" s="211">
        <v>0.75</v>
      </c>
      <c r="I179" s="212"/>
      <c r="J179" s="213">
        <f>ROUND(I179*H179,2)</f>
        <v>0</v>
      </c>
      <c r="K179" s="209" t="s">
        <v>141</v>
      </c>
      <c r="L179" s="47"/>
      <c r="M179" s="214" t="s">
        <v>76</v>
      </c>
      <c r="N179" s="215" t="s">
        <v>48</v>
      </c>
      <c r="O179" s="87"/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8" t="s">
        <v>142</v>
      </c>
      <c r="AT179" s="218" t="s">
        <v>137</v>
      </c>
      <c r="AU179" s="218" t="s">
        <v>88</v>
      </c>
      <c r="AY179" s="20" t="s">
        <v>135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20" t="s">
        <v>86</v>
      </c>
      <c r="BK179" s="219">
        <f>ROUND(I179*H179,2)</f>
        <v>0</v>
      </c>
      <c r="BL179" s="20" t="s">
        <v>142</v>
      </c>
      <c r="BM179" s="218" t="s">
        <v>997</v>
      </c>
    </row>
    <row r="180" s="2" customFormat="1">
      <c r="A180" s="41"/>
      <c r="B180" s="42"/>
      <c r="C180" s="43"/>
      <c r="D180" s="220" t="s">
        <v>144</v>
      </c>
      <c r="E180" s="43"/>
      <c r="F180" s="221" t="s">
        <v>707</v>
      </c>
      <c r="G180" s="43"/>
      <c r="H180" s="43"/>
      <c r="I180" s="222"/>
      <c r="J180" s="43"/>
      <c r="K180" s="43"/>
      <c r="L180" s="47"/>
      <c r="M180" s="223"/>
      <c r="N180" s="224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144</v>
      </c>
      <c r="AU180" s="20" t="s">
        <v>88</v>
      </c>
    </row>
    <row r="181" s="2" customFormat="1">
      <c r="A181" s="41"/>
      <c r="B181" s="42"/>
      <c r="C181" s="43"/>
      <c r="D181" s="225" t="s">
        <v>146</v>
      </c>
      <c r="E181" s="43"/>
      <c r="F181" s="226" t="s">
        <v>708</v>
      </c>
      <c r="G181" s="43"/>
      <c r="H181" s="43"/>
      <c r="I181" s="222"/>
      <c r="J181" s="43"/>
      <c r="K181" s="43"/>
      <c r="L181" s="47"/>
      <c r="M181" s="223"/>
      <c r="N181" s="224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146</v>
      </c>
      <c r="AU181" s="20" t="s">
        <v>88</v>
      </c>
    </row>
    <row r="182" s="13" customFormat="1">
      <c r="A182" s="13"/>
      <c r="B182" s="227"/>
      <c r="C182" s="228"/>
      <c r="D182" s="220" t="s">
        <v>171</v>
      </c>
      <c r="E182" s="229" t="s">
        <v>76</v>
      </c>
      <c r="F182" s="230" t="s">
        <v>998</v>
      </c>
      <c r="G182" s="228"/>
      <c r="H182" s="231">
        <v>0.75</v>
      </c>
      <c r="I182" s="232"/>
      <c r="J182" s="228"/>
      <c r="K182" s="228"/>
      <c r="L182" s="233"/>
      <c r="M182" s="234"/>
      <c r="N182" s="235"/>
      <c r="O182" s="235"/>
      <c r="P182" s="235"/>
      <c r="Q182" s="235"/>
      <c r="R182" s="235"/>
      <c r="S182" s="235"/>
      <c r="T182" s="23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7" t="s">
        <v>171</v>
      </c>
      <c r="AU182" s="237" t="s">
        <v>88</v>
      </c>
      <c r="AV182" s="13" t="s">
        <v>88</v>
      </c>
      <c r="AW182" s="13" t="s">
        <v>38</v>
      </c>
      <c r="AX182" s="13" t="s">
        <v>78</v>
      </c>
      <c r="AY182" s="237" t="s">
        <v>135</v>
      </c>
    </row>
    <row r="183" s="16" customFormat="1">
      <c r="A183" s="16"/>
      <c r="B183" s="259"/>
      <c r="C183" s="260"/>
      <c r="D183" s="220" t="s">
        <v>171</v>
      </c>
      <c r="E183" s="261" t="s">
        <v>76</v>
      </c>
      <c r="F183" s="262" t="s">
        <v>402</v>
      </c>
      <c r="G183" s="260"/>
      <c r="H183" s="263">
        <v>0.75</v>
      </c>
      <c r="I183" s="264"/>
      <c r="J183" s="260"/>
      <c r="K183" s="260"/>
      <c r="L183" s="265"/>
      <c r="M183" s="266"/>
      <c r="N183" s="267"/>
      <c r="O183" s="267"/>
      <c r="P183" s="267"/>
      <c r="Q183" s="267"/>
      <c r="R183" s="267"/>
      <c r="S183" s="267"/>
      <c r="T183" s="268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269" t="s">
        <v>171</v>
      </c>
      <c r="AU183" s="269" t="s">
        <v>88</v>
      </c>
      <c r="AV183" s="16" t="s">
        <v>142</v>
      </c>
      <c r="AW183" s="16" t="s">
        <v>38</v>
      </c>
      <c r="AX183" s="16" t="s">
        <v>86</v>
      </c>
      <c r="AY183" s="269" t="s">
        <v>135</v>
      </c>
    </row>
    <row r="184" s="2" customFormat="1" ht="16.5" customHeight="1">
      <c r="A184" s="41"/>
      <c r="B184" s="42"/>
      <c r="C184" s="207" t="s">
        <v>277</v>
      </c>
      <c r="D184" s="207" t="s">
        <v>137</v>
      </c>
      <c r="E184" s="208" t="s">
        <v>999</v>
      </c>
      <c r="F184" s="209" t="s">
        <v>1000</v>
      </c>
      <c r="G184" s="210" t="s">
        <v>140</v>
      </c>
      <c r="H184" s="211">
        <v>4</v>
      </c>
      <c r="I184" s="212"/>
      <c r="J184" s="213">
        <f>ROUND(I184*H184,2)</f>
        <v>0</v>
      </c>
      <c r="K184" s="209" t="s">
        <v>141</v>
      </c>
      <c r="L184" s="47"/>
      <c r="M184" s="214" t="s">
        <v>76</v>
      </c>
      <c r="N184" s="215" t="s">
        <v>48</v>
      </c>
      <c r="O184" s="87"/>
      <c r="P184" s="216">
        <f>O184*H184</f>
        <v>0</v>
      </c>
      <c r="Q184" s="216">
        <v>0.088319999999999996</v>
      </c>
      <c r="R184" s="216">
        <f>Q184*H184</f>
        <v>0.35327999999999998</v>
      </c>
      <c r="S184" s="216">
        <v>0</v>
      </c>
      <c r="T184" s="21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8" t="s">
        <v>142</v>
      </c>
      <c r="AT184" s="218" t="s">
        <v>137</v>
      </c>
      <c r="AU184" s="218" t="s">
        <v>88</v>
      </c>
      <c r="AY184" s="20" t="s">
        <v>135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20" t="s">
        <v>86</v>
      </c>
      <c r="BK184" s="219">
        <f>ROUND(I184*H184,2)</f>
        <v>0</v>
      </c>
      <c r="BL184" s="20" t="s">
        <v>142</v>
      </c>
      <c r="BM184" s="218" t="s">
        <v>1001</v>
      </c>
    </row>
    <row r="185" s="2" customFormat="1">
      <c r="A185" s="41"/>
      <c r="B185" s="42"/>
      <c r="C185" s="43"/>
      <c r="D185" s="220" t="s">
        <v>144</v>
      </c>
      <c r="E185" s="43"/>
      <c r="F185" s="221" t="s">
        <v>1002</v>
      </c>
      <c r="G185" s="43"/>
      <c r="H185" s="43"/>
      <c r="I185" s="222"/>
      <c r="J185" s="43"/>
      <c r="K185" s="43"/>
      <c r="L185" s="47"/>
      <c r="M185" s="223"/>
      <c r="N185" s="224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144</v>
      </c>
      <c r="AU185" s="20" t="s">
        <v>88</v>
      </c>
    </row>
    <row r="186" s="2" customFormat="1">
      <c r="A186" s="41"/>
      <c r="B186" s="42"/>
      <c r="C186" s="43"/>
      <c r="D186" s="225" t="s">
        <v>146</v>
      </c>
      <c r="E186" s="43"/>
      <c r="F186" s="226" t="s">
        <v>1003</v>
      </c>
      <c r="G186" s="43"/>
      <c r="H186" s="43"/>
      <c r="I186" s="222"/>
      <c r="J186" s="43"/>
      <c r="K186" s="43"/>
      <c r="L186" s="47"/>
      <c r="M186" s="223"/>
      <c r="N186" s="224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146</v>
      </c>
      <c r="AU186" s="20" t="s">
        <v>88</v>
      </c>
    </row>
    <row r="187" s="12" customFormat="1" ht="22.8" customHeight="1">
      <c r="A187" s="12"/>
      <c r="B187" s="191"/>
      <c r="C187" s="192"/>
      <c r="D187" s="193" t="s">
        <v>77</v>
      </c>
      <c r="E187" s="205" t="s">
        <v>188</v>
      </c>
      <c r="F187" s="205" t="s">
        <v>522</v>
      </c>
      <c r="G187" s="192"/>
      <c r="H187" s="192"/>
      <c r="I187" s="195"/>
      <c r="J187" s="206">
        <f>BK187</f>
        <v>0</v>
      </c>
      <c r="K187" s="192"/>
      <c r="L187" s="197"/>
      <c r="M187" s="198"/>
      <c r="N187" s="199"/>
      <c r="O187" s="199"/>
      <c r="P187" s="200">
        <f>SUM(P188:P217)</f>
        <v>0</v>
      </c>
      <c r="Q187" s="199"/>
      <c r="R187" s="200">
        <f>SUM(R188:R217)</f>
        <v>3.8443099999999997</v>
      </c>
      <c r="S187" s="199"/>
      <c r="T187" s="201">
        <f>SUM(T188:T217)</f>
        <v>0.40000000000000002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2" t="s">
        <v>86</v>
      </c>
      <c r="AT187" s="203" t="s">
        <v>77</v>
      </c>
      <c r="AU187" s="203" t="s">
        <v>86</v>
      </c>
      <c r="AY187" s="202" t="s">
        <v>135</v>
      </c>
      <c r="BK187" s="204">
        <f>SUM(BK188:BK217)</f>
        <v>0</v>
      </c>
    </row>
    <row r="188" s="2" customFormat="1" ht="16.5" customHeight="1">
      <c r="A188" s="41"/>
      <c r="B188" s="42"/>
      <c r="C188" s="207" t="s">
        <v>7</v>
      </c>
      <c r="D188" s="207" t="s">
        <v>137</v>
      </c>
      <c r="E188" s="208" t="s">
        <v>1004</v>
      </c>
      <c r="F188" s="209" t="s">
        <v>1005</v>
      </c>
      <c r="G188" s="210" t="s">
        <v>184</v>
      </c>
      <c r="H188" s="211">
        <v>5</v>
      </c>
      <c r="I188" s="212"/>
      <c r="J188" s="213">
        <f>ROUND(I188*H188,2)</f>
        <v>0</v>
      </c>
      <c r="K188" s="209" t="s">
        <v>141</v>
      </c>
      <c r="L188" s="47"/>
      <c r="M188" s="214" t="s">
        <v>76</v>
      </c>
      <c r="N188" s="215" t="s">
        <v>48</v>
      </c>
      <c r="O188" s="87"/>
      <c r="P188" s="216">
        <f>O188*H188</f>
        <v>0</v>
      </c>
      <c r="Q188" s="216">
        <v>1.0000000000000001E-05</v>
      </c>
      <c r="R188" s="216">
        <f>Q188*H188</f>
        <v>5.0000000000000002E-05</v>
      </c>
      <c r="S188" s="216">
        <v>0</v>
      </c>
      <c r="T188" s="21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8" t="s">
        <v>142</v>
      </c>
      <c r="AT188" s="218" t="s">
        <v>137</v>
      </c>
      <c r="AU188" s="218" t="s">
        <v>88</v>
      </c>
      <c r="AY188" s="20" t="s">
        <v>135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20" t="s">
        <v>86</v>
      </c>
      <c r="BK188" s="219">
        <f>ROUND(I188*H188,2)</f>
        <v>0</v>
      </c>
      <c r="BL188" s="20" t="s">
        <v>142</v>
      </c>
      <c r="BM188" s="218" t="s">
        <v>1006</v>
      </c>
    </row>
    <row r="189" s="2" customFormat="1">
      <c r="A189" s="41"/>
      <c r="B189" s="42"/>
      <c r="C189" s="43"/>
      <c r="D189" s="220" t="s">
        <v>144</v>
      </c>
      <c r="E189" s="43"/>
      <c r="F189" s="221" t="s">
        <v>1007</v>
      </c>
      <c r="G189" s="43"/>
      <c r="H189" s="43"/>
      <c r="I189" s="222"/>
      <c r="J189" s="43"/>
      <c r="K189" s="43"/>
      <c r="L189" s="47"/>
      <c r="M189" s="223"/>
      <c r="N189" s="224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144</v>
      </c>
      <c r="AU189" s="20" t="s">
        <v>88</v>
      </c>
    </row>
    <row r="190" s="2" customFormat="1">
      <c r="A190" s="41"/>
      <c r="B190" s="42"/>
      <c r="C190" s="43"/>
      <c r="D190" s="225" t="s">
        <v>146</v>
      </c>
      <c r="E190" s="43"/>
      <c r="F190" s="226" t="s">
        <v>1008</v>
      </c>
      <c r="G190" s="43"/>
      <c r="H190" s="43"/>
      <c r="I190" s="222"/>
      <c r="J190" s="43"/>
      <c r="K190" s="43"/>
      <c r="L190" s="47"/>
      <c r="M190" s="223"/>
      <c r="N190" s="224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146</v>
      </c>
      <c r="AU190" s="20" t="s">
        <v>88</v>
      </c>
    </row>
    <row r="191" s="2" customFormat="1" ht="24.15" customHeight="1">
      <c r="A191" s="41"/>
      <c r="B191" s="42"/>
      <c r="C191" s="270" t="s">
        <v>288</v>
      </c>
      <c r="D191" s="270" t="s">
        <v>404</v>
      </c>
      <c r="E191" s="271" t="s">
        <v>1009</v>
      </c>
      <c r="F191" s="272" t="s">
        <v>1010</v>
      </c>
      <c r="G191" s="273" t="s">
        <v>140</v>
      </c>
      <c r="H191" s="274">
        <v>5</v>
      </c>
      <c r="I191" s="275"/>
      <c r="J191" s="276">
        <f>ROUND(I191*H191,2)</f>
        <v>0</v>
      </c>
      <c r="K191" s="272" t="s">
        <v>76</v>
      </c>
      <c r="L191" s="277"/>
      <c r="M191" s="278" t="s">
        <v>76</v>
      </c>
      <c r="N191" s="279" t="s">
        <v>48</v>
      </c>
      <c r="O191" s="87"/>
      <c r="P191" s="216">
        <f>O191*H191</f>
        <v>0</v>
      </c>
      <c r="Q191" s="216">
        <v>0.021219999999999999</v>
      </c>
      <c r="R191" s="216">
        <f>Q191*H191</f>
        <v>0.1061</v>
      </c>
      <c r="S191" s="216">
        <v>0</v>
      </c>
      <c r="T191" s="217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8" t="s">
        <v>188</v>
      </c>
      <c r="AT191" s="218" t="s">
        <v>404</v>
      </c>
      <c r="AU191" s="218" t="s">
        <v>88</v>
      </c>
      <c r="AY191" s="20" t="s">
        <v>135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20" t="s">
        <v>86</v>
      </c>
      <c r="BK191" s="219">
        <f>ROUND(I191*H191,2)</f>
        <v>0</v>
      </c>
      <c r="BL191" s="20" t="s">
        <v>142</v>
      </c>
      <c r="BM191" s="218" t="s">
        <v>1011</v>
      </c>
    </row>
    <row r="192" s="2" customFormat="1">
      <c r="A192" s="41"/>
      <c r="B192" s="42"/>
      <c r="C192" s="43"/>
      <c r="D192" s="220" t="s">
        <v>144</v>
      </c>
      <c r="E192" s="43"/>
      <c r="F192" s="221" t="s">
        <v>1010</v>
      </c>
      <c r="G192" s="43"/>
      <c r="H192" s="43"/>
      <c r="I192" s="222"/>
      <c r="J192" s="43"/>
      <c r="K192" s="43"/>
      <c r="L192" s="47"/>
      <c r="M192" s="223"/>
      <c r="N192" s="224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144</v>
      </c>
      <c r="AU192" s="20" t="s">
        <v>88</v>
      </c>
    </row>
    <row r="193" s="2" customFormat="1" ht="16.5" customHeight="1">
      <c r="A193" s="41"/>
      <c r="B193" s="42"/>
      <c r="C193" s="207" t="s">
        <v>294</v>
      </c>
      <c r="D193" s="207" t="s">
        <v>137</v>
      </c>
      <c r="E193" s="208" t="s">
        <v>1012</v>
      </c>
      <c r="F193" s="209" t="s">
        <v>1013</v>
      </c>
      <c r="G193" s="210" t="s">
        <v>140</v>
      </c>
      <c r="H193" s="211">
        <v>4</v>
      </c>
      <c r="I193" s="212"/>
      <c r="J193" s="213">
        <f>ROUND(I193*H193,2)</f>
        <v>0</v>
      </c>
      <c r="K193" s="209" t="s">
        <v>141</v>
      </c>
      <c r="L193" s="47"/>
      <c r="M193" s="214" t="s">
        <v>76</v>
      </c>
      <c r="N193" s="215" t="s">
        <v>48</v>
      </c>
      <c r="O193" s="87"/>
      <c r="P193" s="216">
        <f>O193*H193</f>
        <v>0</v>
      </c>
      <c r="Q193" s="216">
        <v>0.12422</v>
      </c>
      <c r="R193" s="216">
        <f>Q193*H193</f>
        <v>0.49687999999999999</v>
      </c>
      <c r="S193" s="216">
        <v>0</v>
      </c>
      <c r="T193" s="217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18" t="s">
        <v>142</v>
      </c>
      <c r="AT193" s="218" t="s">
        <v>137</v>
      </c>
      <c r="AU193" s="218" t="s">
        <v>88</v>
      </c>
      <c r="AY193" s="20" t="s">
        <v>135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20" t="s">
        <v>86</v>
      </c>
      <c r="BK193" s="219">
        <f>ROUND(I193*H193,2)</f>
        <v>0</v>
      </c>
      <c r="BL193" s="20" t="s">
        <v>142</v>
      </c>
      <c r="BM193" s="218" t="s">
        <v>1014</v>
      </c>
    </row>
    <row r="194" s="2" customFormat="1">
      <c r="A194" s="41"/>
      <c r="B194" s="42"/>
      <c r="C194" s="43"/>
      <c r="D194" s="220" t="s">
        <v>144</v>
      </c>
      <c r="E194" s="43"/>
      <c r="F194" s="221" t="s">
        <v>1015</v>
      </c>
      <c r="G194" s="43"/>
      <c r="H194" s="43"/>
      <c r="I194" s="222"/>
      <c r="J194" s="43"/>
      <c r="K194" s="43"/>
      <c r="L194" s="47"/>
      <c r="M194" s="223"/>
      <c r="N194" s="224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144</v>
      </c>
      <c r="AU194" s="20" t="s">
        <v>88</v>
      </c>
    </row>
    <row r="195" s="2" customFormat="1">
      <c r="A195" s="41"/>
      <c r="B195" s="42"/>
      <c r="C195" s="43"/>
      <c r="D195" s="225" t="s">
        <v>146</v>
      </c>
      <c r="E195" s="43"/>
      <c r="F195" s="226" t="s">
        <v>1016</v>
      </c>
      <c r="G195" s="43"/>
      <c r="H195" s="43"/>
      <c r="I195" s="222"/>
      <c r="J195" s="43"/>
      <c r="K195" s="43"/>
      <c r="L195" s="47"/>
      <c r="M195" s="223"/>
      <c r="N195" s="224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146</v>
      </c>
      <c r="AU195" s="20" t="s">
        <v>88</v>
      </c>
    </row>
    <row r="196" s="2" customFormat="1" ht="16.5" customHeight="1">
      <c r="A196" s="41"/>
      <c r="B196" s="42"/>
      <c r="C196" s="270" t="s">
        <v>300</v>
      </c>
      <c r="D196" s="270" t="s">
        <v>404</v>
      </c>
      <c r="E196" s="271" t="s">
        <v>1017</v>
      </c>
      <c r="F196" s="272" t="s">
        <v>1018</v>
      </c>
      <c r="G196" s="273" t="s">
        <v>140</v>
      </c>
      <c r="H196" s="274">
        <v>4</v>
      </c>
      <c r="I196" s="275"/>
      <c r="J196" s="276">
        <f>ROUND(I196*H196,2)</f>
        <v>0</v>
      </c>
      <c r="K196" s="272" t="s">
        <v>141</v>
      </c>
      <c r="L196" s="277"/>
      <c r="M196" s="278" t="s">
        <v>76</v>
      </c>
      <c r="N196" s="279" t="s">
        <v>48</v>
      </c>
      <c r="O196" s="87"/>
      <c r="P196" s="216">
        <f>O196*H196</f>
        <v>0</v>
      </c>
      <c r="Q196" s="216">
        <v>0.108</v>
      </c>
      <c r="R196" s="216">
        <f>Q196*H196</f>
        <v>0.432</v>
      </c>
      <c r="S196" s="216">
        <v>0</v>
      </c>
      <c r="T196" s="21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8" t="s">
        <v>188</v>
      </c>
      <c r="AT196" s="218" t="s">
        <v>404</v>
      </c>
      <c r="AU196" s="218" t="s">
        <v>88</v>
      </c>
      <c r="AY196" s="20" t="s">
        <v>135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20" t="s">
        <v>86</v>
      </c>
      <c r="BK196" s="219">
        <f>ROUND(I196*H196,2)</f>
        <v>0</v>
      </c>
      <c r="BL196" s="20" t="s">
        <v>142</v>
      </c>
      <c r="BM196" s="218" t="s">
        <v>1019</v>
      </c>
    </row>
    <row r="197" s="2" customFormat="1">
      <c r="A197" s="41"/>
      <c r="B197" s="42"/>
      <c r="C197" s="43"/>
      <c r="D197" s="220" t="s">
        <v>144</v>
      </c>
      <c r="E197" s="43"/>
      <c r="F197" s="221" t="s">
        <v>1018</v>
      </c>
      <c r="G197" s="43"/>
      <c r="H197" s="43"/>
      <c r="I197" s="222"/>
      <c r="J197" s="43"/>
      <c r="K197" s="43"/>
      <c r="L197" s="47"/>
      <c r="M197" s="223"/>
      <c r="N197" s="224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144</v>
      </c>
      <c r="AU197" s="20" t="s">
        <v>88</v>
      </c>
    </row>
    <row r="198" s="2" customFormat="1" ht="16.5" customHeight="1">
      <c r="A198" s="41"/>
      <c r="B198" s="42"/>
      <c r="C198" s="207" t="s">
        <v>306</v>
      </c>
      <c r="D198" s="207" t="s">
        <v>137</v>
      </c>
      <c r="E198" s="208" t="s">
        <v>1020</v>
      </c>
      <c r="F198" s="209" t="s">
        <v>1021</v>
      </c>
      <c r="G198" s="210" t="s">
        <v>140</v>
      </c>
      <c r="H198" s="211">
        <v>4</v>
      </c>
      <c r="I198" s="212"/>
      <c r="J198" s="213">
        <f>ROUND(I198*H198,2)</f>
        <v>0</v>
      </c>
      <c r="K198" s="209" t="s">
        <v>141</v>
      </c>
      <c r="L198" s="47"/>
      <c r="M198" s="214" t="s">
        <v>76</v>
      </c>
      <c r="N198" s="215" t="s">
        <v>48</v>
      </c>
      <c r="O198" s="87"/>
      <c r="P198" s="216">
        <f>O198*H198</f>
        <v>0</v>
      </c>
      <c r="Q198" s="216">
        <v>0.02972</v>
      </c>
      <c r="R198" s="216">
        <f>Q198*H198</f>
        <v>0.11888</v>
      </c>
      <c r="S198" s="216">
        <v>0</v>
      </c>
      <c r="T198" s="217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8" t="s">
        <v>142</v>
      </c>
      <c r="AT198" s="218" t="s">
        <v>137</v>
      </c>
      <c r="AU198" s="218" t="s">
        <v>88</v>
      </c>
      <c r="AY198" s="20" t="s">
        <v>135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20" t="s">
        <v>86</v>
      </c>
      <c r="BK198" s="219">
        <f>ROUND(I198*H198,2)</f>
        <v>0</v>
      </c>
      <c r="BL198" s="20" t="s">
        <v>142</v>
      </c>
      <c r="BM198" s="218" t="s">
        <v>1022</v>
      </c>
    </row>
    <row r="199" s="2" customFormat="1">
      <c r="A199" s="41"/>
      <c r="B199" s="42"/>
      <c r="C199" s="43"/>
      <c r="D199" s="220" t="s">
        <v>144</v>
      </c>
      <c r="E199" s="43"/>
      <c r="F199" s="221" t="s">
        <v>1023</v>
      </c>
      <c r="G199" s="43"/>
      <c r="H199" s="43"/>
      <c r="I199" s="222"/>
      <c r="J199" s="43"/>
      <c r="K199" s="43"/>
      <c r="L199" s="47"/>
      <c r="M199" s="223"/>
      <c r="N199" s="224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144</v>
      </c>
      <c r="AU199" s="20" t="s">
        <v>88</v>
      </c>
    </row>
    <row r="200" s="2" customFormat="1">
      <c r="A200" s="41"/>
      <c r="B200" s="42"/>
      <c r="C200" s="43"/>
      <c r="D200" s="225" t="s">
        <v>146</v>
      </c>
      <c r="E200" s="43"/>
      <c r="F200" s="226" t="s">
        <v>1024</v>
      </c>
      <c r="G200" s="43"/>
      <c r="H200" s="43"/>
      <c r="I200" s="222"/>
      <c r="J200" s="43"/>
      <c r="K200" s="43"/>
      <c r="L200" s="47"/>
      <c r="M200" s="223"/>
      <c r="N200" s="224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146</v>
      </c>
      <c r="AU200" s="20" t="s">
        <v>88</v>
      </c>
    </row>
    <row r="201" s="2" customFormat="1" ht="16.5" customHeight="1">
      <c r="A201" s="41"/>
      <c r="B201" s="42"/>
      <c r="C201" s="270" t="s">
        <v>312</v>
      </c>
      <c r="D201" s="270" t="s">
        <v>404</v>
      </c>
      <c r="E201" s="271" t="s">
        <v>1025</v>
      </c>
      <c r="F201" s="272" t="s">
        <v>1026</v>
      </c>
      <c r="G201" s="273" t="s">
        <v>140</v>
      </c>
      <c r="H201" s="274">
        <v>4</v>
      </c>
      <c r="I201" s="275"/>
      <c r="J201" s="276">
        <f>ROUND(I201*H201,2)</f>
        <v>0</v>
      </c>
      <c r="K201" s="272" t="s">
        <v>141</v>
      </c>
      <c r="L201" s="277"/>
      <c r="M201" s="278" t="s">
        <v>76</v>
      </c>
      <c r="N201" s="279" t="s">
        <v>48</v>
      </c>
      <c r="O201" s="87"/>
      <c r="P201" s="216">
        <f>O201*H201</f>
        <v>0</v>
      </c>
      <c r="Q201" s="216">
        <v>0.105</v>
      </c>
      <c r="R201" s="216">
        <f>Q201*H201</f>
        <v>0.41999999999999998</v>
      </c>
      <c r="S201" s="216">
        <v>0</v>
      </c>
      <c r="T201" s="217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18" t="s">
        <v>188</v>
      </c>
      <c r="AT201" s="218" t="s">
        <v>404</v>
      </c>
      <c r="AU201" s="218" t="s">
        <v>88</v>
      </c>
      <c r="AY201" s="20" t="s">
        <v>135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20" t="s">
        <v>86</v>
      </c>
      <c r="BK201" s="219">
        <f>ROUND(I201*H201,2)</f>
        <v>0</v>
      </c>
      <c r="BL201" s="20" t="s">
        <v>142</v>
      </c>
      <c r="BM201" s="218" t="s">
        <v>1027</v>
      </c>
    </row>
    <row r="202" s="2" customFormat="1">
      <c r="A202" s="41"/>
      <c r="B202" s="42"/>
      <c r="C202" s="43"/>
      <c r="D202" s="220" t="s">
        <v>144</v>
      </c>
      <c r="E202" s="43"/>
      <c r="F202" s="221" t="s">
        <v>1026</v>
      </c>
      <c r="G202" s="43"/>
      <c r="H202" s="43"/>
      <c r="I202" s="222"/>
      <c r="J202" s="43"/>
      <c r="K202" s="43"/>
      <c r="L202" s="47"/>
      <c r="M202" s="223"/>
      <c r="N202" s="224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144</v>
      </c>
      <c r="AU202" s="20" t="s">
        <v>88</v>
      </c>
    </row>
    <row r="203" s="2" customFormat="1" ht="16.5" customHeight="1">
      <c r="A203" s="41"/>
      <c r="B203" s="42"/>
      <c r="C203" s="207" t="s">
        <v>318</v>
      </c>
      <c r="D203" s="207" t="s">
        <v>137</v>
      </c>
      <c r="E203" s="208" t="s">
        <v>1028</v>
      </c>
      <c r="F203" s="209" t="s">
        <v>1029</v>
      </c>
      <c r="G203" s="210" t="s">
        <v>140</v>
      </c>
      <c r="H203" s="211">
        <v>4</v>
      </c>
      <c r="I203" s="212"/>
      <c r="J203" s="213">
        <f>ROUND(I203*H203,2)</f>
        <v>0</v>
      </c>
      <c r="K203" s="209" t="s">
        <v>141</v>
      </c>
      <c r="L203" s="47"/>
      <c r="M203" s="214" t="s">
        <v>76</v>
      </c>
      <c r="N203" s="215" t="s">
        <v>48</v>
      </c>
      <c r="O203" s="87"/>
      <c r="P203" s="216">
        <f>O203*H203</f>
        <v>0</v>
      </c>
      <c r="Q203" s="216">
        <v>0.12526000000000001</v>
      </c>
      <c r="R203" s="216">
        <f>Q203*H203</f>
        <v>0.50104000000000004</v>
      </c>
      <c r="S203" s="216">
        <v>0</v>
      </c>
      <c r="T203" s="21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8" t="s">
        <v>142</v>
      </c>
      <c r="AT203" s="218" t="s">
        <v>137</v>
      </c>
      <c r="AU203" s="218" t="s">
        <v>88</v>
      </c>
      <c r="AY203" s="20" t="s">
        <v>135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20" t="s">
        <v>86</v>
      </c>
      <c r="BK203" s="219">
        <f>ROUND(I203*H203,2)</f>
        <v>0</v>
      </c>
      <c r="BL203" s="20" t="s">
        <v>142</v>
      </c>
      <c r="BM203" s="218" t="s">
        <v>1030</v>
      </c>
    </row>
    <row r="204" s="2" customFormat="1">
      <c r="A204" s="41"/>
      <c r="B204" s="42"/>
      <c r="C204" s="43"/>
      <c r="D204" s="220" t="s">
        <v>144</v>
      </c>
      <c r="E204" s="43"/>
      <c r="F204" s="221" t="s">
        <v>1031</v>
      </c>
      <c r="G204" s="43"/>
      <c r="H204" s="43"/>
      <c r="I204" s="222"/>
      <c r="J204" s="43"/>
      <c r="K204" s="43"/>
      <c r="L204" s="47"/>
      <c r="M204" s="223"/>
      <c r="N204" s="224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144</v>
      </c>
      <c r="AU204" s="20" t="s">
        <v>88</v>
      </c>
    </row>
    <row r="205" s="2" customFormat="1">
      <c r="A205" s="41"/>
      <c r="B205" s="42"/>
      <c r="C205" s="43"/>
      <c r="D205" s="225" t="s">
        <v>146</v>
      </c>
      <c r="E205" s="43"/>
      <c r="F205" s="226" t="s">
        <v>1032</v>
      </c>
      <c r="G205" s="43"/>
      <c r="H205" s="43"/>
      <c r="I205" s="222"/>
      <c r="J205" s="43"/>
      <c r="K205" s="43"/>
      <c r="L205" s="47"/>
      <c r="M205" s="223"/>
      <c r="N205" s="224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146</v>
      </c>
      <c r="AU205" s="20" t="s">
        <v>88</v>
      </c>
    </row>
    <row r="206" s="2" customFormat="1" ht="16.5" customHeight="1">
      <c r="A206" s="41"/>
      <c r="B206" s="42"/>
      <c r="C206" s="270" t="s">
        <v>324</v>
      </c>
      <c r="D206" s="270" t="s">
        <v>404</v>
      </c>
      <c r="E206" s="271" t="s">
        <v>1033</v>
      </c>
      <c r="F206" s="272" t="s">
        <v>1034</v>
      </c>
      <c r="G206" s="273" t="s">
        <v>140</v>
      </c>
      <c r="H206" s="274">
        <v>4</v>
      </c>
      <c r="I206" s="275"/>
      <c r="J206" s="276">
        <f>ROUND(I206*H206,2)</f>
        <v>0</v>
      </c>
      <c r="K206" s="272" t="s">
        <v>141</v>
      </c>
      <c r="L206" s="277"/>
      <c r="M206" s="278" t="s">
        <v>76</v>
      </c>
      <c r="N206" s="279" t="s">
        <v>48</v>
      </c>
      <c r="O206" s="87"/>
      <c r="P206" s="216">
        <f>O206*H206</f>
        <v>0</v>
      </c>
      <c r="Q206" s="216">
        <v>0.13500000000000001</v>
      </c>
      <c r="R206" s="216">
        <f>Q206*H206</f>
        <v>0.54000000000000004</v>
      </c>
      <c r="S206" s="216">
        <v>0</v>
      </c>
      <c r="T206" s="217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18" t="s">
        <v>188</v>
      </c>
      <c r="AT206" s="218" t="s">
        <v>404</v>
      </c>
      <c r="AU206" s="218" t="s">
        <v>88</v>
      </c>
      <c r="AY206" s="20" t="s">
        <v>135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20" t="s">
        <v>86</v>
      </c>
      <c r="BK206" s="219">
        <f>ROUND(I206*H206,2)</f>
        <v>0</v>
      </c>
      <c r="BL206" s="20" t="s">
        <v>142</v>
      </c>
      <c r="BM206" s="218" t="s">
        <v>1035</v>
      </c>
    </row>
    <row r="207" s="2" customFormat="1">
      <c r="A207" s="41"/>
      <c r="B207" s="42"/>
      <c r="C207" s="43"/>
      <c r="D207" s="220" t="s">
        <v>144</v>
      </c>
      <c r="E207" s="43"/>
      <c r="F207" s="221" t="s">
        <v>1034</v>
      </c>
      <c r="G207" s="43"/>
      <c r="H207" s="43"/>
      <c r="I207" s="222"/>
      <c r="J207" s="43"/>
      <c r="K207" s="43"/>
      <c r="L207" s="47"/>
      <c r="M207" s="223"/>
      <c r="N207" s="224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144</v>
      </c>
      <c r="AU207" s="20" t="s">
        <v>88</v>
      </c>
    </row>
    <row r="208" s="2" customFormat="1" ht="16.5" customHeight="1">
      <c r="A208" s="41"/>
      <c r="B208" s="42"/>
      <c r="C208" s="207" t="s">
        <v>330</v>
      </c>
      <c r="D208" s="207" t="s">
        <v>137</v>
      </c>
      <c r="E208" s="208" t="s">
        <v>1036</v>
      </c>
      <c r="F208" s="209" t="s">
        <v>1037</v>
      </c>
      <c r="G208" s="210" t="s">
        <v>140</v>
      </c>
      <c r="H208" s="211">
        <v>4</v>
      </c>
      <c r="I208" s="212"/>
      <c r="J208" s="213">
        <f>ROUND(I208*H208,2)</f>
        <v>0</v>
      </c>
      <c r="K208" s="209" t="s">
        <v>141</v>
      </c>
      <c r="L208" s="47"/>
      <c r="M208" s="214" t="s">
        <v>76</v>
      </c>
      <c r="N208" s="215" t="s">
        <v>48</v>
      </c>
      <c r="O208" s="87"/>
      <c r="P208" s="216">
        <f>O208*H208</f>
        <v>0</v>
      </c>
      <c r="Q208" s="216">
        <v>0</v>
      </c>
      <c r="R208" s="216">
        <f>Q208*H208</f>
        <v>0</v>
      </c>
      <c r="S208" s="216">
        <v>0.10000000000000001</v>
      </c>
      <c r="T208" s="217">
        <f>S208*H208</f>
        <v>0.40000000000000002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8" t="s">
        <v>142</v>
      </c>
      <c r="AT208" s="218" t="s">
        <v>137</v>
      </c>
      <c r="AU208" s="218" t="s">
        <v>88</v>
      </c>
      <c r="AY208" s="20" t="s">
        <v>135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20" t="s">
        <v>86</v>
      </c>
      <c r="BK208" s="219">
        <f>ROUND(I208*H208,2)</f>
        <v>0</v>
      </c>
      <c r="BL208" s="20" t="s">
        <v>142</v>
      </c>
      <c r="BM208" s="218" t="s">
        <v>1038</v>
      </c>
    </row>
    <row r="209" s="2" customFormat="1">
      <c r="A209" s="41"/>
      <c r="B209" s="42"/>
      <c r="C209" s="43"/>
      <c r="D209" s="220" t="s">
        <v>144</v>
      </c>
      <c r="E209" s="43"/>
      <c r="F209" s="221" t="s">
        <v>1039</v>
      </c>
      <c r="G209" s="43"/>
      <c r="H209" s="43"/>
      <c r="I209" s="222"/>
      <c r="J209" s="43"/>
      <c r="K209" s="43"/>
      <c r="L209" s="47"/>
      <c r="M209" s="223"/>
      <c r="N209" s="224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144</v>
      </c>
      <c r="AU209" s="20" t="s">
        <v>88</v>
      </c>
    </row>
    <row r="210" s="2" customFormat="1">
      <c r="A210" s="41"/>
      <c r="B210" s="42"/>
      <c r="C210" s="43"/>
      <c r="D210" s="225" t="s">
        <v>146</v>
      </c>
      <c r="E210" s="43"/>
      <c r="F210" s="226" t="s">
        <v>1040</v>
      </c>
      <c r="G210" s="43"/>
      <c r="H210" s="43"/>
      <c r="I210" s="222"/>
      <c r="J210" s="43"/>
      <c r="K210" s="43"/>
      <c r="L210" s="47"/>
      <c r="M210" s="223"/>
      <c r="N210" s="224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146</v>
      </c>
      <c r="AU210" s="20" t="s">
        <v>88</v>
      </c>
    </row>
    <row r="211" s="2" customFormat="1" ht="16.5" customHeight="1">
      <c r="A211" s="41"/>
      <c r="B211" s="42"/>
      <c r="C211" s="207" t="s">
        <v>336</v>
      </c>
      <c r="D211" s="207" t="s">
        <v>137</v>
      </c>
      <c r="E211" s="208" t="s">
        <v>1041</v>
      </c>
      <c r="F211" s="209" t="s">
        <v>1042</v>
      </c>
      <c r="G211" s="210" t="s">
        <v>140</v>
      </c>
      <c r="H211" s="211">
        <v>4</v>
      </c>
      <c r="I211" s="212"/>
      <c r="J211" s="213">
        <f>ROUND(I211*H211,2)</f>
        <v>0</v>
      </c>
      <c r="K211" s="209" t="s">
        <v>141</v>
      </c>
      <c r="L211" s="47"/>
      <c r="M211" s="214" t="s">
        <v>76</v>
      </c>
      <c r="N211" s="215" t="s">
        <v>48</v>
      </c>
      <c r="O211" s="87"/>
      <c r="P211" s="216">
        <f>O211*H211</f>
        <v>0</v>
      </c>
      <c r="Q211" s="216">
        <v>0.21734000000000001</v>
      </c>
      <c r="R211" s="216">
        <f>Q211*H211</f>
        <v>0.86936000000000002</v>
      </c>
      <c r="S211" s="216">
        <v>0</v>
      </c>
      <c r="T211" s="217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8" t="s">
        <v>142</v>
      </c>
      <c r="AT211" s="218" t="s">
        <v>137</v>
      </c>
      <c r="AU211" s="218" t="s">
        <v>88</v>
      </c>
      <c r="AY211" s="20" t="s">
        <v>135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20" t="s">
        <v>86</v>
      </c>
      <c r="BK211" s="219">
        <f>ROUND(I211*H211,2)</f>
        <v>0</v>
      </c>
      <c r="BL211" s="20" t="s">
        <v>142</v>
      </c>
      <c r="BM211" s="218" t="s">
        <v>1043</v>
      </c>
    </row>
    <row r="212" s="2" customFormat="1">
      <c r="A212" s="41"/>
      <c r="B212" s="42"/>
      <c r="C212" s="43"/>
      <c r="D212" s="220" t="s">
        <v>144</v>
      </c>
      <c r="E212" s="43"/>
      <c r="F212" s="221" t="s">
        <v>1042</v>
      </c>
      <c r="G212" s="43"/>
      <c r="H212" s="43"/>
      <c r="I212" s="222"/>
      <c r="J212" s="43"/>
      <c r="K212" s="43"/>
      <c r="L212" s="47"/>
      <c r="M212" s="223"/>
      <c r="N212" s="224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144</v>
      </c>
      <c r="AU212" s="20" t="s">
        <v>88</v>
      </c>
    </row>
    <row r="213" s="2" customFormat="1">
      <c r="A213" s="41"/>
      <c r="B213" s="42"/>
      <c r="C213" s="43"/>
      <c r="D213" s="225" t="s">
        <v>146</v>
      </c>
      <c r="E213" s="43"/>
      <c r="F213" s="226" t="s">
        <v>1044</v>
      </c>
      <c r="G213" s="43"/>
      <c r="H213" s="43"/>
      <c r="I213" s="222"/>
      <c r="J213" s="43"/>
      <c r="K213" s="43"/>
      <c r="L213" s="47"/>
      <c r="M213" s="223"/>
      <c r="N213" s="224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146</v>
      </c>
      <c r="AU213" s="20" t="s">
        <v>88</v>
      </c>
    </row>
    <row r="214" s="2" customFormat="1" ht="24.15" customHeight="1">
      <c r="A214" s="41"/>
      <c r="B214" s="42"/>
      <c r="C214" s="270" t="s">
        <v>342</v>
      </c>
      <c r="D214" s="270" t="s">
        <v>404</v>
      </c>
      <c r="E214" s="271" t="s">
        <v>1045</v>
      </c>
      <c r="F214" s="272" t="s">
        <v>1046</v>
      </c>
      <c r="G214" s="273" t="s">
        <v>140</v>
      </c>
      <c r="H214" s="274">
        <v>4</v>
      </c>
      <c r="I214" s="275"/>
      <c r="J214" s="276">
        <f>ROUND(I214*H214,2)</f>
        <v>0</v>
      </c>
      <c r="K214" s="272" t="s">
        <v>76</v>
      </c>
      <c r="L214" s="277"/>
      <c r="M214" s="278" t="s">
        <v>76</v>
      </c>
      <c r="N214" s="279" t="s">
        <v>48</v>
      </c>
      <c r="O214" s="87"/>
      <c r="P214" s="216">
        <f>O214*H214</f>
        <v>0</v>
      </c>
      <c r="Q214" s="216">
        <v>0.089999999999999997</v>
      </c>
      <c r="R214" s="216">
        <f>Q214*H214</f>
        <v>0.35999999999999999</v>
      </c>
      <c r="S214" s="216">
        <v>0</v>
      </c>
      <c r="T214" s="217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18" t="s">
        <v>188</v>
      </c>
      <c r="AT214" s="218" t="s">
        <v>404</v>
      </c>
      <c r="AU214" s="218" t="s">
        <v>88</v>
      </c>
      <c r="AY214" s="20" t="s">
        <v>135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20" t="s">
        <v>86</v>
      </c>
      <c r="BK214" s="219">
        <f>ROUND(I214*H214,2)</f>
        <v>0</v>
      </c>
      <c r="BL214" s="20" t="s">
        <v>142</v>
      </c>
      <c r="BM214" s="218" t="s">
        <v>1047</v>
      </c>
    </row>
    <row r="215" s="2" customFormat="1">
      <c r="A215" s="41"/>
      <c r="B215" s="42"/>
      <c r="C215" s="43"/>
      <c r="D215" s="220" t="s">
        <v>144</v>
      </c>
      <c r="E215" s="43"/>
      <c r="F215" s="221" t="s">
        <v>1046</v>
      </c>
      <c r="G215" s="43"/>
      <c r="H215" s="43"/>
      <c r="I215" s="222"/>
      <c r="J215" s="43"/>
      <c r="K215" s="43"/>
      <c r="L215" s="47"/>
      <c r="M215" s="223"/>
      <c r="N215" s="224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144</v>
      </c>
      <c r="AU215" s="20" t="s">
        <v>88</v>
      </c>
    </row>
    <row r="216" s="2" customFormat="1" ht="16.5" customHeight="1">
      <c r="A216" s="41"/>
      <c r="B216" s="42"/>
      <c r="C216" s="207" t="s">
        <v>348</v>
      </c>
      <c r="D216" s="207" t="s">
        <v>137</v>
      </c>
      <c r="E216" s="208" t="s">
        <v>625</v>
      </c>
      <c r="F216" s="209" t="s">
        <v>1048</v>
      </c>
      <c r="G216" s="210" t="s">
        <v>140</v>
      </c>
      <c r="H216" s="211">
        <v>4</v>
      </c>
      <c r="I216" s="212"/>
      <c r="J216" s="213">
        <f>ROUND(I216*H216,2)</f>
        <v>0</v>
      </c>
      <c r="K216" s="209" t="s">
        <v>76</v>
      </c>
      <c r="L216" s="47"/>
      <c r="M216" s="214" t="s">
        <v>76</v>
      </c>
      <c r="N216" s="215" t="s">
        <v>48</v>
      </c>
      <c r="O216" s="87"/>
      <c r="P216" s="216">
        <f>O216*H216</f>
        <v>0</v>
      </c>
      <c r="Q216" s="216">
        <v>0</v>
      </c>
      <c r="R216" s="216">
        <f>Q216*H216</f>
        <v>0</v>
      </c>
      <c r="S216" s="216">
        <v>0</v>
      </c>
      <c r="T216" s="217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18" t="s">
        <v>142</v>
      </c>
      <c r="AT216" s="218" t="s">
        <v>137</v>
      </c>
      <c r="AU216" s="218" t="s">
        <v>88</v>
      </c>
      <c r="AY216" s="20" t="s">
        <v>135</v>
      </c>
      <c r="BE216" s="219">
        <f>IF(N216="základní",J216,0)</f>
        <v>0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20" t="s">
        <v>86</v>
      </c>
      <c r="BK216" s="219">
        <f>ROUND(I216*H216,2)</f>
        <v>0</v>
      </c>
      <c r="BL216" s="20" t="s">
        <v>142</v>
      </c>
      <c r="BM216" s="218" t="s">
        <v>1049</v>
      </c>
    </row>
    <row r="217" s="2" customFormat="1">
      <c r="A217" s="41"/>
      <c r="B217" s="42"/>
      <c r="C217" s="43"/>
      <c r="D217" s="220" t="s">
        <v>144</v>
      </c>
      <c r="E217" s="43"/>
      <c r="F217" s="221" t="s">
        <v>626</v>
      </c>
      <c r="G217" s="43"/>
      <c r="H217" s="43"/>
      <c r="I217" s="222"/>
      <c r="J217" s="43"/>
      <c r="K217" s="43"/>
      <c r="L217" s="47"/>
      <c r="M217" s="223"/>
      <c r="N217" s="224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144</v>
      </c>
      <c r="AU217" s="20" t="s">
        <v>88</v>
      </c>
    </row>
    <row r="218" s="12" customFormat="1" ht="22.8" customHeight="1">
      <c r="A218" s="12"/>
      <c r="B218" s="191"/>
      <c r="C218" s="192"/>
      <c r="D218" s="193" t="s">
        <v>77</v>
      </c>
      <c r="E218" s="205" t="s">
        <v>928</v>
      </c>
      <c r="F218" s="205" t="s">
        <v>929</v>
      </c>
      <c r="G218" s="192"/>
      <c r="H218" s="192"/>
      <c r="I218" s="195"/>
      <c r="J218" s="206">
        <f>BK218</f>
        <v>0</v>
      </c>
      <c r="K218" s="192"/>
      <c r="L218" s="197"/>
      <c r="M218" s="198"/>
      <c r="N218" s="199"/>
      <c r="O218" s="199"/>
      <c r="P218" s="200">
        <f>SUM(P219:P237)</f>
        <v>0</v>
      </c>
      <c r="Q218" s="199"/>
      <c r="R218" s="200">
        <f>SUM(R219:R237)</f>
        <v>0</v>
      </c>
      <c r="S218" s="199"/>
      <c r="T218" s="201">
        <f>SUM(T219:T237)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02" t="s">
        <v>86</v>
      </c>
      <c r="AT218" s="203" t="s">
        <v>77</v>
      </c>
      <c r="AU218" s="203" t="s">
        <v>86</v>
      </c>
      <c r="AY218" s="202" t="s">
        <v>135</v>
      </c>
      <c r="BK218" s="204">
        <f>SUM(BK219:BK237)</f>
        <v>0</v>
      </c>
    </row>
    <row r="219" s="2" customFormat="1" ht="16.5" customHeight="1">
      <c r="A219" s="41"/>
      <c r="B219" s="42"/>
      <c r="C219" s="207" t="s">
        <v>359</v>
      </c>
      <c r="D219" s="207" t="s">
        <v>137</v>
      </c>
      <c r="E219" s="208" t="s">
        <v>930</v>
      </c>
      <c r="F219" s="209" t="s">
        <v>931</v>
      </c>
      <c r="G219" s="210" t="s">
        <v>383</v>
      </c>
      <c r="H219" s="211">
        <v>3.2080000000000002</v>
      </c>
      <c r="I219" s="212"/>
      <c r="J219" s="213">
        <f>ROUND(I219*H219,2)</f>
        <v>0</v>
      </c>
      <c r="K219" s="209" t="s">
        <v>141</v>
      </c>
      <c r="L219" s="47"/>
      <c r="M219" s="214" t="s">
        <v>76</v>
      </c>
      <c r="N219" s="215" t="s">
        <v>48</v>
      </c>
      <c r="O219" s="87"/>
      <c r="P219" s="216">
        <f>O219*H219</f>
        <v>0</v>
      </c>
      <c r="Q219" s="216">
        <v>0</v>
      </c>
      <c r="R219" s="216">
        <f>Q219*H219</f>
        <v>0</v>
      </c>
      <c r="S219" s="216">
        <v>0</v>
      </c>
      <c r="T219" s="217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18" t="s">
        <v>142</v>
      </c>
      <c r="AT219" s="218" t="s">
        <v>137</v>
      </c>
      <c r="AU219" s="218" t="s">
        <v>88</v>
      </c>
      <c r="AY219" s="20" t="s">
        <v>135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20" t="s">
        <v>86</v>
      </c>
      <c r="BK219" s="219">
        <f>ROUND(I219*H219,2)</f>
        <v>0</v>
      </c>
      <c r="BL219" s="20" t="s">
        <v>142</v>
      </c>
      <c r="BM219" s="218" t="s">
        <v>1050</v>
      </c>
    </row>
    <row r="220" s="2" customFormat="1">
      <c r="A220" s="41"/>
      <c r="B220" s="42"/>
      <c r="C220" s="43"/>
      <c r="D220" s="220" t="s">
        <v>144</v>
      </c>
      <c r="E220" s="43"/>
      <c r="F220" s="221" t="s">
        <v>933</v>
      </c>
      <c r="G220" s="43"/>
      <c r="H220" s="43"/>
      <c r="I220" s="222"/>
      <c r="J220" s="43"/>
      <c r="K220" s="43"/>
      <c r="L220" s="47"/>
      <c r="M220" s="223"/>
      <c r="N220" s="224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144</v>
      </c>
      <c r="AU220" s="20" t="s">
        <v>88</v>
      </c>
    </row>
    <row r="221" s="2" customFormat="1">
      <c r="A221" s="41"/>
      <c r="B221" s="42"/>
      <c r="C221" s="43"/>
      <c r="D221" s="225" t="s">
        <v>146</v>
      </c>
      <c r="E221" s="43"/>
      <c r="F221" s="226" t="s">
        <v>934</v>
      </c>
      <c r="G221" s="43"/>
      <c r="H221" s="43"/>
      <c r="I221" s="222"/>
      <c r="J221" s="43"/>
      <c r="K221" s="43"/>
      <c r="L221" s="47"/>
      <c r="M221" s="223"/>
      <c r="N221" s="224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146</v>
      </c>
      <c r="AU221" s="20" t="s">
        <v>88</v>
      </c>
    </row>
    <row r="222" s="13" customFormat="1">
      <c r="A222" s="13"/>
      <c r="B222" s="227"/>
      <c r="C222" s="228"/>
      <c r="D222" s="220" t="s">
        <v>171</v>
      </c>
      <c r="E222" s="229" t="s">
        <v>76</v>
      </c>
      <c r="F222" s="230" t="s">
        <v>1051</v>
      </c>
      <c r="G222" s="228"/>
      <c r="H222" s="231">
        <v>0.40000000000000002</v>
      </c>
      <c r="I222" s="232"/>
      <c r="J222" s="228"/>
      <c r="K222" s="228"/>
      <c r="L222" s="233"/>
      <c r="M222" s="234"/>
      <c r="N222" s="235"/>
      <c r="O222" s="235"/>
      <c r="P222" s="235"/>
      <c r="Q222" s="235"/>
      <c r="R222" s="235"/>
      <c r="S222" s="235"/>
      <c r="T222" s="23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7" t="s">
        <v>171</v>
      </c>
      <c r="AU222" s="237" t="s">
        <v>88</v>
      </c>
      <c r="AV222" s="13" t="s">
        <v>88</v>
      </c>
      <c r="AW222" s="13" t="s">
        <v>38</v>
      </c>
      <c r="AX222" s="13" t="s">
        <v>78</v>
      </c>
      <c r="AY222" s="237" t="s">
        <v>135</v>
      </c>
    </row>
    <row r="223" s="13" customFormat="1">
      <c r="A223" s="13"/>
      <c r="B223" s="227"/>
      <c r="C223" s="228"/>
      <c r="D223" s="220" t="s">
        <v>171</v>
      </c>
      <c r="E223" s="229" t="s">
        <v>76</v>
      </c>
      <c r="F223" s="230" t="s">
        <v>1052</v>
      </c>
      <c r="G223" s="228"/>
      <c r="H223" s="231">
        <v>2.8079999999999998</v>
      </c>
      <c r="I223" s="232"/>
      <c r="J223" s="228"/>
      <c r="K223" s="228"/>
      <c r="L223" s="233"/>
      <c r="M223" s="234"/>
      <c r="N223" s="235"/>
      <c r="O223" s="235"/>
      <c r="P223" s="235"/>
      <c r="Q223" s="235"/>
      <c r="R223" s="235"/>
      <c r="S223" s="235"/>
      <c r="T223" s="23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7" t="s">
        <v>171</v>
      </c>
      <c r="AU223" s="237" t="s">
        <v>88</v>
      </c>
      <c r="AV223" s="13" t="s">
        <v>88</v>
      </c>
      <c r="AW223" s="13" t="s">
        <v>38</v>
      </c>
      <c r="AX223" s="13" t="s">
        <v>78</v>
      </c>
      <c r="AY223" s="237" t="s">
        <v>135</v>
      </c>
    </row>
    <row r="224" s="14" customFormat="1">
      <c r="A224" s="14"/>
      <c r="B224" s="238"/>
      <c r="C224" s="239"/>
      <c r="D224" s="220" t="s">
        <v>171</v>
      </c>
      <c r="E224" s="240" t="s">
        <v>76</v>
      </c>
      <c r="F224" s="241" t="s">
        <v>207</v>
      </c>
      <c r="G224" s="239"/>
      <c r="H224" s="242">
        <v>3.2079999999999997</v>
      </c>
      <c r="I224" s="243"/>
      <c r="J224" s="239"/>
      <c r="K224" s="239"/>
      <c r="L224" s="244"/>
      <c r="M224" s="245"/>
      <c r="N224" s="246"/>
      <c r="O224" s="246"/>
      <c r="P224" s="246"/>
      <c r="Q224" s="246"/>
      <c r="R224" s="246"/>
      <c r="S224" s="246"/>
      <c r="T224" s="247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8" t="s">
        <v>171</v>
      </c>
      <c r="AU224" s="248" t="s">
        <v>88</v>
      </c>
      <c r="AV224" s="14" t="s">
        <v>153</v>
      </c>
      <c r="AW224" s="14" t="s">
        <v>38</v>
      </c>
      <c r="AX224" s="14" t="s">
        <v>86</v>
      </c>
      <c r="AY224" s="248" t="s">
        <v>135</v>
      </c>
    </row>
    <row r="225" s="2" customFormat="1" ht="16.5" customHeight="1">
      <c r="A225" s="41"/>
      <c r="B225" s="42"/>
      <c r="C225" s="207" t="s">
        <v>367</v>
      </c>
      <c r="D225" s="207" t="s">
        <v>137</v>
      </c>
      <c r="E225" s="208" t="s">
        <v>936</v>
      </c>
      <c r="F225" s="209" t="s">
        <v>937</v>
      </c>
      <c r="G225" s="210" t="s">
        <v>383</v>
      </c>
      <c r="H225" s="211">
        <v>9.6240000000000006</v>
      </c>
      <c r="I225" s="212"/>
      <c r="J225" s="213">
        <f>ROUND(I225*H225,2)</f>
        <v>0</v>
      </c>
      <c r="K225" s="209" t="s">
        <v>141</v>
      </c>
      <c r="L225" s="47"/>
      <c r="M225" s="214" t="s">
        <v>76</v>
      </c>
      <c r="N225" s="215" t="s">
        <v>48</v>
      </c>
      <c r="O225" s="87"/>
      <c r="P225" s="216">
        <f>O225*H225</f>
        <v>0</v>
      </c>
      <c r="Q225" s="216">
        <v>0</v>
      </c>
      <c r="R225" s="216">
        <f>Q225*H225</f>
        <v>0</v>
      </c>
      <c r="S225" s="216">
        <v>0</v>
      </c>
      <c r="T225" s="217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18" t="s">
        <v>142</v>
      </c>
      <c r="AT225" s="218" t="s">
        <v>137</v>
      </c>
      <c r="AU225" s="218" t="s">
        <v>88</v>
      </c>
      <c r="AY225" s="20" t="s">
        <v>135</v>
      </c>
      <c r="BE225" s="219">
        <f>IF(N225="základní",J225,0)</f>
        <v>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20" t="s">
        <v>86</v>
      </c>
      <c r="BK225" s="219">
        <f>ROUND(I225*H225,2)</f>
        <v>0</v>
      </c>
      <c r="BL225" s="20" t="s">
        <v>142</v>
      </c>
      <c r="BM225" s="218" t="s">
        <v>1053</v>
      </c>
    </row>
    <row r="226" s="2" customFormat="1">
      <c r="A226" s="41"/>
      <c r="B226" s="42"/>
      <c r="C226" s="43"/>
      <c r="D226" s="220" t="s">
        <v>144</v>
      </c>
      <c r="E226" s="43"/>
      <c r="F226" s="221" t="s">
        <v>939</v>
      </c>
      <c r="G226" s="43"/>
      <c r="H226" s="43"/>
      <c r="I226" s="222"/>
      <c r="J226" s="43"/>
      <c r="K226" s="43"/>
      <c r="L226" s="47"/>
      <c r="M226" s="223"/>
      <c r="N226" s="224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144</v>
      </c>
      <c r="AU226" s="20" t="s">
        <v>88</v>
      </c>
    </row>
    <row r="227" s="2" customFormat="1">
      <c r="A227" s="41"/>
      <c r="B227" s="42"/>
      <c r="C227" s="43"/>
      <c r="D227" s="225" t="s">
        <v>146</v>
      </c>
      <c r="E227" s="43"/>
      <c r="F227" s="226" t="s">
        <v>940</v>
      </c>
      <c r="G227" s="43"/>
      <c r="H227" s="43"/>
      <c r="I227" s="222"/>
      <c r="J227" s="43"/>
      <c r="K227" s="43"/>
      <c r="L227" s="47"/>
      <c r="M227" s="223"/>
      <c r="N227" s="224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146</v>
      </c>
      <c r="AU227" s="20" t="s">
        <v>88</v>
      </c>
    </row>
    <row r="228" s="13" customFormat="1">
      <c r="A228" s="13"/>
      <c r="B228" s="227"/>
      <c r="C228" s="228"/>
      <c r="D228" s="220" t="s">
        <v>171</v>
      </c>
      <c r="E228" s="229" t="s">
        <v>76</v>
      </c>
      <c r="F228" s="230" t="s">
        <v>1054</v>
      </c>
      <c r="G228" s="228"/>
      <c r="H228" s="231">
        <v>1.2</v>
      </c>
      <c r="I228" s="232"/>
      <c r="J228" s="228"/>
      <c r="K228" s="228"/>
      <c r="L228" s="233"/>
      <c r="M228" s="234"/>
      <c r="N228" s="235"/>
      <c r="O228" s="235"/>
      <c r="P228" s="235"/>
      <c r="Q228" s="235"/>
      <c r="R228" s="235"/>
      <c r="S228" s="235"/>
      <c r="T228" s="23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7" t="s">
        <v>171</v>
      </c>
      <c r="AU228" s="237" t="s">
        <v>88</v>
      </c>
      <c r="AV228" s="13" t="s">
        <v>88</v>
      </c>
      <c r="AW228" s="13" t="s">
        <v>38</v>
      </c>
      <c r="AX228" s="13" t="s">
        <v>78</v>
      </c>
      <c r="AY228" s="237" t="s">
        <v>135</v>
      </c>
    </row>
    <row r="229" s="13" customFormat="1">
      <c r="A229" s="13"/>
      <c r="B229" s="227"/>
      <c r="C229" s="228"/>
      <c r="D229" s="220" t="s">
        <v>171</v>
      </c>
      <c r="E229" s="229" t="s">
        <v>76</v>
      </c>
      <c r="F229" s="230" t="s">
        <v>1055</v>
      </c>
      <c r="G229" s="228"/>
      <c r="H229" s="231">
        <v>8.4239999999999995</v>
      </c>
      <c r="I229" s="232"/>
      <c r="J229" s="228"/>
      <c r="K229" s="228"/>
      <c r="L229" s="233"/>
      <c r="M229" s="234"/>
      <c r="N229" s="235"/>
      <c r="O229" s="235"/>
      <c r="P229" s="235"/>
      <c r="Q229" s="235"/>
      <c r="R229" s="235"/>
      <c r="S229" s="235"/>
      <c r="T229" s="23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7" t="s">
        <v>171</v>
      </c>
      <c r="AU229" s="237" t="s">
        <v>88</v>
      </c>
      <c r="AV229" s="13" t="s">
        <v>88</v>
      </c>
      <c r="AW229" s="13" t="s">
        <v>38</v>
      </c>
      <c r="AX229" s="13" t="s">
        <v>78</v>
      </c>
      <c r="AY229" s="237" t="s">
        <v>135</v>
      </c>
    </row>
    <row r="230" s="14" customFormat="1">
      <c r="A230" s="14"/>
      <c r="B230" s="238"/>
      <c r="C230" s="239"/>
      <c r="D230" s="220" t="s">
        <v>171</v>
      </c>
      <c r="E230" s="240" t="s">
        <v>76</v>
      </c>
      <c r="F230" s="241" t="s">
        <v>207</v>
      </c>
      <c r="G230" s="239"/>
      <c r="H230" s="242">
        <v>9.6239999999999988</v>
      </c>
      <c r="I230" s="243"/>
      <c r="J230" s="239"/>
      <c r="K230" s="239"/>
      <c r="L230" s="244"/>
      <c r="M230" s="245"/>
      <c r="N230" s="246"/>
      <c r="O230" s="246"/>
      <c r="P230" s="246"/>
      <c r="Q230" s="246"/>
      <c r="R230" s="246"/>
      <c r="S230" s="246"/>
      <c r="T230" s="247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8" t="s">
        <v>171</v>
      </c>
      <c r="AU230" s="248" t="s">
        <v>88</v>
      </c>
      <c r="AV230" s="14" t="s">
        <v>153</v>
      </c>
      <c r="AW230" s="14" t="s">
        <v>38</v>
      </c>
      <c r="AX230" s="14" t="s">
        <v>86</v>
      </c>
      <c r="AY230" s="248" t="s">
        <v>135</v>
      </c>
    </row>
    <row r="231" s="2" customFormat="1" ht="21.75" customHeight="1">
      <c r="A231" s="41"/>
      <c r="B231" s="42"/>
      <c r="C231" s="207" t="s">
        <v>374</v>
      </c>
      <c r="D231" s="207" t="s">
        <v>137</v>
      </c>
      <c r="E231" s="208" t="s">
        <v>1056</v>
      </c>
      <c r="F231" s="209" t="s">
        <v>1057</v>
      </c>
      <c r="G231" s="210" t="s">
        <v>383</v>
      </c>
      <c r="H231" s="211">
        <v>2.8079999999999998</v>
      </c>
      <c r="I231" s="212"/>
      <c r="J231" s="213">
        <f>ROUND(I231*H231,2)</f>
        <v>0</v>
      </c>
      <c r="K231" s="209" t="s">
        <v>141</v>
      </c>
      <c r="L231" s="47"/>
      <c r="M231" s="214" t="s">
        <v>76</v>
      </c>
      <c r="N231" s="215" t="s">
        <v>48</v>
      </c>
      <c r="O231" s="87"/>
      <c r="P231" s="216">
        <f>O231*H231</f>
        <v>0</v>
      </c>
      <c r="Q231" s="216">
        <v>0</v>
      </c>
      <c r="R231" s="216">
        <f>Q231*H231</f>
        <v>0</v>
      </c>
      <c r="S231" s="216">
        <v>0</v>
      </c>
      <c r="T231" s="217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18" t="s">
        <v>142</v>
      </c>
      <c r="AT231" s="218" t="s">
        <v>137</v>
      </c>
      <c r="AU231" s="218" t="s">
        <v>88</v>
      </c>
      <c r="AY231" s="20" t="s">
        <v>135</v>
      </c>
      <c r="BE231" s="219">
        <f>IF(N231="základní",J231,0)</f>
        <v>0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20" t="s">
        <v>86</v>
      </c>
      <c r="BK231" s="219">
        <f>ROUND(I231*H231,2)</f>
        <v>0</v>
      </c>
      <c r="BL231" s="20" t="s">
        <v>142</v>
      </c>
      <c r="BM231" s="218" t="s">
        <v>1058</v>
      </c>
    </row>
    <row r="232" s="2" customFormat="1">
      <c r="A232" s="41"/>
      <c r="B232" s="42"/>
      <c r="C232" s="43"/>
      <c r="D232" s="220" t="s">
        <v>144</v>
      </c>
      <c r="E232" s="43"/>
      <c r="F232" s="221" t="s">
        <v>1059</v>
      </c>
      <c r="G232" s="43"/>
      <c r="H232" s="43"/>
      <c r="I232" s="222"/>
      <c r="J232" s="43"/>
      <c r="K232" s="43"/>
      <c r="L232" s="47"/>
      <c r="M232" s="223"/>
      <c r="N232" s="224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144</v>
      </c>
      <c r="AU232" s="20" t="s">
        <v>88</v>
      </c>
    </row>
    <row r="233" s="2" customFormat="1">
      <c r="A233" s="41"/>
      <c r="B233" s="42"/>
      <c r="C233" s="43"/>
      <c r="D233" s="225" t="s">
        <v>146</v>
      </c>
      <c r="E233" s="43"/>
      <c r="F233" s="226" t="s">
        <v>1060</v>
      </c>
      <c r="G233" s="43"/>
      <c r="H233" s="43"/>
      <c r="I233" s="222"/>
      <c r="J233" s="43"/>
      <c r="K233" s="43"/>
      <c r="L233" s="47"/>
      <c r="M233" s="223"/>
      <c r="N233" s="224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146</v>
      </c>
      <c r="AU233" s="20" t="s">
        <v>88</v>
      </c>
    </row>
    <row r="234" s="13" customFormat="1">
      <c r="A234" s="13"/>
      <c r="B234" s="227"/>
      <c r="C234" s="228"/>
      <c r="D234" s="220" t="s">
        <v>171</v>
      </c>
      <c r="E234" s="229" t="s">
        <v>76</v>
      </c>
      <c r="F234" s="230" t="s">
        <v>1061</v>
      </c>
      <c r="G234" s="228"/>
      <c r="H234" s="231">
        <v>2.8079999999999998</v>
      </c>
      <c r="I234" s="232"/>
      <c r="J234" s="228"/>
      <c r="K234" s="228"/>
      <c r="L234" s="233"/>
      <c r="M234" s="234"/>
      <c r="N234" s="235"/>
      <c r="O234" s="235"/>
      <c r="P234" s="235"/>
      <c r="Q234" s="235"/>
      <c r="R234" s="235"/>
      <c r="S234" s="235"/>
      <c r="T234" s="23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7" t="s">
        <v>171</v>
      </c>
      <c r="AU234" s="237" t="s">
        <v>88</v>
      </c>
      <c r="AV234" s="13" t="s">
        <v>88</v>
      </c>
      <c r="AW234" s="13" t="s">
        <v>38</v>
      </c>
      <c r="AX234" s="13" t="s">
        <v>86</v>
      </c>
      <c r="AY234" s="237" t="s">
        <v>135</v>
      </c>
    </row>
    <row r="235" s="2" customFormat="1" ht="16.5" customHeight="1">
      <c r="A235" s="41"/>
      <c r="B235" s="42"/>
      <c r="C235" s="207" t="s">
        <v>380</v>
      </c>
      <c r="D235" s="207" t="s">
        <v>137</v>
      </c>
      <c r="E235" s="208" t="s">
        <v>942</v>
      </c>
      <c r="F235" s="209" t="s">
        <v>943</v>
      </c>
      <c r="G235" s="210" t="s">
        <v>383</v>
      </c>
      <c r="H235" s="211">
        <v>-0.40000000000000002</v>
      </c>
      <c r="I235" s="212"/>
      <c r="J235" s="213">
        <f>ROUND(I235*H235,2)</f>
        <v>0</v>
      </c>
      <c r="K235" s="209" t="s">
        <v>76</v>
      </c>
      <c r="L235" s="47"/>
      <c r="M235" s="214" t="s">
        <v>76</v>
      </c>
      <c r="N235" s="215" t="s">
        <v>48</v>
      </c>
      <c r="O235" s="87"/>
      <c r="P235" s="216">
        <f>O235*H235</f>
        <v>0</v>
      </c>
      <c r="Q235" s="216">
        <v>0</v>
      </c>
      <c r="R235" s="216">
        <f>Q235*H235</f>
        <v>0</v>
      </c>
      <c r="S235" s="216">
        <v>0</v>
      </c>
      <c r="T235" s="217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18" t="s">
        <v>142</v>
      </c>
      <c r="AT235" s="218" t="s">
        <v>137</v>
      </c>
      <c r="AU235" s="218" t="s">
        <v>88</v>
      </c>
      <c r="AY235" s="20" t="s">
        <v>135</v>
      </c>
      <c r="BE235" s="219">
        <f>IF(N235="základní",J235,0)</f>
        <v>0</v>
      </c>
      <c r="BF235" s="219">
        <f>IF(N235="snížená",J235,0)</f>
        <v>0</v>
      </c>
      <c r="BG235" s="219">
        <f>IF(N235="zákl. přenesená",J235,0)</f>
        <v>0</v>
      </c>
      <c r="BH235" s="219">
        <f>IF(N235="sníž. přenesená",J235,0)</f>
        <v>0</v>
      </c>
      <c r="BI235" s="219">
        <f>IF(N235="nulová",J235,0)</f>
        <v>0</v>
      </c>
      <c r="BJ235" s="20" t="s">
        <v>86</v>
      </c>
      <c r="BK235" s="219">
        <f>ROUND(I235*H235,2)</f>
        <v>0</v>
      </c>
      <c r="BL235" s="20" t="s">
        <v>142</v>
      </c>
      <c r="BM235" s="218" t="s">
        <v>1062</v>
      </c>
    </row>
    <row r="236" s="2" customFormat="1">
      <c r="A236" s="41"/>
      <c r="B236" s="42"/>
      <c r="C236" s="43"/>
      <c r="D236" s="220" t="s">
        <v>144</v>
      </c>
      <c r="E236" s="43"/>
      <c r="F236" s="221" t="s">
        <v>945</v>
      </c>
      <c r="G236" s="43"/>
      <c r="H236" s="43"/>
      <c r="I236" s="222"/>
      <c r="J236" s="43"/>
      <c r="K236" s="43"/>
      <c r="L236" s="47"/>
      <c r="M236" s="223"/>
      <c r="N236" s="224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144</v>
      </c>
      <c r="AU236" s="20" t="s">
        <v>88</v>
      </c>
    </row>
    <row r="237" s="13" customFormat="1">
      <c r="A237" s="13"/>
      <c r="B237" s="227"/>
      <c r="C237" s="228"/>
      <c r="D237" s="220" t="s">
        <v>171</v>
      </c>
      <c r="E237" s="229" t="s">
        <v>76</v>
      </c>
      <c r="F237" s="230" t="s">
        <v>1063</v>
      </c>
      <c r="G237" s="228"/>
      <c r="H237" s="231">
        <v>-0.40000000000000002</v>
      </c>
      <c r="I237" s="232"/>
      <c r="J237" s="228"/>
      <c r="K237" s="228"/>
      <c r="L237" s="233"/>
      <c r="M237" s="234"/>
      <c r="N237" s="235"/>
      <c r="O237" s="235"/>
      <c r="P237" s="235"/>
      <c r="Q237" s="235"/>
      <c r="R237" s="235"/>
      <c r="S237" s="235"/>
      <c r="T237" s="23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7" t="s">
        <v>171</v>
      </c>
      <c r="AU237" s="237" t="s">
        <v>88</v>
      </c>
      <c r="AV237" s="13" t="s">
        <v>88</v>
      </c>
      <c r="AW237" s="13" t="s">
        <v>38</v>
      </c>
      <c r="AX237" s="13" t="s">
        <v>86</v>
      </c>
      <c r="AY237" s="237" t="s">
        <v>135</v>
      </c>
    </row>
    <row r="238" s="12" customFormat="1" ht="22.8" customHeight="1">
      <c r="A238" s="12"/>
      <c r="B238" s="191"/>
      <c r="C238" s="192"/>
      <c r="D238" s="193" t="s">
        <v>77</v>
      </c>
      <c r="E238" s="205" t="s">
        <v>630</v>
      </c>
      <c r="F238" s="205" t="s">
        <v>631</v>
      </c>
      <c r="G238" s="192"/>
      <c r="H238" s="192"/>
      <c r="I238" s="195"/>
      <c r="J238" s="206">
        <f>BK238</f>
        <v>0</v>
      </c>
      <c r="K238" s="192"/>
      <c r="L238" s="197"/>
      <c r="M238" s="198"/>
      <c r="N238" s="199"/>
      <c r="O238" s="199"/>
      <c r="P238" s="200">
        <f>SUM(P239:P241)</f>
        <v>0</v>
      </c>
      <c r="Q238" s="199"/>
      <c r="R238" s="200">
        <f>SUM(R239:R241)</f>
        <v>0</v>
      </c>
      <c r="S238" s="199"/>
      <c r="T238" s="201">
        <f>SUM(T239:T241)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02" t="s">
        <v>86</v>
      </c>
      <c r="AT238" s="203" t="s">
        <v>77</v>
      </c>
      <c r="AU238" s="203" t="s">
        <v>86</v>
      </c>
      <c r="AY238" s="202" t="s">
        <v>135</v>
      </c>
      <c r="BK238" s="204">
        <f>SUM(BK239:BK241)</f>
        <v>0</v>
      </c>
    </row>
    <row r="239" s="2" customFormat="1" ht="16.5" customHeight="1">
      <c r="A239" s="41"/>
      <c r="B239" s="42"/>
      <c r="C239" s="207" t="s">
        <v>388</v>
      </c>
      <c r="D239" s="207" t="s">
        <v>137</v>
      </c>
      <c r="E239" s="208" t="s">
        <v>947</v>
      </c>
      <c r="F239" s="209" t="s">
        <v>948</v>
      </c>
      <c r="G239" s="210" t="s">
        <v>383</v>
      </c>
      <c r="H239" s="211">
        <v>4.2080000000000002</v>
      </c>
      <c r="I239" s="212"/>
      <c r="J239" s="213">
        <f>ROUND(I239*H239,2)</f>
        <v>0</v>
      </c>
      <c r="K239" s="209" t="s">
        <v>141</v>
      </c>
      <c r="L239" s="47"/>
      <c r="M239" s="214" t="s">
        <v>76</v>
      </c>
      <c r="N239" s="215" t="s">
        <v>48</v>
      </c>
      <c r="O239" s="87"/>
      <c r="P239" s="216">
        <f>O239*H239</f>
        <v>0</v>
      </c>
      <c r="Q239" s="216">
        <v>0</v>
      </c>
      <c r="R239" s="216">
        <f>Q239*H239</f>
        <v>0</v>
      </c>
      <c r="S239" s="216">
        <v>0</v>
      </c>
      <c r="T239" s="217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18" t="s">
        <v>142</v>
      </c>
      <c r="AT239" s="218" t="s">
        <v>137</v>
      </c>
      <c r="AU239" s="218" t="s">
        <v>88</v>
      </c>
      <c r="AY239" s="20" t="s">
        <v>135</v>
      </c>
      <c r="BE239" s="219">
        <f>IF(N239="základní",J239,0)</f>
        <v>0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20" t="s">
        <v>86</v>
      </c>
      <c r="BK239" s="219">
        <f>ROUND(I239*H239,2)</f>
        <v>0</v>
      </c>
      <c r="BL239" s="20" t="s">
        <v>142</v>
      </c>
      <c r="BM239" s="218" t="s">
        <v>1064</v>
      </c>
    </row>
    <row r="240" s="2" customFormat="1">
      <c r="A240" s="41"/>
      <c r="B240" s="42"/>
      <c r="C240" s="43"/>
      <c r="D240" s="220" t="s">
        <v>144</v>
      </c>
      <c r="E240" s="43"/>
      <c r="F240" s="221" t="s">
        <v>950</v>
      </c>
      <c r="G240" s="43"/>
      <c r="H240" s="43"/>
      <c r="I240" s="222"/>
      <c r="J240" s="43"/>
      <c r="K240" s="43"/>
      <c r="L240" s="47"/>
      <c r="M240" s="223"/>
      <c r="N240" s="224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144</v>
      </c>
      <c r="AU240" s="20" t="s">
        <v>88</v>
      </c>
    </row>
    <row r="241" s="2" customFormat="1">
      <c r="A241" s="41"/>
      <c r="B241" s="42"/>
      <c r="C241" s="43"/>
      <c r="D241" s="225" t="s">
        <v>146</v>
      </c>
      <c r="E241" s="43"/>
      <c r="F241" s="226" t="s">
        <v>951</v>
      </c>
      <c r="G241" s="43"/>
      <c r="H241" s="43"/>
      <c r="I241" s="222"/>
      <c r="J241" s="43"/>
      <c r="K241" s="43"/>
      <c r="L241" s="47"/>
      <c r="M241" s="281"/>
      <c r="N241" s="282"/>
      <c r="O241" s="283"/>
      <c r="P241" s="283"/>
      <c r="Q241" s="283"/>
      <c r="R241" s="283"/>
      <c r="S241" s="283"/>
      <c r="T241" s="284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146</v>
      </c>
      <c r="AU241" s="20" t="s">
        <v>88</v>
      </c>
    </row>
    <row r="242" s="2" customFormat="1" ht="6.96" customHeight="1">
      <c r="A242" s="41"/>
      <c r="B242" s="62"/>
      <c r="C242" s="63"/>
      <c r="D242" s="63"/>
      <c r="E242" s="63"/>
      <c r="F242" s="63"/>
      <c r="G242" s="63"/>
      <c r="H242" s="63"/>
      <c r="I242" s="63"/>
      <c r="J242" s="63"/>
      <c r="K242" s="63"/>
      <c r="L242" s="47"/>
      <c r="M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</row>
  </sheetData>
  <sheetProtection sheet="1" autoFilter="0" formatColumns="0" formatRows="0" objects="1" scenarios="1" spinCount="100000" saltValue="+doOaasw1uTeOPOBpfMhOotZHZOwraJs8/3QvGH0OrzAc5I4M/BHVAUOaEkIlCjcKHMnBOZfJqiZj5F7Hj+H2w==" hashValue="MZLB4/IA+FYN7T6L6YM/H351xt1SpVLV4uHvv1yMh2ziCQc9rbQrp1sabTVIWTT/92qO4ocB7olv/bYethSBtw==" algorithmName="SHA-512" password="CC35"/>
  <autoFilter ref="C85:K241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4_02/132254201"/>
    <hyperlink ref="F100" r:id="rId2" display="https://podminky.urs.cz/item/CS_URS_2024_02/132354201"/>
    <hyperlink ref="F109" r:id="rId3" display="https://podminky.urs.cz/item/CS_URS_2024_02/151101101"/>
    <hyperlink ref="F113" r:id="rId4" display="https://podminky.urs.cz/item/CS_URS_2024_02/151101111"/>
    <hyperlink ref="F116" r:id="rId5" display="https://podminky.urs.cz/item/CS_URS_2024_02/162651111"/>
    <hyperlink ref="F125" r:id="rId6" display="https://podminky.urs.cz/item/CS_URS_2024_02/162651131"/>
    <hyperlink ref="F134" r:id="rId7" display="https://podminky.urs.cz/item/CS_URS_2024_02/171151103"/>
    <hyperlink ref="F138" r:id="rId8" display="https://podminky.urs.cz/item/CS_URS_2024_02/1712012-R1"/>
    <hyperlink ref="F142" r:id="rId9" display="https://podminky.urs.cz/item/CS_URS_2024_02/174151101"/>
    <hyperlink ref="F159" r:id="rId10" display="https://podminky.urs.cz/item/CS_URS_2024_02/175151101.1"/>
    <hyperlink ref="F168" r:id="rId11" display="https://podminky.urs.cz/item/CS_URS_2024_02/358325114"/>
    <hyperlink ref="F171" r:id="rId12" display="https://podminky.urs.cz/item/CS_URS_2024_02/359901111"/>
    <hyperlink ref="F176" r:id="rId13" display="https://podminky.urs.cz/item/CS_URS_2024_02/451541111"/>
    <hyperlink ref="F181" r:id="rId14" display="https://podminky.urs.cz/item/CS_URS_2024_02/451573111"/>
    <hyperlink ref="F186" r:id="rId15" display="https://podminky.urs.cz/item/CS_URS_2024_02/452386111"/>
    <hyperlink ref="F190" r:id="rId16" display="https://podminky.urs.cz/item/CS_URS_2024_02/871313121"/>
    <hyperlink ref="F195" r:id="rId17" display="https://podminky.urs.cz/item/CS_URS_2024_02/895941301"/>
    <hyperlink ref="F200" r:id="rId18" display="https://podminky.urs.cz/item/CS_URS_2024_02/895941314"/>
    <hyperlink ref="F205" r:id="rId19" display="https://podminky.urs.cz/item/CS_URS_2024_02/895941341"/>
    <hyperlink ref="F210" r:id="rId20" display="https://podminky.urs.cz/item/CS_URS_2024_02/899202211"/>
    <hyperlink ref="F213" r:id="rId21" display="https://podminky.urs.cz/item/CS_URS_2024_02/899203112"/>
    <hyperlink ref="F221" r:id="rId22" display="https://podminky.urs.cz/item/CS_URS_2024_02/997221561"/>
    <hyperlink ref="F227" r:id="rId23" display="https://podminky.urs.cz/item/CS_URS_2024_02/997221569"/>
    <hyperlink ref="F233" r:id="rId24" display="https://podminky.urs.cz/item/CS_URS_2024_02/997221625"/>
    <hyperlink ref="F241" r:id="rId25" display="https://podminky.urs.cz/item/CS_URS_2024_02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6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98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88</v>
      </c>
    </row>
    <row r="4" s="1" customFormat="1" ht="24.96" customHeight="1">
      <c r="B4" s="23"/>
      <c r="D4" s="133" t="s">
        <v>106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Liberec-Horní Hanychov, ul. Pod Ještědem, V Lukách odkanalizování lokality I.etapa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107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1065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76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22</v>
      </c>
      <c r="E12" s="41"/>
      <c r="F12" s="139" t="s">
        <v>23</v>
      </c>
      <c r="G12" s="41"/>
      <c r="H12" s="41"/>
      <c r="I12" s="135" t="s">
        <v>24</v>
      </c>
      <c r="J12" s="140" t="str">
        <f>'Rekapitulace stavby'!AN8</f>
        <v>12. 7. 2024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26</v>
      </c>
      <c r="E14" s="41"/>
      <c r="F14" s="41"/>
      <c r="G14" s="41"/>
      <c r="H14" s="41"/>
      <c r="I14" s="135" t="s">
        <v>27</v>
      </c>
      <c r="J14" s="139" t="s">
        <v>28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29</v>
      </c>
      <c r="F15" s="41"/>
      <c r="G15" s="41"/>
      <c r="H15" s="41"/>
      <c r="I15" s="135" t="s">
        <v>30</v>
      </c>
      <c r="J15" s="139" t="s">
        <v>31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32</v>
      </c>
      <c r="E17" s="41"/>
      <c r="F17" s="41"/>
      <c r="G17" s="41"/>
      <c r="H17" s="41"/>
      <c r="I17" s="135" t="s">
        <v>27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30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34</v>
      </c>
      <c r="E20" s="41"/>
      <c r="F20" s="41"/>
      <c r="G20" s="41"/>
      <c r="H20" s="41"/>
      <c r="I20" s="135" t="s">
        <v>27</v>
      </c>
      <c r="J20" s="139" t="s">
        <v>35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36</v>
      </c>
      <c r="F21" s="41"/>
      <c r="G21" s="41"/>
      <c r="H21" s="41"/>
      <c r="I21" s="135" t="s">
        <v>30</v>
      </c>
      <c r="J21" s="139" t="s">
        <v>37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39</v>
      </c>
      <c r="E23" s="41"/>
      <c r="F23" s="41"/>
      <c r="G23" s="41"/>
      <c r="H23" s="41"/>
      <c r="I23" s="135" t="s">
        <v>27</v>
      </c>
      <c r="J23" s="139" t="s">
        <v>35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40</v>
      </c>
      <c r="F24" s="41"/>
      <c r="G24" s="41"/>
      <c r="H24" s="41"/>
      <c r="I24" s="135" t="s">
        <v>30</v>
      </c>
      <c r="J24" s="139" t="s">
        <v>37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41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76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43</v>
      </c>
      <c r="E30" s="41"/>
      <c r="F30" s="41"/>
      <c r="G30" s="41"/>
      <c r="H30" s="41"/>
      <c r="I30" s="41"/>
      <c r="J30" s="147">
        <f>ROUND(J86,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45</v>
      </c>
      <c r="G32" s="41"/>
      <c r="H32" s="41"/>
      <c r="I32" s="148" t="s">
        <v>44</v>
      </c>
      <c r="J32" s="148" t="s">
        <v>46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47</v>
      </c>
      <c r="E33" s="135" t="s">
        <v>48</v>
      </c>
      <c r="F33" s="150">
        <f>ROUND((SUM(BE86:BE806)),  2)</f>
        <v>0</v>
      </c>
      <c r="G33" s="41"/>
      <c r="H33" s="41"/>
      <c r="I33" s="151">
        <v>0.20999999999999999</v>
      </c>
      <c r="J33" s="150">
        <f>ROUND(((SUM(BE86:BE806))*I33),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49</v>
      </c>
      <c r="F34" s="150">
        <f>ROUND((SUM(BF86:BF806)),  2)</f>
        <v>0</v>
      </c>
      <c r="G34" s="41"/>
      <c r="H34" s="41"/>
      <c r="I34" s="151">
        <v>0.12</v>
      </c>
      <c r="J34" s="150">
        <f>ROUND(((SUM(BF86:BF806))*I34),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50</v>
      </c>
      <c r="F35" s="150">
        <f>ROUND((SUM(BG86:BG806)),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51</v>
      </c>
      <c r="F36" s="150">
        <f>ROUND((SUM(BH86:BH806)),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52</v>
      </c>
      <c r="F37" s="150">
        <f>ROUND((SUM(BI86:BI806)),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53</v>
      </c>
      <c r="E39" s="154"/>
      <c r="F39" s="154"/>
      <c r="G39" s="155" t="s">
        <v>54</v>
      </c>
      <c r="H39" s="156" t="s">
        <v>55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109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Liberec-Horní Hanychov, ul. Pod Ještědem, V Lukách odkanalizování lokality I.etapa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107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04 - SO 313 - Splaškové kanalizační přípojky-veřejná část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22</v>
      </c>
      <c r="D52" s="43"/>
      <c r="E52" s="43"/>
      <c r="F52" s="30" t="str">
        <f>F12</f>
        <v>Liberec</v>
      </c>
      <c r="G52" s="43"/>
      <c r="H52" s="43"/>
      <c r="I52" s="35" t="s">
        <v>24</v>
      </c>
      <c r="J52" s="75" t="str">
        <f>IF(J12="","",J12)</f>
        <v>12. 7. 2024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26</v>
      </c>
      <c r="D54" s="43"/>
      <c r="E54" s="43"/>
      <c r="F54" s="30" t="str">
        <f>E15</f>
        <v>Statutární město Liberec</v>
      </c>
      <c r="G54" s="43"/>
      <c r="H54" s="43"/>
      <c r="I54" s="35" t="s">
        <v>34</v>
      </c>
      <c r="J54" s="39" t="str">
        <f>E21</f>
        <v>SNOWPLAN, spol. s r.o.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40.05" customHeight="1">
      <c r="A55" s="41"/>
      <c r="B55" s="42"/>
      <c r="C55" s="35" t="s">
        <v>32</v>
      </c>
      <c r="D55" s="43"/>
      <c r="E55" s="43"/>
      <c r="F55" s="30" t="str">
        <f>IF(E18="","",E18)</f>
        <v>Vyplň údaj</v>
      </c>
      <c r="G55" s="43"/>
      <c r="H55" s="43"/>
      <c r="I55" s="35" t="s">
        <v>39</v>
      </c>
      <c r="J55" s="39" t="str">
        <f>E24</f>
        <v>SNOWPLAN, spol. s r.o. - Pavel Nezbeda Javůrek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110</v>
      </c>
      <c r="D57" s="165"/>
      <c r="E57" s="165"/>
      <c r="F57" s="165"/>
      <c r="G57" s="165"/>
      <c r="H57" s="165"/>
      <c r="I57" s="165"/>
      <c r="J57" s="166" t="s">
        <v>111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75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112</v>
      </c>
    </row>
    <row r="60" s="9" customFormat="1" ht="24.96" customHeight="1">
      <c r="A60" s="9"/>
      <c r="B60" s="168"/>
      <c r="C60" s="169"/>
      <c r="D60" s="170" t="s">
        <v>113</v>
      </c>
      <c r="E60" s="171"/>
      <c r="F60" s="171"/>
      <c r="G60" s="171"/>
      <c r="H60" s="171"/>
      <c r="I60" s="171"/>
      <c r="J60" s="172">
        <f>J87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114</v>
      </c>
      <c r="E61" s="177"/>
      <c r="F61" s="177"/>
      <c r="G61" s="177"/>
      <c r="H61" s="177"/>
      <c r="I61" s="177"/>
      <c r="J61" s="178">
        <f>J88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115</v>
      </c>
      <c r="E62" s="177"/>
      <c r="F62" s="177"/>
      <c r="G62" s="177"/>
      <c r="H62" s="177"/>
      <c r="I62" s="177"/>
      <c r="J62" s="178">
        <f>J641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116</v>
      </c>
      <c r="E63" s="177"/>
      <c r="F63" s="177"/>
      <c r="G63" s="177"/>
      <c r="H63" s="177"/>
      <c r="I63" s="177"/>
      <c r="J63" s="178">
        <f>J670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117</v>
      </c>
      <c r="E64" s="177"/>
      <c r="F64" s="177"/>
      <c r="G64" s="177"/>
      <c r="H64" s="177"/>
      <c r="I64" s="177"/>
      <c r="J64" s="178">
        <f>J699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118</v>
      </c>
      <c r="E65" s="177"/>
      <c r="F65" s="177"/>
      <c r="G65" s="177"/>
      <c r="H65" s="177"/>
      <c r="I65" s="177"/>
      <c r="J65" s="178">
        <f>J766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119</v>
      </c>
      <c r="E66" s="177"/>
      <c r="F66" s="177"/>
      <c r="G66" s="177"/>
      <c r="H66" s="177"/>
      <c r="I66" s="177"/>
      <c r="J66" s="178">
        <f>J803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120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63" t="str">
        <f>E7</f>
        <v>Liberec-Horní Hanychov, ul. Pod Ještědem, V Lukách odkanalizování lokality I.etapa</v>
      </c>
      <c r="F76" s="35"/>
      <c r="G76" s="35"/>
      <c r="H76" s="35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107</v>
      </c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>04 - SO 313 - Splaškové kanalizační přípojky-veřejná část</v>
      </c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22</v>
      </c>
      <c r="D80" s="43"/>
      <c r="E80" s="43"/>
      <c r="F80" s="30" t="str">
        <f>F12</f>
        <v>Liberec</v>
      </c>
      <c r="G80" s="43"/>
      <c r="H80" s="43"/>
      <c r="I80" s="35" t="s">
        <v>24</v>
      </c>
      <c r="J80" s="75" t="str">
        <f>IF(J12="","",J12)</f>
        <v>12. 7. 2024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5.65" customHeight="1">
      <c r="A82" s="41"/>
      <c r="B82" s="42"/>
      <c r="C82" s="35" t="s">
        <v>26</v>
      </c>
      <c r="D82" s="43"/>
      <c r="E82" s="43"/>
      <c r="F82" s="30" t="str">
        <f>E15</f>
        <v>Statutární město Liberec</v>
      </c>
      <c r="G82" s="43"/>
      <c r="H82" s="43"/>
      <c r="I82" s="35" t="s">
        <v>34</v>
      </c>
      <c r="J82" s="39" t="str">
        <f>E21</f>
        <v>SNOWPLAN, spol. s r.o.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40.05" customHeight="1">
      <c r="A83" s="41"/>
      <c r="B83" s="42"/>
      <c r="C83" s="35" t="s">
        <v>32</v>
      </c>
      <c r="D83" s="43"/>
      <c r="E83" s="43"/>
      <c r="F83" s="30" t="str">
        <f>IF(E18="","",E18)</f>
        <v>Vyplň údaj</v>
      </c>
      <c r="G83" s="43"/>
      <c r="H83" s="43"/>
      <c r="I83" s="35" t="s">
        <v>39</v>
      </c>
      <c r="J83" s="39" t="str">
        <f>E24</f>
        <v>SNOWPLAN, spol. s r.o. - Pavel Nezbeda Javůrek</v>
      </c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0"/>
      <c r="B85" s="181"/>
      <c r="C85" s="182" t="s">
        <v>121</v>
      </c>
      <c r="D85" s="183" t="s">
        <v>62</v>
      </c>
      <c r="E85" s="183" t="s">
        <v>58</v>
      </c>
      <c r="F85" s="183" t="s">
        <v>59</v>
      </c>
      <c r="G85" s="183" t="s">
        <v>122</v>
      </c>
      <c r="H85" s="183" t="s">
        <v>123</v>
      </c>
      <c r="I85" s="183" t="s">
        <v>124</v>
      </c>
      <c r="J85" s="183" t="s">
        <v>111</v>
      </c>
      <c r="K85" s="184" t="s">
        <v>125</v>
      </c>
      <c r="L85" s="185"/>
      <c r="M85" s="95" t="s">
        <v>76</v>
      </c>
      <c r="N85" s="96" t="s">
        <v>47</v>
      </c>
      <c r="O85" s="96" t="s">
        <v>126</v>
      </c>
      <c r="P85" s="96" t="s">
        <v>127</v>
      </c>
      <c r="Q85" s="96" t="s">
        <v>128</v>
      </c>
      <c r="R85" s="96" t="s">
        <v>129</v>
      </c>
      <c r="S85" s="96" t="s">
        <v>130</v>
      </c>
      <c r="T85" s="97" t="s">
        <v>131</v>
      </c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</row>
    <row r="86" s="2" customFormat="1" ht="22.8" customHeight="1">
      <c r="A86" s="41"/>
      <c r="B86" s="42"/>
      <c r="C86" s="102" t="s">
        <v>132</v>
      </c>
      <c r="D86" s="43"/>
      <c r="E86" s="43"/>
      <c r="F86" s="43"/>
      <c r="G86" s="43"/>
      <c r="H86" s="43"/>
      <c r="I86" s="43"/>
      <c r="J86" s="186">
        <f>BK86</f>
        <v>0</v>
      </c>
      <c r="K86" s="43"/>
      <c r="L86" s="47"/>
      <c r="M86" s="98"/>
      <c r="N86" s="187"/>
      <c r="O86" s="99"/>
      <c r="P86" s="188">
        <f>P87</f>
        <v>0</v>
      </c>
      <c r="Q86" s="99"/>
      <c r="R86" s="188">
        <f>R87</f>
        <v>33.115539689999999</v>
      </c>
      <c r="S86" s="99"/>
      <c r="T86" s="189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77</v>
      </c>
      <c r="AU86" s="20" t="s">
        <v>112</v>
      </c>
      <c r="BK86" s="190">
        <f>BK87</f>
        <v>0</v>
      </c>
    </row>
    <row r="87" s="12" customFormat="1" ht="25.92" customHeight="1">
      <c r="A87" s="12"/>
      <c r="B87" s="191"/>
      <c r="C87" s="192"/>
      <c r="D87" s="193" t="s">
        <v>77</v>
      </c>
      <c r="E87" s="194" t="s">
        <v>133</v>
      </c>
      <c r="F87" s="194" t="s">
        <v>134</v>
      </c>
      <c r="G87" s="192"/>
      <c r="H87" s="192"/>
      <c r="I87" s="195"/>
      <c r="J87" s="196">
        <f>BK87</f>
        <v>0</v>
      </c>
      <c r="K87" s="192"/>
      <c r="L87" s="197"/>
      <c r="M87" s="198"/>
      <c r="N87" s="199"/>
      <c r="O87" s="199"/>
      <c r="P87" s="200">
        <f>P88+P641+P670+P699+P766+P803</f>
        <v>0</v>
      </c>
      <c r="Q87" s="199"/>
      <c r="R87" s="200">
        <f>R88+R641+R670+R699+R766+R803</f>
        <v>33.115539689999999</v>
      </c>
      <c r="S87" s="199"/>
      <c r="T87" s="201">
        <f>T88+T641+T670+T699+T766+T803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86</v>
      </c>
      <c r="AT87" s="203" t="s">
        <v>77</v>
      </c>
      <c r="AU87" s="203" t="s">
        <v>78</v>
      </c>
      <c r="AY87" s="202" t="s">
        <v>135</v>
      </c>
      <c r="BK87" s="204">
        <f>BK88+BK641+BK670+BK699+BK766+BK803</f>
        <v>0</v>
      </c>
    </row>
    <row r="88" s="12" customFormat="1" ht="22.8" customHeight="1">
      <c r="A88" s="12"/>
      <c r="B88" s="191"/>
      <c r="C88" s="192"/>
      <c r="D88" s="193" t="s">
        <v>77</v>
      </c>
      <c r="E88" s="205" t="s">
        <v>86</v>
      </c>
      <c r="F88" s="205" t="s">
        <v>136</v>
      </c>
      <c r="G88" s="192"/>
      <c r="H88" s="192"/>
      <c r="I88" s="195"/>
      <c r="J88" s="206">
        <f>BK88</f>
        <v>0</v>
      </c>
      <c r="K88" s="192"/>
      <c r="L88" s="197"/>
      <c r="M88" s="198"/>
      <c r="N88" s="199"/>
      <c r="O88" s="199"/>
      <c r="P88" s="200">
        <f>SUM(P89:P640)</f>
        <v>0</v>
      </c>
      <c r="Q88" s="199"/>
      <c r="R88" s="200">
        <f>SUM(R89:R640)</f>
        <v>4.1441516099999998</v>
      </c>
      <c r="S88" s="199"/>
      <c r="T88" s="201">
        <f>SUM(T89:T640)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2" t="s">
        <v>86</v>
      </c>
      <c r="AT88" s="203" t="s">
        <v>77</v>
      </c>
      <c r="AU88" s="203" t="s">
        <v>86</v>
      </c>
      <c r="AY88" s="202" t="s">
        <v>135</v>
      </c>
      <c r="BK88" s="204">
        <f>SUM(BK89:BK640)</f>
        <v>0</v>
      </c>
    </row>
    <row r="89" s="2" customFormat="1" ht="16.5" customHeight="1">
      <c r="A89" s="41"/>
      <c r="B89" s="42"/>
      <c r="C89" s="207" t="s">
        <v>86</v>
      </c>
      <c r="D89" s="207" t="s">
        <v>137</v>
      </c>
      <c r="E89" s="208" t="s">
        <v>165</v>
      </c>
      <c r="F89" s="209" t="s">
        <v>166</v>
      </c>
      <c r="G89" s="210" t="s">
        <v>167</v>
      </c>
      <c r="H89" s="211">
        <v>300</v>
      </c>
      <c r="I89" s="212"/>
      <c r="J89" s="213">
        <f>ROUND(I89*H89,2)</f>
        <v>0</v>
      </c>
      <c r="K89" s="209" t="s">
        <v>141</v>
      </c>
      <c r="L89" s="47"/>
      <c r="M89" s="214" t="s">
        <v>76</v>
      </c>
      <c r="N89" s="215" t="s">
        <v>48</v>
      </c>
      <c r="O89" s="87"/>
      <c r="P89" s="216">
        <f>O89*H89</f>
        <v>0</v>
      </c>
      <c r="Q89" s="216">
        <v>4.0000000000000003E-05</v>
      </c>
      <c r="R89" s="216">
        <f>Q89*H89</f>
        <v>0.012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142</v>
      </c>
      <c r="AT89" s="218" t="s">
        <v>137</v>
      </c>
      <c r="AU89" s="218" t="s">
        <v>88</v>
      </c>
      <c r="AY89" s="20" t="s">
        <v>135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86</v>
      </c>
      <c r="BK89" s="219">
        <f>ROUND(I89*H89,2)</f>
        <v>0</v>
      </c>
      <c r="BL89" s="20" t="s">
        <v>142</v>
      </c>
      <c r="BM89" s="218" t="s">
        <v>1066</v>
      </c>
    </row>
    <row r="90" s="2" customFormat="1">
      <c r="A90" s="41"/>
      <c r="B90" s="42"/>
      <c r="C90" s="43"/>
      <c r="D90" s="220" t="s">
        <v>144</v>
      </c>
      <c r="E90" s="43"/>
      <c r="F90" s="221" t="s">
        <v>169</v>
      </c>
      <c r="G90" s="43"/>
      <c r="H90" s="43"/>
      <c r="I90" s="222"/>
      <c r="J90" s="43"/>
      <c r="K90" s="43"/>
      <c r="L90" s="47"/>
      <c r="M90" s="223"/>
      <c r="N90" s="224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144</v>
      </c>
      <c r="AU90" s="20" t="s">
        <v>88</v>
      </c>
    </row>
    <row r="91" s="2" customFormat="1">
      <c r="A91" s="41"/>
      <c r="B91" s="42"/>
      <c r="C91" s="43"/>
      <c r="D91" s="225" t="s">
        <v>146</v>
      </c>
      <c r="E91" s="43"/>
      <c r="F91" s="226" t="s">
        <v>170</v>
      </c>
      <c r="G91" s="43"/>
      <c r="H91" s="43"/>
      <c r="I91" s="222"/>
      <c r="J91" s="43"/>
      <c r="K91" s="43"/>
      <c r="L91" s="47"/>
      <c r="M91" s="223"/>
      <c r="N91" s="224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146</v>
      </c>
      <c r="AU91" s="20" t="s">
        <v>88</v>
      </c>
    </row>
    <row r="92" s="13" customFormat="1">
      <c r="A92" s="13"/>
      <c r="B92" s="227"/>
      <c r="C92" s="228"/>
      <c r="D92" s="220" t="s">
        <v>171</v>
      </c>
      <c r="E92" s="229" t="s">
        <v>76</v>
      </c>
      <c r="F92" s="230" t="s">
        <v>1067</v>
      </c>
      <c r="G92" s="228"/>
      <c r="H92" s="231">
        <v>300</v>
      </c>
      <c r="I92" s="232"/>
      <c r="J92" s="228"/>
      <c r="K92" s="228"/>
      <c r="L92" s="233"/>
      <c r="M92" s="234"/>
      <c r="N92" s="235"/>
      <c r="O92" s="235"/>
      <c r="P92" s="235"/>
      <c r="Q92" s="235"/>
      <c r="R92" s="235"/>
      <c r="S92" s="235"/>
      <c r="T92" s="236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7" t="s">
        <v>171</v>
      </c>
      <c r="AU92" s="237" t="s">
        <v>88</v>
      </c>
      <c r="AV92" s="13" t="s">
        <v>88</v>
      </c>
      <c r="AW92" s="13" t="s">
        <v>38</v>
      </c>
      <c r="AX92" s="13" t="s">
        <v>86</v>
      </c>
      <c r="AY92" s="237" t="s">
        <v>135</v>
      </c>
    </row>
    <row r="93" s="2" customFormat="1" ht="16.5" customHeight="1">
      <c r="A93" s="41"/>
      <c r="B93" s="42"/>
      <c r="C93" s="207" t="s">
        <v>88</v>
      </c>
      <c r="D93" s="207" t="s">
        <v>137</v>
      </c>
      <c r="E93" s="208" t="s">
        <v>174</v>
      </c>
      <c r="F93" s="209" t="s">
        <v>175</v>
      </c>
      <c r="G93" s="210" t="s">
        <v>176</v>
      </c>
      <c r="H93" s="211">
        <v>25</v>
      </c>
      <c r="I93" s="212"/>
      <c r="J93" s="213">
        <f>ROUND(I93*H93,2)</f>
        <v>0</v>
      </c>
      <c r="K93" s="209" t="s">
        <v>141</v>
      </c>
      <c r="L93" s="47"/>
      <c r="M93" s="214" t="s">
        <v>76</v>
      </c>
      <c r="N93" s="215" t="s">
        <v>48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142</v>
      </c>
      <c r="AT93" s="218" t="s">
        <v>137</v>
      </c>
      <c r="AU93" s="218" t="s">
        <v>88</v>
      </c>
      <c r="AY93" s="20" t="s">
        <v>135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86</v>
      </c>
      <c r="BK93" s="219">
        <f>ROUND(I93*H93,2)</f>
        <v>0</v>
      </c>
      <c r="BL93" s="20" t="s">
        <v>142</v>
      </c>
      <c r="BM93" s="218" t="s">
        <v>1068</v>
      </c>
    </row>
    <row r="94" s="2" customFormat="1">
      <c r="A94" s="41"/>
      <c r="B94" s="42"/>
      <c r="C94" s="43"/>
      <c r="D94" s="220" t="s">
        <v>144</v>
      </c>
      <c r="E94" s="43"/>
      <c r="F94" s="221" t="s">
        <v>178</v>
      </c>
      <c r="G94" s="43"/>
      <c r="H94" s="43"/>
      <c r="I94" s="222"/>
      <c r="J94" s="43"/>
      <c r="K94" s="43"/>
      <c r="L94" s="47"/>
      <c r="M94" s="223"/>
      <c r="N94" s="224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144</v>
      </c>
      <c r="AU94" s="20" t="s">
        <v>88</v>
      </c>
    </row>
    <row r="95" s="2" customFormat="1">
      <c r="A95" s="41"/>
      <c r="B95" s="42"/>
      <c r="C95" s="43"/>
      <c r="D95" s="225" t="s">
        <v>146</v>
      </c>
      <c r="E95" s="43"/>
      <c r="F95" s="226" t="s">
        <v>179</v>
      </c>
      <c r="G95" s="43"/>
      <c r="H95" s="43"/>
      <c r="I95" s="222"/>
      <c r="J95" s="43"/>
      <c r="K95" s="43"/>
      <c r="L95" s="47"/>
      <c r="M95" s="223"/>
      <c r="N95" s="22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146</v>
      </c>
      <c r="AU95" s="20" t="s">
        <v>88</v>
      </c>
    </row>
    <row r="96" s="13" customFormat="1">
      <c r="A96" s="13"/>
      <c r="B96" s="227"/>
      <c r="C96" s="228"/>
      <c r="D96" s="220" t="s">
        <v>171</v>
      </c>
      <c r="E96" s="229" t="s">
        <v>76</v>
      </c>
      <c r="F96" s="230" t="s">
        <v>1069</v>
      </c>
      <c r="G96" s="228"/>
      <c r="H96" s="231">
        <v>25</v>
      </c>
      <c r="I96" s="232"/>
      <c r="J96" s="228"/>
      <c r="K96" s="228"/>
      <c r="L96" s="233"/>
      <c r="M96" s="234"/>
      <c r="N96" s="235"/>
      <c r="O96" s="235"/>
      <c r="P96" s="235"/>
      <c r="Q96" s="235"/>
      <c r="R96" s="235"/>
      <c r="S96" s="235"/>
      <c r="T96" s="236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7" t="s">
        <v>171</v>
      </c>
      <c r="AU96" s="237" t="s">
        <v>88</v>
      </c>
      <c r="AV96" s="13" t="s">
        <v>88</v>
      </c>
      <c r="AW96" s="13" t="s">
        <v>38</v>
      </c>
      <c r="AX96" s="13" t="s">
        <v>86</v>
      </c>
      <c r="AY96" s="237" t="s">
        <v>135</v>
      </c>
    </row>
    <row r="97" s="2" customFormat="1" ht="16.5" customHeight="1">
      <c r="A97" s="41"/>
      <c r="B97" s="42"/>
      <c r="C97" s="207" t="s">
        <v>153</v>
      </c>
      <c r="D97" s="207" t="s">
        <v>137</v>
      </c>
      <c r="E97" s="208" t="s">
        <v>182</v>
      </c>
      <c r="F97" s="209" t="s">
        <v>183</v>
      </c>
      <c r="G97" s="210" t="s">
        <v>184</v>
      </c>
      <c r="H97" s="211">
        <v>40</v>
      </c>
      <c r="I97" s="212"/>
      <c r="J97" s="213">
        <f>ROUND(I97*H97,2)</f>
        <v>0</v>
      </c>
      <c r="K97" s="209" t="s">
        <v>141</v>
      </c>
      <c r="L97" s="47"/>
      <c r="M97" s="214" t="s">
        <v>76</v>
      </c>
      <c r="N97" s="215" t="s">
        <v>48</v>
      </c>
      <c r="O97" s="87"/>
      <c r="P97" s="216">
        <f>O97*H97</f>
        <v>0</v>
      </c>
      <c r="Q97" s="216">
        <v>0.036900000000000002</v>
      </c>
      <c r="R97" s="216">
        <f>Q97*H97</f>
        <v>1.476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142</v>
      </c>
      <c r="AT97" s="218" t="s">
        <v>137</v>
      </c>
      <c r="AU97" s="218" t="s">
        <v>88</v>
      </c>
      <c r="AY97" s="20" t="s">
        <v>135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86</v>
      </c>
      <c r="BK97" s="219">
        <f>ROUND(I97*H97,2)</f>
        <v>0</v>
      </c>
      <c r="BL97" s="20" t="s">
        <v>142</v>
      </c>
      <c r="BM97" s="218" t="s">
        <v>1070</v>
      </c>
    </row>
    <row r="98" s="2" customFormat="1">
      <c r="A98" s="41"/>
      <c r="B98" s="42"/>
      <c r="C98" s="43"/>
      <c r="D98" s="220" t="s">
        <v>144</v>
      </c>
      <c r="E98" s="43"/>
      <c r="F98" s="221" t="s">
        <v>186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144</v>
      </c>
      <c r="AU98" s="20" t="s">
        <v>88</v>
      </c>
    </row>
    <row r="99" s="2" customFormat="1">
      <c r="A99" s="41"/>
      <c r="B99" s="42"/>
      <c r="C99" s="43"/>
      <c r="D99" s="225" t="s">
        <v>146</v>
      </c>
      <c r="E99" s="43"/>
      <c r="F99" s="226" t="s">
        <v>187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146</v>
      </c>
      <c r="AU99" s="20" t="s">
        <v>88</v>
      </c>
    </row>
    <row r="100" s="2" customFormat="1" ht="16.5" customHeight="1">
      <c r="A100" s="41"/>
      <c r="B100" s="42"/>
      <c r="C100" s="207" t="s">
        <v>142</v>
      </c>
      <c r="D100" s="207" t="s">
        <v>137</v>
      </c>
      <c r="E100" s="208" t="s">
        <v>1071</v>
      </c>
      <c r="F100" s="209" t="s">
        <v>1072</v>
      </c>
      <c r="G100" s="210" t="s">
        <v>184</v>
      </c>
      <c r="H100" s="211">
        <v>6</v>
      </c>
      <c r="I100" s="212"/>
      <c r="J100" s="213">
        <f>ROUND(I100*H100,2)</f>
        <v>0</v>
      </c>
      <c r="K100" s="209" t="s">
        <v>141</v>
      </c>
      <c r="L100" s="47"/>
      <c r="M100" s="214" t="s">
        <v>76</v>
      </c>
      <c r="N100" s="215" t="s">
        <v>48</v>
      </c>
      <c r="O100" s="87"/>
      <c r="P100" s="216">
        <f>O100*H100</f>
        <v>0</v>
      </c>
      <c r="Q100" s="216">
        <v>0.0086800000000000002</v>
      </c>
      <c r="R100" s="216">
        <f>Q100*H100</f>
        <v>0.052080000000000001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142</v>
      </c>
      <c r="AT100" s="218" t="s">
        <v>137</v>
      </c>
      <c r="AU100" s="218" t="s">
        <v>88</v>
      </c>
      <c r="AY100" s="20" t="s">
        <v>135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86</v>
      </c>
      <c r="BK100" s="219">
        <f>ROUND(I100*H100,2)</f>
        <v>0</v>
      </c>
      <c r="BL100" s="20" t="s">
        <v>142</v>
      </c>
      <c r="BM100" s="218" t="s">
        <v>1073</v>
      </c>
    </row>
    <row r="101" s="2" customFormat="1">
      <c r="A101" s="41"/>
      <c r="B101" s="42"/>
      <c r="C101" s="43"/>
      <c r="D101" s="220" t="s">
        <v>144</v>
      </c>
      <c r="E101" s="43"/>
      <c r="F101" s="221" t="s">
        <v>1074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144</v>
      </c>
      <c r="AU101" s="20" t="s">
        <v>88</v>
      </c>
    </row>
    <row r="102" s="2" customFormat="1">
      <c r="A102" s="41"/>
      <c r="B102" s="42"/>
      <c r="C102" s="43"/>
      <c r="D102" s="225" t="s">
        <v>146</v>
      </c>
      <c r="E102" s="43"/>
      <c r="F102" s="226" t="s">
        <v>1075</v>
      </c>
      <c r="G102" s="43"/>
      <c r="H102" s="43"/>
      <c r="I102" s="222"/>
      <c r="J102" s="43"/>
      <c r="K102" s="43"/>
      <c r="L102" s="47"/>
      <c r="M102" s="223"/>
      <c r="N102" s="22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146</v>
      </c>
      <c r="AU102" s="20" t="s">
        <v>88</v>
      </c>
    </row>
    <row r="103" s="2" customFormat="1" ht="16.5" customHeight="1">
      <c r="A103" s="41"/>
      <c r="B103" s="42"/>
      <c r="C103" s="207" t="s">
        <v>164</v>
      </c>
      <c r="D103" s="207" t="s">
        <v>137</v>
      </c>
      <c r="E103" s="208" t="s">
        <v>189</v>
      </c>
      <c r="F103" s="209" t="s">
        <v>190</v>
      </c>
      <c r="G103" s="210" t="s">
        <v>184</v>
      </c>
      <c r="H103" s="211">
        <v>60</v>
      </c>
      <c r="I103" s="212"/>
      <c r="J103" s="213">
        <f>ROUND(I103*H103,2)</f>
        <v>0</v>
      </c>
      <c r="K103" s="209" t="s">
        <v>141</v>
      </c>
      <c r="L103" s="47"/>
      <c r="M103" s="214" t="s">
        <v>76</v>
      </c>
      <c r="N103" s="215" t="s">
        <v>48</v>
      </c>
      <c r="O103" s="87"/>
      <c r="P103" s="216">
        <f>O103*H103</f>
        <v>0</v>
      </c>
      <c r="Q103" s="216">
        <v>0.036900000000000002</v>
      </c>
      <c r="R103" s="216">
        <f>Q103*H103</f>
        <v>2.214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142</v>
      </c>
      <c r="AT103" s="218" t="s">
        <v>137</v>
      </c>
      <c r="AU103" s="218" t="s">
        <v>88</v>
      </c>
      <c r="AY103" s="20" t="s">
        <v>135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86</v>
      </c>
      <c r="BK103" s="219">
        <f>ROUND(I103*H103,2)</f>
        <v>0</v>
      </c>
      <c r="BL103" s="20" t="s">
        <v>142</v>
      </c>
      <c r="BM103" s="218" t="s">
        <v>1076</v>
      </c>
    </row>
    <row r="104" s="2" customFormat="1">
      <c r="A104" s="41"/>
      <c r="B104" s="42"/>
      <c r="C104" s="43"/>
      <c r="D104" s="220" t="s">
        <v>144</v>
      </c>
      <c r="E104" s="43"/>
      <c r="F104" s="221" t="s">
        <v>192</v>
      </c>
      <c r="G104" s="43"/>
      <c r="H104" s="43"/>
      <c r="I104" s="222"/>
      <c r="J104" s="43"/>
      <c r="K104" s="43"/>
      <c r="L104" s="47"/>
      <c r="M104" s="223"/>
      <c r="N104" s="22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144</v>
      </c>
      <c r="AU104" s="20" t="s">
        <v>88</v>
      </c>
    </row>
    <row r="105" s="2" customFormat="1">
      <c r="A105" s="41"/>
      <c r="B105" s="42"/>
      <c r="C105" s="43"/>
      <c r="D105" s="225" t="s">
        <v>146</v>
      </c>
      <c r="E105" s="43"/>
      <c r="F105" s="226" t="s">
        <v>193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146</v>
      </c>
      <c r="AU105" s="20" t="s">
        <v>88</v>
      </c>
    </row>
    <row r="106" s="2" customFormat="1" ht="21.75" customHeight="1">
      <c r="A106" s="41"/>
      <c r="B106" s="42"/>
      <c r="C106" s="207" t="s">
        <v>173</v>
      </c>
      <c r="D106" s="207" t="s">
        <v>137</v>
      </c>
      <c r="E106" s="208" t="s">
        <v>200</v>
      </c>
      <c r="F106" s="209" t="s">
        <v>201</v>
      </c>
      <c r="G106" s="210" t="s">
        <v>202</v>
      </c>
      <c r="H106" s="211">
        <v>9.0449999999999999</v>
      </c>
      <c r="I106" s="212"/>
      <c r="J106" s="213">
        <f>ROUND(I106*H106,2)</f>
        <v>0</v>
      </c>
      <c r="K106" s="209" t="s">
        <v>141</v>
      </c>
      <c r="L106" s="47"/>
      <c r="M106" s="214" t="s">
        <v>76</v>
      </c>
      <c r="N106" s="215" t="s">
        <v>48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142</v>
      </c>
      <c r="AT106" s="218" t="s">
        <v>137</v>
      </c>
      <c r="AU106" s="218" t="s">
        <v>88</v>
      </c>
      <c r="AY106" s="20" t="s">
        <v>135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86</v>
      </c>
      <c r="BK106" s="219">
        <f>ROUND(I106*H106,2)</f>
        <v>0</v>
      </c>
      <c r="BL106" s="20" t="s">
        <v>142</v>
      </c>
      <c r="BM106" s="218" t="s">
        <v>1077</v>
      </c>
    </row>
    <row r="107" s="2" customFormat="1">
      <c r="A107" s="41"/>
      <c r="B107" s="42"/>
      <c r="C107" s="43"/>
      <c r="D107" s="220" t="s">
        <v>144</v>
      </c>
      <c r="E107" s="43"/>
      <c r="F107" s="221" t="s">
        <v>204</v>
      </c>
      <c r="G107" s="43"/>
      <c r="H107" s="43"/>
      <c r="I107" s="222"/>
      <c r="J107" s="43"/>
      <c r="K107" s="43"/>
      <c r="L107" s="47"/>
      <c r="M107" s="223"/>
      <c r="N107" s="22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144</v>
      </c>
      <c r="AU107" s="20" t="s">
        <v>88</v>
      </c>
    </row>
    <row r="108" s="2" customFormat="1">
      <c r="A108" s="41"/>
      <c r="B108" s="42"/>
      <c r="C108" s="43"/>
      <c r="D108" s="225" t="s">
        <v>146</v>
      </c>
      <c r="E108" s="43"/>
      <c r="F108" s="226" t="s">
        <v>205</v>
      </c>
      <c r="G108" s="43"/>
      <c r="H108" s="43"/>
      <c r="I108" s="222"/>
      <c r="J108" s="43"/>
      <c r="K108" s="43"/>
      <c r="L108" s="47"/>
      <c r="M108" s="223"/>
      <c r="N108" s="224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146</v>
      </c>
      <c r="AU108" s="20" t="s">
        <v>88</v>
      </c>
    </row>
    <row r="109" s="13" customFormat="1">
      <c r="A109" s="13"/>
      <c r="B109" s="227"/>
      <c r="C109" s="228"/>
      <c r="D109" s="220" t="s">
        <v>171</v>
      </c>
      <c r="E109" s="229" t="s">
        <v>76</v>
      </c>
      <c r="F109" s="230" t="s">
        <v>1078</v>
      </c>
      <c r="G109" s="228"/>
      <c r="H109" s="231">
        <v>1.9970000000000001</v>
      </c>
      <c r="I109" s="232"/>
      <c r="J109" s="228"/>
      <c r="K109" s="228"/>
      <c r="L109" s="233"/>
      <c r="M109" s="234"/>
      <c r="N109" s="235"/>
      <c r="O109" s="235"/>
      <c r="P109" s="235"/>
      <c r="Q109" s="235"/>
      <c r="R109" s="235"/>
      <c r="S109" s="235"/>
      <c r="T109" s="23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7" t="s">
        <v>171</v>
      </c>
      <c r="AU109" s="237" t="s">
        <v>88</v>
      </c>
      <c r="AV109" s="13" t="s">
        <v>88</v>
      </c>
      <c r="AW109" s="13" t="s">
        <v>38</v>
      </c>
      <c r="AX109" s="13" t="s">
        <v>78</v>
      </c>
      <c r="AY109" s="237" t="s">
        <v>135</v>
      </c>
    </row>
    <row r="110" s="13" customFormat="1">
      <c r="A110" s="13"/>
      <c r="B110" s="227"/>
      <c r="C110" s="228"/>
      <c r="D110" s="220" t="s">
        <v>171</v>
      </c>
      <c r="E110" s="229" t="s">
        <v>76</v>
      </c>
      <c r="F110" s="230" t="s">
        <v>1079</v>
      </c>
      <c r="G110" s="228"/>
      <c r="H110" s="231">
        <v>1.9670000000000001</v>
      </c>
      <c r="I110" s="232"/>
      <c r="J110" s="228"/>
      <c r="K110" s="228"/>
      <c r="L110" s="233"/>
      <c r="M110" s="234"/>
      <c r="N110" s="235"/>
      <c r="O110" s="235"/>
      <c r="P110" s="235"/>
      <c r="Q110" s="235"/>
      <c r="R110" s="235"/>
      <c r="S110" s="235"/>
      <c r="T110" s="23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7" t="s">
        <v>171</v>
      </c>
      <c r="AU110" s="237" t="s">
        <v>88</v>
      </c>
      <c r="AV110" s="13" t="s">
        <v>88</v>
      </c>
      <c r="AW110" s="13" t="s">
        <v>38</v>
      </c>
      <c r="AX110" s="13" t="s">
        <v>78</v>
      </c>
      <c r="AY110" s="237" t="s">
        <v>135</v>
      </c>
    </row>
    <row r="111" s="13" customFormat="1">
      <c r="A111" s="13"/>
      <c r="B111" s="227"/>
      <c r="C111" s="228"/>
      <c r="D111" s="220" t="s">
        <v>171</v>
      </c>
      <c r="E111" s="229" t="s">
        <v>76</v>
      </c>
      <c r="F111" s="230" t="s">
        <v>1080</v>
      </c>
      <c r="G111" s="228"/>
      <c r="H111" s="231">
        <v>1.913</v>
      </c>
      <c r="I111" s="232"/>
      <c r="J111" s="228"/>
      <c r="K111" s="228"/>
      <c r="L111" s="233"/>
      <c r="M111" s="234"/>
      <c r="N111" s="235"/>
      <c r="O111" s="235"/>
      <c r="P111" s="235"/>
      <c r="Q111" s="235"/>
      <c r="R111" s="235"/>
      <c r="S111" s="235"/>
      <c r="T111" s="23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7" t="s">
        <v>171</v>
      </c>
      <c r="AU111" s="237" t="s">
        <v>88</v>
      </c>
      <c r="AV111" s="13" t="s">
        <v>88</v>
      </c>
      <c r="AW111" s="13" t="s">
        <v>38</v>
      </c>
      <c r="AX111" s="13" t="s">
        <v>78</v>
      </c>
      <c r="AY111" s="237" t="s">
        <v>135</v>
      </c>
    </row>
    <row r="112" s="13" customFormat="1">
      <c r="A112" s="13"/>
      <c r="B112" s="227"/>
      <c r="C112" s="228"/>
      <c r="D112" s="220" t="s">
        <v>171</v>
      </c>
      <c r="E112" s="229" t="s">
        <v>76</v>
      </c>
      <c r="F112" s="230" t="s">
        <v>1081</v>
      </c>
      <c r="G112" s="228"/>
      <c r="H112" s="231">
        <v>1.9299999999999999</v>
      </c>
      <c r="I112" s="232"/>
      <c r="J112" s="228"/>
      <c r="K112" s="228"/>
      <c r="L112" s="233"/>
      <c r="M112" s="234"/>
      <c r="N112" s="235"/>
      <c r="O112" s="235"/>
      <c r="P112" s="235"/>
      <c r="Q112" s="235"/>
      <c r="R112" s="235"/>
      <c r="S112" s="235"/>
      <c r="T112" s="23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7" t="s">
        <v>171</v>
      </c>
      <c r="AU112" s="237" t="s">
        <v>88</v>
      </c>
      <c r="AV112" s="13" t="s">
        <v>88</v>
      </c>
      <c r="AW112" s="13" t="s">
        <v>38</v>
      </c>
      <c r="AX112" s="13" t="s">
        <v>78</v>
      </c>
      <c r="AY112" s="237" t="s">
        <v>135</v>
      </c>
    </row>
    <row r="113" s="13" customFormat="1">
      <c r="A113" s="13"/>
      <c r="B113" s="227"/>
      <c r="C113" s="228"/>
      <c r="D113" s="220" t="s">
        <v>171</v>
      </c>
      <c r="E113" s="229" t="s">
        <v>76</v>
      </c>
      <c r="F113" s="230" t="s">
        <v>1082</v>
      </c>
      <c r="G113" s="228"/>
      <c r="H113" s="231">
        <v>1.97</v>
      </c>
      <c r="I113" s="232"/>
      <c r="J113" s="228"/>
      <c r="K113" s="228"/>
      <c r="L113" s="233"/>
      <c r="M113" s="234"/>
      <c r="N113" s="235"/>
      <c r="O113" s="235"/>
      <c r="P113" s="235"/>
      <c r="Q113" s="235"/>
      <c r="R113" s="235"/>
      <c r="S113" s="235"/>
      <c r="T113" s="23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7" t="s">
        <v>171</v>
      </c>
      <c r="AU113" s="237" t="s">
        <v>88</v>
      </c>
      <c r="AV113" s="13" t="s">
        <v>88</v>
      </c>
      <c r="AW113" s="13" t="s">
        <v>38</v>
      </c>
      <c r="AX113" s="13" t="s">
        <v>78</v>
      </c>
      <c r="AY113" s="237" t="s">
        <v>135</v>
      </c>
    </row>
    <row r="114" s="13" customFormat="1">
      <c r="A114" s="13"/>
      <c r="B114" s="227"/>
      <c r="C114" s="228"/>
      <c r="D114" s="220" t="s">
        <v>171</v>
      </c>
      <c r="E114" s="229" t="s">
        <v>76</v>
      </c>
      <c r="F114" s="230" t="s">
        <v>1083</v>
      </c>
      <c r="G114" s="228"/>
      <c r="H114" s="231">
        <v>2.0070000000000001</v>
      </c>
      <c r="I114" s="232"/>
      <c r="J114" s="228"/>
      <c r="K114" s="228"/>
      <c r="L114" s="233"/>
      <c r="M114" s="234"/>
      <c r="N114" s="235"/>
      <c r="O114" s="235"/>
      <c r="P114" s="235"/>
      <c r="Q114" s="235"/>
      <c r="R114" s="235"/>
      <c r="S114" s="235"/>
      <c r="T114" s="23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7" t="s">
        <v>171</v>
      </c>
      <c r="AU114" s="237" t="s">
        <v>88</v>
      </c>
      <c r="AV114" s="13" t="s">
        <v>88</v>
      </c>
      <c r="AW114" s="13" t="s">
        <v>38</v>
      </c>
      <c r="AX114" s="13" t="s">
        <v>78</v>
      </c>
      <c r="AY114" s="237" t="s">
        <v>135</v>
      </c>
    </row>
    <row r="115" s="13" customFormat="1">
      <c r="A115" s="13"/>
      <c r="B115" s="227"/>
      <c r="C115" s="228"/>
      <c r="D115" s="220" t="s">
        <v>171</v>
      </c>
      <c r="E115" s="229" t="s">
        <v>76</v>
      </c>
      <c r="F115" s="230" t="s">
        <v>1084</v>
      </c>
      <c r="G115" s="228"/>
      <c r="H115" s="231">
        <v>1.9199999999999999</v>
      </c>
      <c r="I115" s="232"/>
      <c r="J115" s="228"/>
      <c r="K115" s="228"/>
      <c r="L115" s="233"/>
      <c r="M115" s="234"/>
      <c r="N115" s="235"/>
      <c r="O115" s="235"/>
      <c r="P115" s="235"/>
      <c r="Q115" s="235"/>
      <c r="R115" s="235"/>
      <c r="S115" s="235"/>
      <c r="T115" s="23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7" t="s">
        <v>171</v>
      </c>
      <c r="AU115" s="237" t="s">
        <v>88</v>
      </c>
      <c r="AV115" s="13" t="s">
        <v>88</v>
      </c>
      <c r="AW115" s="13" t="s">
        <v>38</v>
      </c>
      <c r="AX115" s="13" t="s">
        <v>78</v>
      </c>
      <c r="AY115" s="237" t="s">
        <v>135</v>
      </c>
    </row>
    <row r="116" s="13" customFormat="1">
      <c r="A116" s="13"/>
      <c r="B116" s="227"/>
      <c r="C116" s="228"/>
      <c r="D116" s="220" t="s">
        <v>171</v>
      </c>
      <c r="E116" s="229" t="s">
        <v>76</v>
      </c>
      <c r="F116" s="230" t="s">
        <v>1085</v>
      </c>
      <c r="G116" s="228"/>
      <c r="H116" s="231">
        <v>1.637</v>
      </c>
      <c r="I116" s="232"/>
      <c r="J116" s="228"/>
      <c r="K116" s="228"/>
      <c r="L116" s="233"/>
      <c r="M116" s="234"/>
      <c r="N116" s="235"/>
      <c r="O116" s="235"/>
      <c r="P116" s="235"/>
      <c r="Q116" s="235"/>
      <c r="R116" s="235"/>
      <c r="S116" s="235"/>
      <c r="T116" s="23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7" t="s">
        <v>171</v>
      </c>
      <c r="AU116" s="237" t="s">
        <v>88</v>
      </c>
      <c r="AV116" s="13" t="s">
        <v>88</v>
      </c>
      <c r="AW116" s="13" t="s">
        <v>38</v>
      </c>
      <c r="AX116" s="13" t="s">
        <v>78</v>
      </c>
      <c r="AY116" s="237" t="s">
        <v>135</v>
      </c>
    </row>
    <row r="117" s="13" customFormat="1">
      <c r="A117" s="13"/>
      <c r="B117" s="227"/>
      <c r="C117" s="228"/>
      <c r="D117" s="220" t="s">
        <v>171</v>
      </c>
      <c r="E117" s="229" t="s">
        <v>76</v>
      </c>
      <c r="F117" s="230" t="s">
        <v>1086</v>
      </c>
      <c r="G117" s="228"/>
      <c r="H117" s="231">
        <v>2.1469999999999998</v>
      </c>
      <c r="I117" s="232"/>
      <c r="J117" s="228"/>
      <c r="K117" s="228"/>
      <c r="L117" s="233"/>
      <c r="M117" s="234"/>
      <c r="N117" s="235"/>
      <c r="O117" s="235"/>
      <c r="P117" s="235"/>
      <c r="Q117" s="235"/>
      <c r="R117" s="235"/>
      <c r="S117" s="235"/>
      <c r="T117" s="23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7" t="s">
        <v>171</v>
      </c>
      <c r="AU117" s="237" t="s">
        <v>88</v>
      </c>
      <c r="AV117" s="13" t="s">
        <v>88</v>
      </c>
      <c r="AW117" s="13" t="s">
        <v>38</v>
      </c>
      <c r="AX117" s="13" t="s">
        <v>78</v>
      </c>
      <c r="AY117" s="237" t="s">
        <v>135</v>
      </c>
    </row>
    <row r="118" s="13" customFormat="1">
      <c r="A118" s="13"/>
      <c r="B118" s="227"/>
      <c r="C118" s="228"/>
      <c r="D118" s="220" t="s">
        <v>171</v>
      </c>
      <c r="E118" s="229" t="s">
        <v>76</v>
      </c>
      <c r="F118" s="230" t="s">
        <v>1087</v>
      </c>
      <c r="G118" s="228"/>
      <c r="H118" s="231">
        <v>1.9099999999999999</v>
      </c>
      <c r="I118" s="232"/>
      <c r="J118" s="228"/>
      <c r="K118" s="228"/>
      <c r="L118" s="233"/>
      <c r="M118" s="234"/>
      <c r="N118" s="235"/>
      <c r="O118" s="235"/>
      <c r="P118" s="235"/>
      <c r="Q118" s="235"/>
      <c r="R118" s="235"/>
      <c r="S118" s="235"/>
      <c r="T118" s="23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7" t="s">
        <v>171</v>
      </c>
      <c r="AU118" s="237" t="s">
        <v>88</v>
      </c>
      <c r="AV118" s="13" t="s">
        <v>88</v>
      </c>
      <c r="AW118" s="13" t="s">
        <v>38</v>
      </c>
      <c r="AX118" s="13" t="s">
        <v>78</v>
      </c>
      <c r="AY118" s="237" t="s">
        <v>135</v>
      </c>
    </row>
    <row r="119" s="13" customFormat="1">
      <c r="A119" s="13"/>
      <c r="B119" s="227"/>
      <c r="C119" s="228"/>
      <c r="D119" s="220" t="s">
        <v>171</v>
      </c>
      <c r="E119" s="229" t="s">
        <v>76</v>
      </c>
      <c r="F119" s="230" t="s">
        <v>1088</v>
      </c>
      <c r="G119" s="228"/>
      <c r="H119" s="231">
        <v>2.1469999999999998</v>
      </c>
      <c r="I119" s="232"/>
      <c r="J119" s="228"/>
      <c r="K119" s="228"/>
      <c r="L119" s="233"/>
      <c r="M119" s="234"/>
      <c r="N119" s="235"/>
      <c r="O119" s="235"/>
      <c r="P119" s="235"/>
      <c r="Q119" s="235"/>
      <c r="R119" s="235"/>
      <c r="S119" s="235"/>
      <c r="T119" s="23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7" t="s">
        <v>171</v>
      </c>
      <c r="AU119" s="237" t="s">
        <v>88</v>
      </c>
      <c r="AV119" s="13" t="s">
        <v>88</v>
      </c>
      <c r="AW119" s="13" t="s">
        <v>38</v>
      </c>
      <c r="AX119" s="13" t="s">
        <v>78</v>
      </c>
      <c r="AY119" s="237" t="s">
        <v>135</v>
      </c>
    </row>
    <row r="120" s="13" customFormat="1">
      <c r="A120" s="13"/>
      <c r="B120" s="227"/>
      <c r="C120" s="228"/>
      <c r="D120" s="220" t="s">
        <v>171</v>
      </c>
      <c r="E120" s="229" t="s">
        <v>76</v>
      </c>
      <c r="F120" s="230" t="s">
        <v>1089</v>
      </c>
      <c r="G120" s="228"/>
      <c r="H120" s="231">
        <v>1.875</v>
      </c>
      <c r="I120" s="232"/>
      <c r="J120" s="228"/>
      <c r="K120" s="228"/>
      <c r="L120" s="233"/>
      <c r="M120" s="234"/>
      <c r="N120" s="235"/>
      <c r="O120" s="235"/>
      <c r="P120" s="235"/>
      <c r="Q120" s="235"/>
      <c r="R120" s="235"/>
      <c r="S120" s="235"/>
      <c r="T120" s="23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7" t="s">
        <v>171</v>
      </c>
      <c r="AU120" s="237" t="s">
        <v>88</v>
      </c>
      <c r="AV120" s="13" t="s">
        <v>88</v>
      </c>
      <c r="AW120" s="13" t="s">
        <v>38</v>
      </c>
      <c r="AX120" s="13" t="s">
        <v>78</v>
      </c>
      <c r="AY120" s="237" t="s">
        <v>135</v>
      </c>
    </row>
    <row r="121" s="13" customFormat="1">
      <c r="A121" s="13"/>
      <c r="B121" s="227"/>
      <c r="C121" s="228"/>
      <c r="D121" s="220" t="s">
        <v>171</v>
      </c>
      <c r="E121" s="229" t="s">
        <v>76</v>
      </c>
      <c r="F121" s="230" t="s">
        <v>1090</v>
      </c>
      <c r="G121" s="228"/>
      <c r="H121" s="231">
        <v>2.133</v>
      </c>
      <c r="I121" s="232"/>
      <c r="J121" s="228"/>
      <c r="K121" s="228"/>
      <c r="L121" s="233"/>
      <c r="M121" s="234"/>
      <c r="N121" s="235"/>
      <c r="O121" s="235"/>
      <c r="P121" s="235"/>
      <c r="Q121" s="235"/>
      <c r="R121" s="235"/>
      <c r="S121" s="235"/>
      <c r="T121" s="236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7" t="s">
        <v>171</v>
      </c>
      <c r="AU121" s="237" t="s">
        <v>88</v>
      </c>
      <c r="AV121" s="13" t="s">
        <v>88</v>
      </c>
      <c r="AW121" s="13" t="s">
        <v>38</v>
      </c>
      <c r="AX121" s="13" t="s">
        <v>78</v>
      </c>
      <c r="AY121" s="237" t="s">
        <v>135</v>
      </c>
    </row>
    <row r="122" s="13" customFormat="1">
      <c r="A122" s="13"/>
      <c r="B122" s="227"/>
      <c r="C122" s="228"/>
      <c r="D122" s="220" t="s">
        <v>171</v>
      </c>
      <c r="E122" s="229" t="s">
        <v>76</v>
      </c>
      <c r="F122" s="230" t="s">
        <v>1091</v>
      </c>
      <c r="G122" s="228"/>
      <c r="H122" s="231">
        <v>1.837</v>
      </c>
      <c r="I122" s="232"/>
      <c r="J122" s="228"/>
      <c r="K122" s="228"/>
      <c r="L122" s="233"/>
      <c r="M122" s="234"/>
      <c r="N122" s="235"/>
      <c r="O122" s="235"/>
      <c r="P122" s="235"/>
      <c r="Q122" s="235"/>
      <c r="R122" s="235"/>
      <c r="S122" s="235"/>
      <c r="T122" s="23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7" t="s">
        <v>171</v>
      </c>
      <c r="AU122" s="237" t="s">
        <v>88</v>
      </c>
      <c r="AV122" s="13" t="s">
        <v>88</v>
      </c>
      <c r="AW122" s="13" t="s">
        <v>38</v>
      </c>
      <c r="AX122" s="13" t="s">
        <v>78</v>
      </c>
      <c r="AY122" s="237" t="s">
        <v>135</v>
      </c>
    </row>
    <row r="123" s="13" customFormat="1">
      <c r="A123" s="13"/>
      <c r="B123" s="227"/>
      <c r="C123" s="228"/>
      <c r="D123" s="220" t="s">
        <v>171</v>
      </c>
      <c r="E123" s="229" t="s">
        <v>76</v>
      </c>
      <c r="F123" s="230" t="s">
        <v>1092</v>
      </c>
      <c r="G123" s="228"/>
      <c r="H123" s="231">
        <v>2.0600000000000001</v>
      </c>
      <c r="I123" s="232"/>
      <c r="J123" s="228"/>
      <c r="K123" s="228"/>
      <c r="L123" s="233"/>
      <c r="M123" s="234"/>
      <c r="N123" s="235"/>
      <c r="O123" s="235"/>
      <c r="P123" s="235"/>
      <c r="Q123" s="235"/>
      <c r="R123" s="235"/>
      <c r="S123" s="235"/>
      <c r="T123" s="23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7" t="s">
        <v>171</v>
      </c>
      <c r="AU123" s="237" t="s">
        <v>88</v>
      </c>
      <c r="AV123" s="13" t="s">
        <v>88</v>
      </c>
      <c r="AW123" s="13" t="s">
        <v>38</v>
      </c>
      <c r="AX123" s="13" t="s">
        <v>78</v>
      </c>
      <c r="AY123" s="237" t="s">
        <v>135</v>
      </c>
    </row>
    <row r="124" s="13" customFormat="1">
      <c r="A124" s="13"/>
      <c r="B124" s="227"/>
      <c r="C124" s="228"/>
      <c r="D124" s="220" t="s">
        <v>171</v>
      </c>
      <c r="E124" s="229" t="s">
        <v>76</v>
      </c>
      <c r="F124" s="230" t="s">
        <v>1093</v>
      </c>
      <c r="G124" s="228"/>
      <c r="H124" s="231">
        <v>2.073</v>
      </c>
      <c r="I124" s="232"/>
      <c r="J124" s="228"/>
      <c r="K124" s="228"/>
      <c r="L124" s="233"/>
      <c r="M124" s="234"/>
      <c r="N124" s="235"/>
      <c r="O124" s="235"/>
      <c r="P124" s="235"/>
      <c r="Q124" s="235"/>
      <c r="R124" s="235"/>
      <c r="S124" s="235"/>
      <c r="T124" s="23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7" t="s">
        <v>171</v>
      </c>
      <c r="AU124" s="237" t="s">
        <v>88</v>
      </c>
      <c r="AV124" s="13" t="s">
        <v>88</v>
      </c>
      <c r="AW124" s="13" t="s">
        <v>38</v>
      </c>
      <c r="AX124" s="13" t="s">
        <v>78</v>
      </c>
      <c r="AY124" s="237" t="s">
        <v>135</v>
      </c>
    </row>
    <row r="125" s="13" customFormat="1">
      <c r="A125" s="13"/>
      <c r="B125" s="227"/>
      <c r="C125" s="228"/>
      <c r="D125" s="220" t="s">
        <v>171</v>
      </c>
      <c r="E125" s="229" t="s">
        <v>76</v>
      </c>
      <c r="F125" s="230" t="s">
        <v>1094</v>
      </c>
      <c r="G125" s="228"/>
      <c r="H125" s="231">
        <v>1.97</v>
      </c>
      <c r="I125" s="232"/>
      <c r="J125" s="228"/>
      <c r="K125" s="228"/>
      <c r="L125" s="233"/>
      <c r="M125" s="234"/>
      <c r="N125" s="235"/>
      <c r="O125" s="235"/>
      <c r="P125" s="235"/>
      <c r="Q125" s="235"/>
      <c r="R125" s="235"/>
      <c r="S125" s="235"/>
      <c r="T125" s="23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7" t="s">
        <v>171</v>
      </c>
      <c r="AU125" s="237" t="s">
        <v>88</v>
      </c>
      <c r="AV125" s="13" t="s">
        <v>88</v>
      </c>
      <c r="AW125" s="13" t="s">
        <v>38</v>
      </c>
      <c r="AX125" s="13" t="s">
        <v>78</v>
      </c>
      <c r="AY125" s="237" t="s">
        <v>135</v>
      </c>
    </row>
    <row r="126" s="13" customFormat="1">
      <c r="A126" s="13"/>
      <c r="B126" s="227"/>
      <c r="C126" s="228"/>
      <c r="D126" s="220" t="s">
        <v>171</v>
      </c>
      <c r="E126" s="229" t="s">
        <v>76</v>
      </c>
      <c r="F126" s="230" t="s">
        <v>1095</v>
      </c>
      <c r="G126" s="228"/>
      <c r="H126" s="231">
        <v>2.298</v>
      </c>
      <c r="I126" s="232"/>
      <c r="J126" s="228"/>
      <c r="K126" s="228"/>
      <c r="L126" s="233"/>
      <c r="M126" s="234"/>
      <c r="N126" s="235"/>
      <c r="O126" s="235"/>
      <c r="P126" s="235"/>
      <c r="Q126" s="235"/>
      <c r="R126" s="235"/>
      <c r="S126" s="235"/>
      <c r="T126" s="23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7" t="s">
        <v>171</v>
      </c>
      <c r="AU126" s="237" t="s">
        <v>88</v>
      </c>
      <c r="AV126" s="13" t="s">
        <v>88</v>
      </c>
      <c r="AW126" s="13" t="s">
        <v>38</v>
      </c>
      <c r="AX126" s="13" t="s">
        <v>78</v>
      </c>
      <c r="AY126" s="237" t="s">
        <v>135</v>
      </c>
    </row>
    <row r="127" s="13" customFormat="1">
      <c r="A127" s="13"/>
      <c r="B127" s="227"/>
      <c r="C127" s="228"/>
      <c r="D127" s="220" t="s">
        <v>171</v>
      </c>
      <c r="E127" s="229" t="s">
        <v>76</v>
      </c>
      <c r="F127" s="230" t="s">
        <v>1096</v>
      </c>
      <c r="G127" s="228"/>
      <c r="H127" s="231">
        <v>1.6180000000000001</v>
      </c>
      <c r="I127" s="232"/>
      <c r="J127" s="228"/>
      <c r="K127" s="228"/>
      <c r="L127" s="233"/>
      <c r="M127" s="234"/>
      <c r="N127" s="235"/>
      <c r="O127" s="235"/>
      <c r="P127" s="235"/>
      <c r="Q127" s="235"/>
      <c r="R127" s="235"/>
      <c r="S127" s="235"/>
      <c r="T127" s="23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7" t="s">
        <v>171</v>
      </c>
      <c r="AU127" s="237" t="s">
        <v>88</v>
      </c>
      <c r="AV127" s="13" t="s">
        <v>88</v>
      </c>
      <c r="AW127" s="13" t="s">
        <v>38</v>
      </c>
      <c r="AX127" s="13" t="s">
        <v>78</v>
      </c>
      <c r="AY127" s="237" t="s">
        <v>135</v>
      </c>
    </row>
    <row r="128" s="13" customFormat="1">
      <c r="A128" s="13"/>
      <c r="B128" s="227"/>
      <c r="C128" s="228"/>
      <c r="D128" s="220" t="s">
        <v>171</v>
      </c>
      <c r="E128" s="229" t="s">
        <v>76</v>
      </c>
      <c r="F128" s="230" t="s">
        <v>1097</v>
      </c>
      <c r="G128" s="228"/>
      <c r="H128" s="231">
        <v>1.94</v>
      </c>
      <c r="I128" s="232"/>
      <c r="J128" s="228"/>
      <c r="K128" s="228"/>
      <c r="L128" s="233"/>
      <c r="M128" s="234"/>
      <c r="N128" s="235"/>
      <c r="O128" s="235"/>
      <c r="P128" s="235"/>
      <c r="Q128" s="235"/>
      <c r="R128" s="235"/>
      <c r="S128" s="235"/>
      <c r="T128" s="23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7" t="s">
        <v>171</v>
      </c>
      <c r="AU128" s="237" t="s">
        <v>88</v>
      </c>
      <c r="AV128" s="13" t="s">
        <v>88</v>
      </c>
      <c r="AW128" s="13" t="s">
        <v>38</v>
      </c>
      <c r="AX128" s="13" t="s">
        <v>78</v>
      </c>
      <c r="AY128" s="237" t="s">
        <v>135</v>
      </c>
    </row>
    <row r="129" s="13" customFormat="1">
      <c r="A129" s="13"/>
      <c r="B129" s="227"/>
      <c r="C129" s="228"/>
      <c r="D129" s="220" t="s">
        <v>171</v>
      </c>
      <c r="E129" s="229" t="s">
        <v>76</v>
      </c>
      <c r="F129" s="230" t="s">
        <v>1098</v>
      </c>
      <c r="G129" s="228"/>
      <c r="H129" s="231">
        <v>1.885</v>
      </c>
      <c r="I129" s="232"/>
      <c r="J129" s="228"/>
      <c r="K129" s="228"/>
      <c r="L129" s="233"/>
      <c r="M129" s="234"/>
      <c r="N129" s="235"/>
      <c r="O129" s="235"/>
      <c r="P129" s="235"/>
      <c r="Q129" s="235"/>
      <c r="R129" s="235"/>
      <c r="S129" s="235"/>
      <c r="T129" s="23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7" t="s">
        <v>171</v>
      </c>
      <c r="AU129" s="237" t="s">
        <v>88</v>
      </c>
      <c r="AV129" s="13" t="s">
        <v>88</v>
      </c>
      <c r="AW129" s="13" t="s">
        <v>38</v>
      </c>
      <c r="AX129" s="13" t="s">
        <v>78</v>
      </c>
      <c r="AY129" s="237" t="s">
        <v>135</v>
      </c>
    </row>
    <row r="130" s="13" customFormat="1">
      <c r="A130" s="13"/>
      <c r="B130" s="227"/>
      <c r="C130" s="228"/>
      <c r="D130" s="220" t="s">
        <v>171</v>
      </c>
      <c r="E130" s="229" t="s">
        <v>76</v>
      </c>
      <c r="F130" s="230" t="s">
        <v>1099</v>
      </c>
      <c r="G130" s="228"/>
      <c r="H130" s="231">
        <v>1.8999999999999999</v>
      </c>
      <c r="I130" s="232"/>
      <c r="J130" s="228"/>
      <c r="K130" s="228"/>
      <c r="L130" s="233"/>
      <c r="M130" s="234"/>
      <c r="N130" s="235"/>
      <c r="O130" s="235"/>
      <c r="P130" s="235"/>
      <c r="Q130" s="235"/>
      <c r="R130" s="235"/>
      <c r="S130" s="235"/>
      <c r="T130" s="23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7" t="s">
        <v>171</v>
      </c>
      <c r="AU130" s="237" t="s">
        <v>88</v>
      </c>
      <c r="AV130" s="13" t="s">
        <v>88</v>
      </c>
      <c r="AW130" s="13" t="s">
        <v>38</v>
      </c>
      <c r="AX130" s="13" t="s">
        <v>78</v>
      </c>
      <c r="AY130" s="237" t="s">
        <v>135</v>
      </c>
    </row>
    <row r="131" s="13" customFormat="1">
      <c r="A131" s="13"/>
      <c r="B131" s="227"/>
      <c r="C131" s="228"/>
      <c r="D131" s="220" t="s">
        <v>171</v>
      </c>
      <c r="E131" s="229" t="s">
        <v>76</v>
      </c>
      <c r="F131" s="230" t="s">
        <v>1100</v>
      </c>
      <c r="G131" s="228"/>
      <c r="H131" s="231">
        <v>2.3399999999999999</v>
      </c>
      <c r="I131" s="232"/>
      <c r="J131" s="228"/>
      <c r="K131" s="228"/>
      <c r="L131" s="233"/>
      <c r="M131" s="234"/>
      <c r="N131" s="235"/>
      <c r="O131" s="235"/>
      <c r="P131" s="235"/>
      <c r="Q131" s="235"/>
      <c r="R131" s="235"/>
      <c r="S131" s="235"/>
      <c r="T131" s="23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7" t="s">
        <v>171</v>
      </c>
      <c r="AU131" s="237" t="s">
        <v>88</v>
      </c>
      <c r="AV131" s="13" t="s">
        <v>88</v>
      </c>
      <c r="AW131" s="13" t="s">
        <v>38</v>
      </c>
      <c r="AX131" s="13" t="s">
        <v>78</v>
      </c>
      <c r="AY131" s="237" t="s">
        <v>135</v>
      </c>
    </row>
    <row r="132" s="13" customFormat="1">
      <c r="A132" s="13"/>
      <c r="B132" s="227"/>
      <c r="C132" s="228"/>
      <c r="D132" s="220" t="s">
        <v>171</v>
      </c>
      <c r="E132" s="229" t="s">
        <v>76</v>
      </c>
      <c r="F132" s="230" t="s">
        <v>1101</v>
      </c>
      <c r="G132" s="228"/>
      <c r="H132" s="231">
        <v>2.1000000000000001</v>
      </c>
      <c r="I132" s="232"/>
      <c r="J132" s="228"/>
      <c r="K132" s="228"/>
      <c r="L132" s="233"/>
      <c r="M132" s="234"/>
      <c r="N132" s="235"/>
      <c r="O132" s="235"/>
      <c r="P132" s="235"/>
      <c r="Q132" s="235"/>
      <c r="R132" s="235"/>
      <c r="S132" s="235"/>
      <c r="T132" s="23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7" t="s">
        <v>171</v>
      </c>
      <c r="AU132" s="237" t="s">
        <v>88</v>
      </c>
      <c r="AV132" s="13" t="s">
        <v>88</v>
      </c>
      <c r="AW132" s="13" t="s">
        <v>38</v>
      </c>
      <c r="AX132" s="13" t="s">
        <v>78</v>
      </c>
      <c r="AY132" s="237" t="s">
        <v>135</v>
      </c>
    </row>
    <row r="133" s="14" customFormat="1">
      <c r="A133" s="14"/>
      <c r="B133" s="238"/>
      <c r="C133" s="239"/>
      <c r="D133" s="220" t="s">
        <v>171</v>
      </c>
      <c r="E133" s="240" t="s">
        <v>76</v>
      </c>
      <c r="F133" s="241" t="s">
        <v>207</v>
      </c>
      <c r="G133" s="239"/>
      <c r="H133" s="242">
        <v>47.573999999999998</v>
      </c>
      <c r="I133" s="243"/>
      <c r="J133" s="239"/>
      <c r="K133" s="239"/>
      <c r="L133" s="244"/>
      <c r="M133" s="245"/>
      <c r="N133" s="246"/>
      <c r="O133" s="246"/>
      <c r="P133" s="246"/>
      <c r="Q133" s="246"/>
      <c r="R133" s="246"/>
      <c r="S133" s="246"/>
      <c r="T133" s="247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8" t="s">
        <v>171</v>
      </c>
      <c r="AU133" s="248" t="s">
        <v>88</v>
      </c>
      <c r="AV133" s="14" t="s">
        <v>153</v>
      </c>
      <c r="AW133" s="14" t="s">
        <v>38</v>
      </c>
      <c r="AX133" s="14" t="s">
        <v>78</v>
      </c>
      <c r="AY133" s="248" t="s">
        <v>135</v>
      </c>
    </row>
    <row r="134" s="13" customFormat="1">
      <c r="A134" s="13"/>
      <c r="B134" s="227"/>
      <c r="C134" s="228"/>
      <c r="D134" s="220" t="s">
        <v>171</v>
      </c>
      <c r="E134" s="229" t="s">
        <v>76</v>
      </c>
      <c r="F134" s="230" t="s">
        <v>1102</v>
      </c>
      <c r="G134" s="228"/>
      <c r="H134" s="231">
        <v>9.9849999999999994</v>
      </c>
      <c r="I134" s="232"/>
      <c r="J134" s="228"/>
      <c r="K134" s="228"/>
      <c r="L134" s="233"/>
      <c r="M134" s="234"/>
      <c r="N134" s="235"/>
      <c r="O134" s="235"/>
      <c r="P134" s="235"/>
      <c r="Q134" s="235"/>
      <c r="R134" s="235"/>
      <c r="S134" s="235"/>
      <c r="T134" s="23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7" t="s">
        <v>171</v>
      </c>
      <c r="AU134" s="237" t="s">
        <v>88</v>
      </c>
      <c r="AV134" s="13" t="s">
        <v>88</v>
      </c>
      <c r="AW134" s="13" t="s">
        <v>38</v>
      </c>
      <c r="AX134" s="13" t="s">
        <v>78</v>
      </c>
      <c r="AY134" s="237" t="s">
        <v>135</v>
      </c>
    </row>
    <row r="135" s="13" customFormat="1">
      <c r="A135" s="13"/>
      <c r="B135" s="227"/>
      <c r="C135" s="228"/>
      <c r="D135" s="220" t="s">
        <v>171</v>
      </c>
      <c r="E135" s="229" t="s">
        <v>76</v>
      </c>
      <c r="F135" s="230" t="s">
        <v>1103</v>
      </c>
      <c r="G135" s="228"/>
      <c r="H135" s="231">
        <v>3.3399999999999999</v>
      </c>
      <c r="I135" s="232"/>
      <c r="J135" s="228"/>
      <c r="K135" s="228"/>
      <c r="L135" s="233"/>
      <c r="M135" s="234"/>
      <c r="N135" s="235"/>
      <c r="O135" s="235"/>
      <c r="P135" s="235"/>
      <c r="Q135" s="235"/>
      <c r="R135" s="235"/>
      <c r="S135" s="235"/>
      <c r="T135" s="23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7" t="s">
        <v>171</v>
      </c>
      <c r="AU135" s="237" t="s">
        <v>88</v>
      </c>
      <c r="AV135" s="13" t="s">
        <v>88</v>
      </c>
      <c r="AW135" s="13" t="s">
        <v>38</v>
      </c>
      <c r="AX135" s="13" t="s">
        <v>78</v>
      </c>
      <c r="AY135" s="237" t="s">
        <v>135</v>
      </c>
    </row>
    <row r="136" s="13" customFormat="1">
      <c r="A136" s="13"/>
      <c r="B136" s="227"/>
      <c r="C136" s="228"/>
      <c r="D136" s="220" t="s">
        <v>171</v>
      </c>
      <c r="E136" s="229" t="s">
        <v>76</v>
      </c>
      <c r="F136" s="230" t="s">
        <v>1104</v>
      </c>
      <c r="G136" s="228"/>
      <c r="H136" s="231">
        <v>11.478</v>
      </c>
      <c r="I136" s="232"/>
      <c r="J136" s="228"/>
      <c r="K136" s="228"/>
      <c r="L136" s="233"/>
      <c r="M136" s="234"/>
      <c r="N136" s="235"/>
      <c r="O136" s="235"/>
      <c r="P136" s="235"/>
      <c r="Q136" s="235"/>
      <c r="R136" s="235"/>
      <c r="S136" s="235"/>
      <c r="T136" s="23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7" t="s">
        <v>171</v>
      </c>
      <c r="AU136" s="237" t="s">
        <v>88</v>
      </c>
      <c r="AV136" s="13" t="s">
        <v>88</v>
      </c>
      <c r="AW136" s="13" t="s">
        <v>38</v>
      </c>
      <c r="AX136" s="13" t="s">
        <v>78</v>
      </c>
      <c r="AY136" s="237" t="s">
        <v>135</v>
      </c>
    </row>
    <row r="137" s="13" customFormat="1">
      <c r="A137" s="13"/>
      <c r="B137" s="227"/>
      <c r="C137" s="228"/>
      <c r="D137" s="220" t="s">
        <v>171</v>
      </c>
      <c r="E137" s="229" t="s">
        <v>76</v>
      </c>
      <c r="F137" s="230" t="s">
        <v>1105</v>
      </c>
      <c r="G137" s="228"/>
      <c r="H137" s="231">
        <v>5.79</v>
      </c>
      <c r="I137" s="232"/>
      <c r="J137" s="228"/>
      <c r="K137" s="228"/>
      <c r="L137" s="233"/>
      <c r="M137" s="234"/>
      <c r="N137" s="235"/>
      <c r="O137" s="235"/>
      <c r="P137" s="235"/>
      <c r="Q137" s="235"/>
      <c r="R137" s="235"/>
      <c r="S137" s="235"/>
      <c r="T137" s="23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7" t="s">
        <v>171</v>
      </c>
      <c r="AU137" s="237" t="s">
        <v>88</v>
      </c>
      <c r="AV137" s="13" t="s">
        <v>88</v>
      </c>
      <c r="AW137" s="13" t="s">
        <v>38</v>
      </c>
      <c r="AX137" s="13" t="s">
        <v>78</v>
      </c>
      <c r="AY137" s="237" t="s">
        <v>135</v>
      </c>
    </row>
    <row r="138" s="13" customFormat="1">
      <c r="A138" s="13"/>
      <c r="B138" s="227"/>
      <c r="C138" s="228"/>
      <c r="D138" s="220" t="s">
        <v>171</v>
      </c>
      <c r="E138" s="229" t="s">
        <v>76</v>
      </c>
      <c r="F138" s="230" t="s">
        <v>1106</v>
      </c>
      <c r="G138" s="228"/>
      <c r="H138" s="231">
        <v>12.017</v>
      </c>
      <c r="I138" s="232"/>
      <c r="J138" s="228"/>
      <c r="K138" s="228"/>
      <c r="L138" s="233"/>
      <c r="M138" s="234"/>
      <c r="N138" s="235"/>
      <c r="O138" s="235"/>
      <c r="P138" s="235"/>
      <c r="Q138" s="235"/>
      <c r="R138" s="235"/>
      <c r="S138" s="235"/>
      <c r="T138" s="23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7" t="s">
        <v>171</v>
      </c>
      <c r="AU138" s="237" t="s">
        <v>88</v>
      </c>
      <c r="AV138" s="13" t="s">
        <v>88</v>
      </c>
      <c r="AW138" s="13" t="s">
        <v>38</v>
      </c>
      <c r="AX138" s="13" t="s">
        <v>78</v>
      </c>
      <c r="AY138" s="237" t="s">
        <v>135</v>
      </c>
    </row>
    <row r="139" s="13" customFormat="1">
      <c r="A139" s="13"/>
      <c r="B139" s="227"/>
      <c r="C139" s="228"/>
      <c r="D139" s="220" t="s">
        <v>171</v>
      </c>
      <c r="E139" s="229" t="s">
        <v>76</v>
      </c>
      <c r="F139" s="230" t="s">
        <v>1107</v>
      </c>
      <c r="G139" s="228"/>
      <c r="H139" s="231">
        <v>5.0179999999999998</v>
      </c>
      <c r="I139" s="232"/>
      <c r="J139" s="228"/>
      <c r="K139" s="228"/>
      <c r="L139" s="233"/>
      <c r="M139" s="234"/>
      <c r="N139" s="235"/>
      <c r="O139" s="235"/>
      <c r="P139" s="235"/>
      <c r="Q139" s="235"/>
      <c r="R139" s="235"/>
      <c r="S139" s="235"/>
      <c r="T139" s="23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7" t="s">
        <v>171</v>
      </c>
      <c r="AU139" s="237" t="s">
        <v>88</v>
      </c>
      <c r="AV139" s="13" t="s">
        <v>88</v>
      </c>
      <c r="AW139" s="13" t="s">
        <v>38</v>
      </c>
      <c r="AX139" s="13" t="s">
        <v>78</v>
      </c>
      <c r="AY139" s="237" t="s">
        <v>135</v>
      </c>
    </row>
    <row r="140" s="13" customFormat="1">
      <c r="A140" s="13"/>
      <c r="B140" s="227"/>
      <c r="C140" s="228"/>
      <c r="D140" s="220" t="s">
        <v>171</v>
      </c>
      <c r="E140" s="229" t="s">
        <v>76</v>
      </c>
      <c r="F140" s="230" t="s">
        <v>1108</v>
      </c>
      <c r="G140" s="228"/>
      <c r="H140" s="231">
        <v>10.752000000000001</v>
      </c>
      <c r="I140" s="232"/>
      <c r="J140" s="228"/>
      <c r="K140" s="228"/>
      <c r="L140" s="233"/>
      <c r="M140" s="234"/>
      <c r="N140" s="235"/>
      <c r="O140" s="235"/>
      <c r="P140" s="235"/>
      <c r="Q140" s="235"/>
      <c r="R140" s="235"/>
      <c r="S140" s="235"/>
      <c r="T140" s="23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7" t="s">
        <v>171</v>
      </c>
      <c r="AU140" s="237" t="s">
        <v>88</v>
      </c>
      <c r="AV140" s="13" t="s">
        <v>88</v>
      </c>
      <c r="AW140" s="13" t="s">
        <v>38</v>
      </c>
      <c r="AX140" s="13" t="s">
        <v>78</v>
      </c>
      <c r="AY140" s="237" t="s">
        <v>135</v>
      </c>
    </row>
    <row r="141" s="13" customFormat="1">
      <c r="A141" s="13"/>
      <c r="B141" s="227"/>
      <c r="C141" s="228"/>
      <c r="D141" s="220" t="s">
        <v>171</v>
      </c>
      <c r="E141" s="229" t="s">
        <v>76</v>
      </c>
      <c r="F141" s="230" t="s">
        <v>1109</v>
      </c>
      <c r="G141" s="228"/>
      <c r="H141" s="231">
        <v>4.9109999999999996</v>
      </c>
      <c r="I141" s="232"/>
      <c r="J141" s="228"/>
      <c r="K141" s="228"/>
      <c r="L141" s="233"/>
      <c r="M141" s="234"/>
      <c r="N141" s="235"/>
      <c r="O141" s="235"/>
      <c r="P141" s="235"/>
      <c r="Q141" s="235"/>
      <c r="R141" s="235"/>
      <c r="S141" s="235"/>
      <c r="T141" s="23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7" t="s">
        <v>171</v>
      </c>
      <c r="AU141" s="237" t="s">
        <v>88</v>
      </c>
      <c r="AV141" s="13" t="s">
        <v>88</v>
      </c>
      <c r="AW141" s="13" t="s">
        <v>38</v>
      </c>
      <c r="AX141" s="13" t="s">
        <v>78</v>
      </c>
      <c r="AY141" s="237" t="s">
        <v>135</v>
      </c>
    </row>
    <row r="142" s="13" customFormat="1">
      <c r="A142" s="13"/>
      <c r="B142" s="227"/>
      <c r="C142" s="228"/>
      <c r="D142" s="220" t="s">
        <v>171</v>
      </c>
      <c r="E142" s="229" t="s">
        <v>76</v>
      </c>
      <c r="F142" s="230" t="s">
        <v>1110</v>
      </c>
      <c r="G142" s="228"/>
      <c r="H142" s="231">
        <v>13.956</v>
      </c>
      <c r="I142" s="232"/>
      <c r="J142" s="228"/>
      <c r="K142" s="228"/>
      <c r="L142" s="233"/>
      <c r="M142" s="234"/>
      <c r="N142" s="235"/>
      <c r="O142" s="235"/>
      <c r="P142" s="235"/>
      <c r="Q142" s="235"/>
      <c r="R142" s="235"/>
      <c r="S142" s="235"/>
      <c r="T142" s="23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7" t="s">
        <v>171</v>
      </c>
      <c r="AU142" s="237" t="s">
        <v>88</v>
      </c>
      <c r="AV142" s="13" t="s">
        <v>88</v>
      </c>
      <c r="AW142" s="13" t="s">
        <v>38</v>
      </c>
      <c r="AX142" s="13" t="s">
        <v>78</v>
      </c>
      <c r="AY142" s="237" t="s">
        <v>135</v>
      </c>
    </row>
    <row r="143" s="13" customFormat="1">
      <c r="A143" s="13"/>
      <c r="B143" s="227"/>
      <c r="C143" s="228"/>
      <c r="D143" s="220" t="s">
        <v>171</v>
      </c>
      <c r="E143" s="229" t="s">
        <v>76</v>
      </c>
      <c r="F143" s="230" t="s">
        <v>1111</v>
      </c>
      <c r="G143" s="228"/>
      <c r="H143" s="231">
        <v>4.7750000000000004</v>
      </c>
      <c r="I143" s="232"/>
      <c r="J143" s="228"/>
      <c r="K143" s="228"/>
      <c r="L143" s="233"/>
      <c r="M143" s="234"/>
      <c r="N143" s="235"/>
      <c r="O143" s="235"/>
      <c r="P143" s="235"/>
      <c r="Q143" s="235"/>
      <c r="R143" s="235"/>
      <c r="S143" s="235"/>
      <c r="T143" s="23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7" t="s">
        <v>171</v>
      </c>
      <c r="AU143" s="237" t="s">
        <v>88</v>
      </c>
      <c r="AV143" s="13" t="s">
        <v>88</v>
      </c>
      <c r="AW143" s="13" t="s">
        <v>38</v>
      </c>
      <c r="AX143" s="13" t="s">
        <v>78</v>
      </c>
      <c r="AY143" s="237" t="s">
        <v>135</v>
      </c>
    </row>
    <row r="144" s="13" customFormat="1">
      <c r="A144" s="13"/>
      <c r="B144" s="227"/>
      <c r="C144" s="228"/>
      <c r="D144" s="220" t="s">
        <v>171</v>
      </c>
      <c r="E144" s="229" t="s">
        <v>76</v>
      </c>
      <c r="F144" s="230" t="s">
        <v>1112</v>
      </c>
      <c r="G144" s="228"/>
      <c r="H144" s="231">
        <v>15.029</v>
      </c>
      <c r="I144" s="232"/>
      <c r="J144" s="228"/>
      <c r="K144" s="228"/>
      <c r="L144" s="233"/>
      <c r="M144" s="234"/>
      <c r="N144" s="235"/>
      <c r="O144" s="235"/>
      <c r="P144" s="235"/>
      <c r="Q144" s="235"/>
      <c r="R144" s="235"/>
      <c r="S144" s="235"/>
      <c r="T144" s="23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7" t="s">
        <v>171</v>
      </c>
      <c r="AU144" s="237" t="s">
        <v>88</v>
      </c>
      <c r="AV144" s="13" t="s">
        <v>88</v>
      </c>
      <c r="AW144" s="13" t="s">
        <v>38</v>
      </c>
      <c r="AX144" s="13" t="s">
        <v>78</v>
      </c>
      <c r="AY144" s="237" t="s">
        <v>135</v>
      </c>
    </row>
    <row r="145" s="13" customFormat="1">
      <c r="A145" s="13"/>
      <c r="B145" s="227"/>
      <c r="C145" s="228"/>
      <c r="D145" s="220" t="s">
        <v>171</v>
      </c>
      <c r="E145" s="229" t="s">
        <v>76</v>
      </c>
      <c r="F145" s="230" t="s">
        <v>1113</v>
      </c>
      <c r="G145" s="228"/>
      <c r="H145" s="231">
        <v>1.875</v>
      </c>
      <c r="I145" s="232"/>
      <c r="J145" s="228"/>
      <c r="K145" s="228"/>
      <c r="L145" s="233"/>
      <c r="M145" s="234"/>
      <c r="N145" s="235"/>
      <c r="O145" s="235"/>
      <c r="P145" s="235"/>
      <c r="Q145" s="235"/>
      <c r="R145" s="235"/>
      <c r="S145" s="235"/>
      <c r="T145" s="23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7" t="s">
        <v>171</v>
      </c>
      <c r="AU145" s="237" t="s">
        <v>88</v>
      </c>
      <c r="AV145" s="13" t="s">
        <v>88</v>
      </c>
      <c r="AW145" s="13" t="s">
        <v>38</v>
      </c>
      <c r="AX145" s="13" t="s">
        <v>78</v>
      </c>
      <c r="AY145" s="237" t="s">
        <v>135</v>
      </c>
    </row>
    <row r="146" s="13" customFormat="1">
      <c r="A146" s="13"/>
      <c r="B146" s="227"/>
      <c r="C146" s="228"/>
      <c r="D146" s="220" t="s">
        <v>171</v>
      </c>
      <c r="E146" s="229" t="s">
        <v>76</v>
      </c>
      <c r="F146" s="230" t="s">
        <v>1114</v>
      </c>
      <c r="G146" s="228"/>
      <c r="H146" s="231">
        <v>7.4660000000000002</v>
      </c>
      <c r="I146" s="232"/>
      <c r="J146" s="228"/>
      <c r="K146" s="228"/>
      <c r="L146" s="233"/>
      <c r="M146" s="234"/>
      <c r="N146" s="235"/>
      <c r="O146" s="235"/>
      <c r="P146" s="235"/>
      <c r="Q146" s="235"/>
      <c r="R146" s="235"/>
      <c r="S146" s="235"/>
      <c r="T146" s="23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7" t="s">
        <v>171</v>
      </c>
      <c r="AU146" s="237" t="s">
        <v>88</v>
      </c>
      <c r="AV146" s="13" t="s">
        <v>88</v>
      </c>
      <c r="AW146" s="13" t="s">
        <v>38</v>
      </c>
      <c r="AX146" s="13" t="s">
        <v>78</v>
      </c>
      <c r="AY146" s="237" t="s">
        <v>135</v>
      </c>
    </row>
    <row r="147" s="13" customFormat="1">
      <c r="A147" s="13"/>
      <c r="B147" s="227"/>
      <c r="C147" s="228"/>
      <c r="D147" s="220" t="s">
        <v>171</v>
      </c>
      <c r="E147" s="229" t="s">
        <v>76</v>
      </c>
      <c r="F147" s="230" t="s">
        <v>1115</v>
      </c>
      <c r="G147" s="228"/>
      <c r="H147" s="231">
        <v>6.4299999999999997</v>
      </c>
      <c r="I147" s="232"/>
      <c r="J147" s="228"/>
      <c r="K147" s="228"/>
      <c r="L147" s="233"/>
      <c r="M147" s="234"/>
      <c r="N147" s="235"/>
      <c r="O147" s="235"/>
      <c r="P147" s="235"/>
      <c r="Q147" s="235"/>
      <c r="R147" s="235"/>
      <c r="S147" s="235"/>
      <c r="T147" s="23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7" t="s">
        <v>171</v>
      </c>
      <c r="AU147" s="237" t="s">
        <v>88</v>
      </c>
      <c r="AV147" s="13" t="s">
        <v>88</v>
      </c>
      <c r="AW147" s="13" t="s">
        <v>38</v>
      </c>
      <c r="AX147" s="13" t="s">
        <v>78</v>
      </c>
      <c r="AY147" s="237" t="s">
        <v>135</v>
      </c>
    </row>
    <row r="148" s="13" customFormat="1">
      <c r="A148" s="13"/>
      <c r="B148" s="227"/>
      <c r="C148" s="228"/>
      <c r="D148" s="220" t="s">
        <v>171</v>
      </c>
      <c r="E148" s="229" t="s">
        <v>76</v>
      </c>
      <c r="F148" s="230" t="s">
        <v>1116</v>
      </c>
      <c r="G148" s="228"/>
      <c r="H148" s="231">
        <v>12.359999999999999</v>
      </c>
      <c r="I148" s="232"/>
      <c r="J148" s="228"/>
      <c r="K148" s="228"/>
      <c r="L148" s="233"/>
      <c r="M148" s="234"/>
      <c r="N148" s="235"/>
      <c r="O148" s="235"/>
      <c r="P148" s="235"/>
      <c r="Q148" s="235"/>
      <c r="R148" s="235"/>
      <c r="S148" s="235"/>
      <c r="T148" s="23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7" t="s">
        <v>171</v>
      </c>
      <c r="AU148" s="237" t="s">
        <v>88</v>
      </c>
      <c r="AV148" s="13" t="s">
        <v>88</v>
      </c>
      <c r="AW148" s="13" t="s">
        <v>38</v>
      </c>
      <c r="AX148" s="13" t="s">
        <v>78</v>
      </c>
      <c r="AY148" s="237" t="s">
        <v>135</v>
      </c>
    </row>
    <row r="149" s="13" customFormat="1">
      <c r="A149" s="13"/>
      <c r="B149" s="227"/>
      <c r="C149" s="228"/>
      <c r="D149" s="220" t="s">
        <v>171</v>
      </c>
      <c r="E149" s="229" t="s">
        <v>76</v>
      </c>
      <c r="F149" s="230" t="s">
        <v>1117</v>
      </c>
      <c r="G149" s="228"/>
      <c r="H149" s="231">
        <v>4.1459999999999999</v>
      </c>
      <c r="I149" s="232"/>
      <c r="J149" s="228"/>
      <c r="K149" s="228"/>
      <c r="L149" s="233"/>
      <c r="M149" s="234"/>
      <c r="N149" s="235"/>
      <c r="O149" s="235"/>
      <c r="P149" s="235"/>
      <c r="Q149" s="235"/>
      <c r="R149" s="235"/>
      <c r="S149" s="235"/>
      <c r="T149" s="23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7" t="s">
        <v>171</v>
      </c>
      <c r="AU149" s="237" t="s">
        <v>88</v>
      </c>
      <c r="AV149" s="13" t="s">
        <v>88</v>
      </c>
      <c r="AW149" s="13" t="s">
        <v>38</v>
      </c>
      <c r="AX149" s="13" t="s">
        <v>78</v>
      </c>
      <c r="AY149" s="237" t="s">
        <v>135</v>
      </c>
    </row>
    <row r="150" s="13" customFormat="1">
      <c r="A150" s="13"/>
      <c r="B150" s="227"/>
      <c r="C150" s="228"/>
      <c r="D150" s="220" t="s">
        <v>171</v>
      </c>
      <c r="E150" s="229" t="s">
        <v>76</v>
      </c>
      <c r="F150" s="230" t="s">
        <v>1118</v>
      </c>
      <c r="G150" s="228"/>
      <c r="H150" s="231">
        <v>7.8799999999999999</v>
      </c>
      <c r="I150" s="232"/>
      <c r="J150" s="228"/>
      <c r="K150" s="228"/>
      <c r="L150" s="233"/>
      <c r="M150" s="234"/>
      <c r="N150" s="235"/>
      <c r="O150" s="235"/>
      <c r="P150" s="235"/>
      <c r="Q150" s="235"/>
      <c r="R150" s="235"/>
      <c r="S150" s="235"/>
      <c r="T150" s="23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7" t="s">
        <v>171</v>
      </c>
      <c r="AU150" s="237" t="s">
        <v>88</v>
      </c>
      <c r="AV150" s="13" t="s">
        <v>88</v>
      </c>
      <c r="AW150" s="13" t="s">
        <v>38</v>
      </c>
      <c r="AX150" s="13" t="s">
        <v>78</v>
      </c>
      <c r="AY150" s="237" t="s">
        <v>135</v>
      </c>
    </row>
    <row r="151" s="13" customFormat="1">
      <c r="A151" s="13"/>
      <c r="B151" s="227"/>
      <c r="C151" s="228"/>
      <c r="D151" s="220" t="s">
        <v>171</v>
      </c>
      <c r="E151" s="229" t="s">
        <v>76</v>
      </c>
      <c r="F151" s="230" t="s">
        <v>1119</v>
      </c>
      <c r="G151" s="228"/>
      <c r="H151" s="231">
        <v>44.811</v>
      </c>
      <c r="I151" s="232"/>
      <c r="J151" s="228"/>
      <c r="K151" s="228"/>
      <c r="L151" s="233"/>
      <c r="M151" s="234"/>
      <c r="N151" s="235"/>
      <c r="O151" s="235"/>
      <c r="P151" s="235"/>
      <c r="Q151" s="235"/>
      <c r="R151" s="235"/>
      <c r="S151" s="235"/>
      <c r="T151" s="23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7" t="s">
        <v>171</v>
      </c>
      <c r="AU151" s="237" t="s">
        <v>88</v>
      </c>
      <c r="AV151" s="13" t="s">
        <v>88</v>
      </c>
      <c r="AW151" s="13" t="s">
        <v>38</v>
      </c>
      <c r="AX151" s="13" t="s">
        <v>78</v>
      </c>
      <c r="AY151" s="237" t="s">
        <v>135</v>
      </c>
    </row>
    <row r="152" s="13" customFormat="1">
      <c r="A152" s="13"/>
      <c r="B152" s="227"/>
      <c r="C152" s="228"/>
      <c r="D152" s="220" t="s">
        <v>171</v>
      </c>
      <c r="E152" s="229" t="s">
        <v>76</v>
      </c>
      <c r="F152" s="230" t="s">
        <v>1120</v>
      </c>
      <c r="G152" s="228"/>
      <c r="H152" s="231">
        <v>8.8989999999999991</v>
      </c>
      <c r="I152" s="232"/>
      <c r="J152" s="228"/>
      <c r="K152" s="228"/>
      <c r="L152" s="233"/>
      <c r="M152" s="234"/>
      <c r="N152" s="235"/>
      <c r="O152" s="235"/>
      <c r="P152" s="235"/>
      <c r="Q152" s="235"/>
      <c r="R152" s="235"/>
      <c r="S152" s="235"/>
      <c r="T152" s="23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7" t="s">
        <v>171</v>
      </c>
      <c r="AU152" s="237" t="s">
        <v>88</v>
      </c>
      <c r="AV152" s="13" t="s">
        <v>88</v>
      </c>
      <c r="AW152" s="13" t="s">
        <v>38</v>
      </c>
      <c r="AX152" s="13" t="s">
        <v>78</v>
      </c>
      <c r="AY152" s="237" t="s">
        <v>135</v>
      </c>
    </row>
    <row r="153" s="13" customFormat="1">
      <c r="A153" s="13"/>
      <c r="B153" s="227"/>
      <c r="C153" s="228"/>
      <c r="D153" s="220" t="s">
        <v>171</v>
      </c>
      <c r="E153" s="229" t="s">
        <v>76</v>
      </c>
      <c r="F153" s="230" t="s">
        <v>1121</v>
      </c>
      <c r="G153" s="228"/>
      <c r="H153" s="231">
        <v>9.6999999999999993</v>
      </c>
      <c r="I153" s="232"/>
      <c r="J153" s="228"/>
      <c r="K153" s="228"/>
      <c r="L153" s="233"/>
      <c r="M153" s="234"/>
      <c r="N153" s="235"/>
      <c r="O153" s="235"/>
      <c r="P153" s="235"/>
      <c r="Q153" s="235"/>
      <c r="R153" s="235"/>
      <c r="S153" s="235"/>
      <c r="T153" s="23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7" t="s">
        <v>171</v>
      </c>
      <c r="AU153" s="237" t="s">
        <v>88</v>
      </c>
      <c r="AV153" s="13" t="s">
        <v>88</v>
      </c>
      <c r="AW153" s="13" t="s">
        <v>38</v>
      </c>
      <c r="AX153" s="13" t="s">
        <v>78</v>
      </c>
      <c r="AY153" s="237" t="s">
        <v>135</v>
      </c>
    </row>
    <row r="154" s="13" customFormat="1">
      <c r="A154" s="13"/>
      <c r="B154" s="227"/>
      <c r="C154" s="228"/>
      <c r="D154" s="220" t="s">
        <v>171</v>
      </c>
      <c r="E154" s="229" t="s">
        <v>76</v>
      </c>
      <c r="F154" s="230" t="s">
        <v>1122</v>
      </c>
      <c r="G154" s="228"/>
      <c r="H154" s="231">
        <v>5.2779999999999996</v>
      </c>
      <c r="I154" s="232"/>
      <c r="J154" s="228"/>
      <c r="K154" s="228"/>
      <c r="L154" s="233"/>
      <c r="M154" s="234"/>
      <c r="N154" s="235"/>
      <c r="O154" s="235"/>
      <c r="P154" s="235"/>
      <c r="Q154" s="235"/>
      <c r="R154" s="235"/>
      <c r="S154" s="235"/>
      <c r="T154" s="23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7" t="s">
        <v>171</v>
      </c>
      <c r="AU154" s="237" t="s">
        <v>88</v>
      </c>
      <c r="AV154" s="13" t="s">
        <v>88</v>
      </c>
      <c r="AW154" s="13" t="s">
        <v>38</v>
      </c>
      <c r="AX154" s="13" t="s">
        <v>78</v>
      </c>
      <c r="AY154" s="237" t="s">
        <v>135</v>
      </c>
    </row>
    <row r="155" s="13" customFormat="1">
      <c r="A155" s="13"/>
      <c r="B155" s="227"/>
      <c r="C155" s="228"/>
      <c r="D155" s="220" t="s">
        <v>171</v>
      </c>
      <c r="E155" s="229" t="s">
        <v>76</v>
      </c>
      <c r="F155" s="230" t="s">
        <v>1123</v>
      </c>
      <c r="G155" s="228"/>
      <c r="H155" s="231">
        <v>5.7000000000000002</v>
      </c>
      <c r="I155" s="232"/>
      <c r="J155" s="228"/>
      <c r="K155" s="228"/>
      <c r="L155" s="233"/>
      <c r="M155" s="234"/>
      <c r="N155" s="235"/>
      <c r="O155" s="235"/>
      <c r="P155" s="235"/>
      <c r="Q155" s="235"/>
      <c r="R155" s="235"/>
      <c r="S155" s="235"/>
      <c r="T155" s="23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7" t="s">
        <v>171</v>
      </c>
      <c r="AU155" s="237" t="s">
        <v>88</v>
      </c>
      <c r="AV155" s="13" t="s">
        <v>88</v>
      </c>
      <c r="AW155" s="13" t="s">
        <v>38</v>
      </c>
      <c r="AX155" s="13" t="s">
        <v>78</v>
      </c>
      <c r="AY155" s="237" t="s">
        <v>135</v>
      </c>
    </row>
    <row r="156" s="13" customFormat="1">
      <c r="A156" s="13"/>
      <c r="B156" s="227"/>
      <c r="C156" s="228"/>
      <c r="D156" s="220" t="s">
        <v>171</v>
      </c>
      <c r="E156" s="229" t="s">
        <v>76</v>
      </c>
      <c r="F156" s="230" t="s">
        <v>1124</v>
      </c>
      <c r="G156" s="228"/>
      <c r="H156" s="231">
        <v>2.3399999999999999</v>
      </c>
      <c r="I156" s="232"/>
      <c r="J156" s="228"/>
      <c r="K156" s="228"/>
      <c r="L156" s="233"/>
      <c r="M156" s="234"/>
      <c r="N156" s="235"/>
      <c r="O156" s="235"/>
      <c r="P156" s="235"/>
      <c r="Q156" s="235"/>
      <c r="R156" s="235"/>
      <c r="S156" s="235"/>
      <c r="T156" s="23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7" t="s">
        <v>171</v>
      </c>
      <c r="AU156" s="237" t="s">
        <v>88</v>
      </c>
      <c r="AV156" s="13" t="s">
        <v>88</v>
      </c>
      <c r="AW156" s="13" t="s">
        <v>38</v>
      </c>
      <c r="AX156" s="13" t="s">
        <v>78</v>
      </c>
      <c r="AY156" s="237" t="s">
        <v>135</v>
      </c>
    </row>
    <row r="157" s="13" customFormat="1">
      <c r="A157" s="13"/>
      <c r="B157" s="227"/>
      <c r="C157" s="228"/>
      <c r="D157" s="220" t="s">
        <v>171</v>
      </c>
      <c r="E157" s="229" t="s">
        <v>76</v>
      </c>
      <c r="F157" s="230" t="s">
        <v>1125</v>
      </c>
      <c r="G157" s="228"/>
      <c r="H157" s="231">
        <v>16.800000000000001</v>
      </c>
      <c r="I157" s="232"/>
      <c r="J157" s="228"/>
      <c r="K157" s="228"/>
      <c r="L157" s="233"/>
      <c r="M157" s="234"/>
      <c r="N157" s="235"/>
      <c r="O157" s="235"/>
      <c r="P157" s="235"/>
      <c r="Q157" s="235"/>
      <c r="R157" s="235"/>
      <c r="S157" s="235"/>
      <c r="T157" s="23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7" t="s">
        <v>171</v>
      </c>
      <c r="AU157" s="237" t="s">
        <v>88</v>
      </c>
      <c r="AV157" s="13" t="s">
        <v>88</v>
      </c>
      <c r="AW157" s="13" t="s">
        <v>38</v>
      </c>
      <c r="AX157" s="13" t="s">
        <v>78</v>
      </c>
      <c r="AY157" s="237" t="s">
        <v>135</v>
      </c>
    </row>
    <row r="158" s="13" customFormat="1">
      <c r="A158" s="13"/>
      <c r="B158" s="227"/>
      <c r="C158" s="228"/>
      <c r="D158" s="220" t="s">
        <v>171</v>
      </c>
      <c r="E158" s="229" t="s">
        <v>76</v>
      </c>
      <c r="F158" s="230" t="s">
        <v>1126</v>
      </c>
      <c r="G158" s="228"/>
      <c r="H158" s="231">
        <v>-28.687999999999999</v>
      </c>
      <c r="I158" s="232"/>
      <c r="J158" s="228"/>
      <c r="K158" s="228"/>
      <c r="L158" s="233"/>
      <c r="M158" s="234"/>
      <c r="N158" s="235"/>
      <c r="O158" s="235"/>
      <c r="P158" s="235"/>
      <c r="Q158" s="235"/>
      <c r="R158" s="235"/>
      <c r="S158" s="235"/>
      <c r="T158" s="23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7" t="s">
        <v>171</v>
      </c>
      <c r="AU158" s="237" t="s">
        <v>88</v>
      </c>
      <c r="AV158" s="13" t="s">
        <v>88</v>
      </c>
      <c r="AW158" s="13" t="s">
        <v>38</v>
      </c>
      <c r="AX158" s="13" t="s">
        <v>78</v>
      </c>
      <c r="AY158" s="237" t="s">
        <v>135</v>
      </c>
    </row>
    <row r="159" s="13" customFormat="1">
      <c r="A159" s="13"/>
      <c r="B159" s="227"/>
      <c r="C159" s="228"/>
      <c r="D159" s="220" t="s">
        <v>171</v>
      </c>
      <c r="E159" s="229" t="s">
        <v>76</v>
      </c>
      <c r="F159" s="230" t="s">
        <v>1127</v>
      </c>
      <c r="G159" s="228"/>
      <c r="H159" s="231">
        <v>-8.1280000000000001</v>
      </c>
      <c r="I159" s="232"/>
      <c r="J159" s="228"/>
      <c r="K159" s="228"/>
      <c r="L159" s="233"/>
      <c r="M159" s="234"/>
      <c r="N159" s="235"/>
      <c r="O159" s="235"/>
      <c r="P159" s="235"/>
      <c r="Q159" s="235"/>
      <c r="R159" s="235"/>
      <c r="S159" s="235"/>
      <c r="T159" s="23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7" t="s">
        <v>171</v>
      </c>
      <c r="AU159" s="237" t="s">
        <v>88</v>
      </c>
      <c r="AV159" s="13" t="s">
        <v>88</v>
      </c>
      <c r="AW159" s="13" t="s">
        <v>38</v>
      </c>
      <c r="AX159" s="13" t="s">
        <v>78</v>
      </c>
      <c r="AY159" s="237" t="s">
        <v>135</v>
      </c>
    </row>
    <row r="160" s="13" customFormat="1">
      <c r="A160" s="13"/>
      <c r="B160" s="227"/>
      <c r="C160" s="228"/>
      <c r="D160" s="220" t="s">
        <v>171</v>
      </c>
      <c r="E160" s="229" t="s">
        <v>76</v>
      </c>
      <c r="F160" s="230" t="s">
        <v>1128</v>
      </c>
      <c r="G160" s="228"/>
      <c r="H160" s="231">
        <v>-3.5099999999999998</v>
      </c>
      <c r="I160" s="232"/>
      <c r="J160" s="228"/>
      <c r="K160" s="228"/>
      <c r="L160" s="233"/>
      <c r="M160" s="234"/>
      <c r="N160" s="235"/>
      <c r="O160" s="235"/>
      <c r="P160" s="235"/>
      <c r="Q160" s="235"/>
      <c r="R160" s="235"/>
      <c r="S160" s="235"/>
      <c r="T160" s="23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7" t="s">
        <v>171</v>
      </c>
      <c r="AU160" s="237" t="s">
        <v>88</v>
      </c>
      <c r="AV160" s="13" t="s">
        <v>88</v>
      </c>
      <c r="AW160" s="13" t="s">
        <v>38</v>
      </c>
      <c r="AX160" s="13" t="s">
        <v>78</v>
      </c>
      <c r="AY160" s="237" t="s">
        <v>135</v>
      </c>
    </row>
    <row r="161" s="14" customFormat="1">
      <c r="A161" s="14"/>
      <c r="B161" s="238"/>
      <c r="C161" s="239"/>
      <c r="D161" s="220" t="s">
        <v>171</v>
      </c>
      <c r="E161" s="240" t="s">
        <v>76</v>
      </c>
      <c r="F161" s="241" t="s">
        <v>207</v>
      </c>
      <c r="G161" s="239"/>
      <c r="H161" s="242">
        <v>190.41</v>
      </c>
      <c r="I161" s="243"/>
      <c r="J161" s="239"/>
      <c r="K161" s="239"/>
      <c r="L161" s="244"/>
      <c r="M161" s="245"/>
      <c r="N161" s="246"/>
      <c r="O161" s="246"/>
      <c r="P161" s="246"/>
      <c r="Q161" s="246"/>
      <c r="R161" s="246"/>
      <c r="S161" s="246"/>
      <c r="T161" s="247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8" t="s">
        <v>171</v>
      </c>
      <c r="AU161" s="248" t="s">
        <v>88</v>
      </c>
      <c r="AV161" s="14" t="s">
        <v>153</v>
      </c>
      <c r="AW161" s="14" t="s">
        <v>38</v>
      </c>
      <c r="AX161" s="14" t="s">
        <v>78</v>
      </c>
      <c r="AY161" s="248" t="s">
        <v>135</v>
      </c>
    </row>
    <row r="162" s="13" customFormat="1">
      <c r="A162" s="13"/>
      <c r="B162" s="227"/>
      <c r="C162" s="228"/>
      <c r="D162" s="220" t="s">
        <v>171</v>
      </c>
      <c r="E162" s="229" t="s">
        <v>76</v>
      </c>
      <c r="F162" s="230" t="s">
        <v>1129</v>
      </c>
      <c r="G162" s="228"/>
      <c r="H162" s="231">
        <v>90.444999999999993</v>
      </c>
      <c r="I162" s="232"/>
      <c r="J162" s="228"/>
      <c r="K162" s="228"/>
      <c r="L162" s="233"/>
      <c r="M162" s="234"/>
      <c r="N162" s="235"/>
      <c r="O162" s="235"/>
      <c r="P162" s="235"/>
      <c r="Q162" s="235"/>
      <c r="R162" s="235"/>
      <c r="S162" s="235"/>
      <c r="T162" s="23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7" t="s">
        <v>171</v>
      </c>
      <c r="AU162" s="237" t="s">
        <v>88</v>
      </c>
      <c r="AV162" s="13" t="s">
        <v>88</v>
      </c>
      <c r="AW162" s="13" t="s">
        <v>38</v>
      </c>
      <c r="AX162" s="13" t="s">
        <v>78</v>
      </c>
      <c r="AY162" s="237" t="s">
        <v>135</v>
      </c>
    </row>
    <row r="163" s="13" customFormat="1">
      <c r="A163" s="13"/>
      <c r="B163" s="227"/>
      <c r="C163" s="228"/>
      <c r="D163" s="220" t="s">
        <v>171</v>
      </c>
      <c r="E163" s="229" t="s">
        <v>76</v>
      </c>
      <c r="F163" s="230" t="s">
        <v>1130</v>
      </c>
      <c r="G163" s="228"/>
      <c r="H163" s="231">
        <v>9.0449999999999999</v>
      </c>
      <c r="I163" s="232"/>
      <c r="J163" s="228"/>
      <c r="K163" s="228"/>
      <c r="L163" s="233"/>
      <c r="M163" s="234"/>
      <c r="N163" s="235"/>
      <c r="O163" s="235"/>
      <c r="P163" s="235"/>
      <c r="Q163" s="235"/>
      <c r="R163" s="235"/>
      <c r="S163" s="235"/>
      <c r="T163" s="23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7" t="s">
        <v>171</v>
      </c>
      <c r="AU163" s="237" t="s">
        <v>88</v>
      </c>
      <c r="AV163" s="13" t="s">
        <v>88</v>
      </c>
      <c r="AW163" s="13" t="s">
        <v>38</v>
      </c>
      <c r="AX163" s="13" t="s">
        <v>86</v>
      </c>
      <c r="AY163" s="237" t="s">
        <v>135</v>
      </c>
    </row>
    <row r="164" s="2" customFormat="1" ht="21.75" customHeight="1">
      <c r="A164" s="41"/>
      <c r="B164" s="42"/>
      <c r="C164" s="207" t="s">
        <v>181</v>
      </c>
      <c r="D164" s="207" t="s">
        <v>137</v>
      </c>
      <c r="E164" s="208" t="s">
        <v>212</v>
      </c>
      <c r="F164" s="209" t="s">
        <v>213</v>
      </c>
      <c r="G164" s="210" t="s">
        <v>202</v>
      </c>
      <c r="H164" s="211">
        <v>81.400999999999996</v>
      </c>
      <c r="I164" s="212"/>
      <c r="J164" s="213">
        <f>ROUND(I164*H164,2)</f>
        <v>0</v>
      </c>
      <c r="K164" s="209" t="s">
        <v>141</v>
      </c>
      <c r="L164" s="47"/>
      <c r="M164" s="214" t="s">
        <v>76</v>
      </c>
      <c r="N164" s="215" t="s">
        <v>48</v>
      </c>
      <c r="O164" s="87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142</v>
      </c>
      <c r="AT164" s="218" t="s">
        <v>137</v>
      </c>
      <c r="AU164" s="218" t="s">
        <v>88</v>
      </c>
      <c r="AY164" s="20" t="s">
        <v>135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86</v>
      </c>
      <c r="BK164" s="219">
        <f>ROUND(I164*H164,2)</f>
        <v>0</v>
      </c>
      <c r="BL164" s="20" t="s">
        <v>142</v>
      </c>
      <c r="BM164" s="218" t="s">
        <v>1131</v>
      </c>
    </row>
    <row r="165" s="2" customFormat="1">
      <c r="A165" s="41"/>
      <c r="B165" s="42"/>
      <c r="C165" s="43"/>
      <c r="D165" s="220" t="s">
        <v>144</v>
      </c>
      <c r="E165" s="43"/>
      <c r="F165" s="221" t="s">
        <v>215</v>
      </c>
      <c r="G165" s="43"/>
      <c r="H165" s="43"/>
      <c r="I165" s="222"/>
      <c r="J165" s="43"/>
      <c r="K165" s="43"/>
      <c r="L165" s="47"/>
      <c r="M165" s="223"/>
      <c r="N165" s="224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144</v>
      </c>
      <c r="AU165" s="20" t="s">
        <v>88</v>
      </c>
    </row>
    <row r="166" s="2" customFormat="1">
      <c r="A166" s="41"/>
      <c r="B166" s="42"/>
      <c r="C166" s="43"/>
      <c r="D166" s="225" t="s">
        <v>146</v>
      </c>
      <c r="E166" s="43"/>
      <c r="F166" s="226" t="s">
        <v>216</v>
      </c>
      <c r="G166" s="43"/>
      <c r="H166" s="43"/>
      <c r="I166" s="222"/>
      <c r="J166" s="43"/>
      <c r="K166" s="43"/>
      <c r="L166" s="47"/>
      <c r="M166" s="223"/>
      <c r="N166" s="224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146</v>
      </c>
      <c r="AU166" s="20" t="s">
        <v>88</v>
      </c>
    </row>
    <row r="167" s="13" customFormat="1">
      <c r="A167" s="13"/>
      <c r="B167" s="227"/>
      <c r="C167" s="228"/>
      <c r="D167" s="220" t="s">
        <v>171</v>
      </c>
      <c r="E167" s="229" t="s">
        <v>76</v>
      </c>
      <c r="F167" s="230" t="s">
        <v>1078</v>
      </c>
      <c r="G167" s="228"/>
      <c r="H167" s="231">
        <v>1.9970000000000001</v>
      </c>
      <c r="I167" s="232"/>
      <c r="J167" s="228"/>
      <c r="K167" s="228"/>
      <c r="L167" s="233"/>
      <c r="M167" s="234"/>
      <c r="N167" s="235"/>
      <c r="O167" s="235"/>
      <c r="P167" s="235"/>
      <c r="Q167" s="235"/>
      <c r="R167" s="235"/>
      <c r="S167" s="235"/>
      <c r="T167" s="23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7" t="s">
        <v>171</v>
      </c>
      <c r="AU167" s="237" t="s">
        <v>88</v>
      </c>
      <c r="AV167" s="13" t="s">
        <v>88</v>
      </c>
      <c r="AW167" s="13" t="s">
        <v>38</v>
      </c>
      <c r="AX167" s="13" t="s">
        <v>78</v>
      </c>
      <c r="AY167" s="237" t="s">
        <v>135</v>
      </c>
    </row>
    <row r="168" s="13" customFormat="1">
      <c r="A168" s="13"/>
      <c r="B168" s="227"/>
      <c r="C168" s="228"/>
      <c r="D168" s="220" t="s">
        <v>171</v>
      </c>
      <c r="E168" s="229" t="s">
        <v>76</v>
      </c>
      <c r="F168" s="230" t="s">
        <v>1079</v>
      </c>
      <c r="G168" s="228"/>
      <c r="H168" s="231">
        <v>1.9670000000000001</v>
      </c>
      <c r="I168" s="232"/>
      <c r="J168" s="228"/>
      <c r="K168" s="228"/>
      <c r="L168" s="233"/>
      <c r="M168" s="234"/>
      <c r="N168" s="235"/>
      <c r="O168" s="235"/>
      <c r="P168" s="235"/>
      <c r="Q168" s="235"/>
      <c r="R168" s="235"/>
      <c r="S168" s="235"/>
      <c r="T168" s="23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7" t="s">
        <v>171</v>
      </c>
      <c r="AU168" s="237" t="s">
        <v>88</v>
      </c>
      <c r="AV168" s="13" t="s">
        <v>88</v>
      </c>
      <c r="AW168" s="13" t="s">
        <v>38</v>
      </c>
      <c r="AX168" s="13" t="s">
        <v>78</v>
      </c>
      <c r="AY168" s="237" t="s">
        <v>135</v>
      </c>
    </row>
    <row r="169" s="13" customFormat="1">
      <c r="A169" s="13"/>
      <c r="B169" s="227"/>
      <c r="C169" s="228"/>
      <c r="D169" s="220" t="s">
        <v>171</v>
      </c>
      <c r="E169" s="229" t="s">
        <v>76</v>
      </c>
      <c r="F169" s="230" t="s">
        <v>1080</v>
      </c>
      <c r="G169" s="228"/>
      <c r="H169" s="231">
        <v>1.913</v>
      </c>
      <c r="I169" s="232"/>
      <c r="J169" s="228"/>
      <c r="K169" s="228"/>
      <c r="L169" s="233"/>
      <c r="M169" s="234"/>
      <c r="N169" s="235"/>
      <c r="O169" s="235"/>
      <c r="P169" s="235"/>
      <c r="Q169" s="235"/>
      <c r="R169" s="235"/>
      <c r="S169" s="235"/>
      <c r="T169" s="23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7" t="s">
        <v>171</v>
      </c>
      <c r="AU169" s="237" t="s">
        <v>88</v>
      </c>
      <c r="AV169" s="13" t="s">
        <v>88</v>
      </c>
      <c r="AW169" s="13" t="s">
        <v>38</v>
      </c>
      <c r="AX169" s="13" t="s">
        <v>78</v>
      </c>
      <c r="AY169" s="237" t="s">
        <v>135</v>
      </c>
    </row>
    <row r="170" s="13" customFormat="1">
      <c r="A170" s="13"/>
      <c r="B170" s="227"/>
      <c r="C170" s="228"/>
      <c r="D170" s="220" t="s">
        <v>171</v>
      </c>
      <c r="E170" s="229" t="s">
        <v>76</v>
      </c>
      <c r="F170" s="230" t="s">
        <v>1081</v>
      </c>
      <c r="G170" s="228"/>
      <c r="H170" s="231">
        <v>1.9299999999999999</v>
      </c>
      <c r="I170" s="232"/>
      <c r="J170" s="228"/>
      <c r="K170" s="228"/>
      <c r="L170" s="233"/>
      <c r="M170" s="234"/>
      <c r="N170" s="235"/>
      <c r="O170" s="235"/>
      <c r="P170" s="235"/>
      <c r="Q170" s="235"/>
      <c r="R170" s="235"/>
      <c r="S170" s="235"/>
      <c r="T170" s="23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7" t="s">
        <v>171</v>
      </c>
      <c r="AU170" s="237" t="s">
        <v>88</v>
      </c>
      <c r="AV170" s="13" t="s">
        <v>88</v>
      </c>
      <c r="AW170" s="13" t="s">
        <v>38</v>
      </c>
      <c r="AX170" s="13" t="s">
        <v>78</v>
      </c>
      <c r="AY170" s="237" t="s">
        <v>135</v>
      </c>
    </row>
    <row r="171" s="13" customFormat="1">
      <c r="A171" s="13"/>
      <c r="B171" s="227"/>
      <c r="C171" s="228"/>
      <c r="D171" s="220" t="s">
        <v>171</v>
      </c>
      <c r="E171" s="229" t="s">
        <v>76</v>
      </c>
      <c r="F171" s="230" t="s">
        <v>1082</v>
      </c>
      <c r="G171" s="228"/>
      <c r="H171" s="231">
        <v>1.97</v>
      </c>
      <c r="I171" s="232"/>
      <c r="J171" s="228"/>
      <c r="K171" s="228"/>
      <c r="L171" s="233"/>
      <c r="M171" s="234"/>
      <c r="N171" s="235"/>
      <c r="O171" s="235"/>
      <c r="P171" s="235"/>
      <c r="Q171" s="235"/>
      <c r="R171" s="235"/>
      <c r="S171" s="235"/>
      <c r="T171" s="23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7" t="s">
        <v>171</v>
      </c>
      <c r="AU171" s="237" t="s">
        <v>88</v>
      </c>
      <c r="AV171" s="13" t="s">
        <v>88</v>
      </c>
      <c r="AW171" s="13" t="s">
        <v>38</v>
      </c>
      <c r="AX171" s="13" t="s">
        <v>78</v>
      </c>
      <c r="AY171" s="237" t="s">
        <v>135</v>
      </c>
    </row>
    <row r="172" s="13" customFormat="1">
      <c r="A172" s="13"/>
      <c r="B172" s="227"/>
      <c r="C172" s="228"/>
      <c r="D172" s="220" t="s">
        <v>171</v>
      </c>
      <c r="E172" s="229" t="s">
        <v>76</v>
      </c>
      <c r="F172" s="230" t="s">
        <v>1083</v>
      </c>
      <c r="G172" s="228"/>
      <c r="H172" s="231">
        <v>2.0070000000000001</v>
      </c>
      <c r="I172" s="232"/>
      <c r="J172" s="228"/>
      <c r="K172" s="228"/>
      <c r="L172" s="233"/>
      <c r="M172" s="234"/>
      <c r="N172" s="235"/>
      <c r="O172" s="235"/>
      <c r="P172" s="235"/>
      <c r="Q172" s="235"/>
      <c r="R172" s="235"/>
      <c r="S172" s="235"/>
      <c r="T172" s="23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7" t="s">
        <v>171</v>
      </c>
      <c r="AU172" s="237" t="s">
        <v>88</v>
      </c>
      <c r="AV172" s="13" t="s">
        <v>88</v>
      </c>
      <c r="AW172" s="13" t="s">
        <v>38</v>
      </c>
      <c r="AX172" s="13" t="s">
        <v>78</v>
      </c>
      <c r="AY172" s="237" t="s">
        <v>135</v>
      </c>
    </row>
    <row r="173" s="13" customFormat="1">
      <c r="A173" s="13"/>
      <c r="B173" s="227"/>
      <c r="C173" s="228"/>
      <c r="D173" s="220" t="s">
        <v>171</v>
      </c>
      <c r="E173" s="229" t="s">
        <v>76</v>
      </c>
      <c r="F173" s="230" t="s">
        <v>1084</v>
      </c>
      <c r="G173" s="228"/>
      <c r="H173" s="231">
        <v>1.9199999999999999</v>
      </c>
      <c r="I173" s="232"/>
      <c r="J173" s="228"/>
      <c r="K173" s="228"/>
      <c r="L173" s="233"/>
      <c r="M173" s="234"/>
      <c r="N173" s="235"/>
      <c r="O173" s="235"/>
      <c r="P173" s="235"/>
      <c r="Q173" s="235"/>
      <c r="R173" s="235"/>
      <c r="S173" s="235"/>
      <c r="T173" s="23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7" t="s">
        <v>171</v>
      </c>
      <c r="AU173" s="237" t="s">
        <v>88</v>
      </c>
      <c r="AV173" s="13" t="s">
        <v>88</v>
      </c>
      <c r="AW173" s="13" t="s">
        <v>38</v>
      </c>
      <c r="AX173" s="13" t="s">
        <v>78</v>
      </c>
      <c r="AY173" s="237" t="s">
        <v>135</v>
      </c>
    </row>
    <row r="174" s="13" customFormat="1">
      <c r="A174" s="13"/>
      <c r="B174" s="227"/>
      <c r="C174" s="228"/>
      <c r="D174" s="220" t="s">
        <v>171</v>
      </c>
      <c r="E174" s="229" t="s">
        <v>76</v>
      </c>
      <c r="F174" s="230" t="s">
        <v>1085</v>
      </c>
      <c r="G174" s="228"/>
      <c r="H174" s="231">
        <v>1.637</v>
      </c>
      <c r="I174" s="232"/>
      <c r="J174" s="228"/>
      <c r="K174" s="228"/>
      <c r="L174" s="233"/>
      <c r="M174" s="234"/>
      <c r="N174" s="235"/>
      <c r="O174" s="235"/>
      <c r="P174" s="235"/>
      <c r="Q174" s="235"/>
      <c r="R174" s="235"/>
      <c r="S174" s="235"/>
      <c r="T174" s="23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7" t="s">
        <v>171</v>
      </c>
      <c r="AU174" s="237" t="s">
        <v>88</v>
      </c>
      <c r="AV174" s="13" t="s">
        <v>88</v>
      </c>
      <c r="AW174" s="13" t="s">
        <v>38</v>
      </c>
      <c r="AX174" s="13" t="s">
        <v>78</v>
      </c>
      <c r="AY174" s="237" t="s">
        <v>135</v>
      </c>
    </row>
    <row r="175" s="13" customFormat="1">
      <c r="A175" s="13"/>
      <c r="B175" s="227"/>
      <c r="C175" s="228"/>
      <c r="D175" s="220" t="s">
        <v>171</v>
      </c>
      <c r="E175" s="229" t="s">
        <v>76</v>
      </c>
      <c r="F175" s="230" t="s">
        <v>1086</v>
      </c>
      <c r="G175" s="228"/>
      <c r="H175" s="231">
        <v>2.1469999999999998</v>
      </c>
      <c r="I175" s="232"/>
      <c r="J175" s="228"/>
      <c r="K175" s="228"/>
      <c r="L175" s="233"/>
      <c r="M175" s="234"/>
      <c r="N175" s="235"/>
      <c r="O175" s="235"/>
      <c r="P175" s="235"/>
      <c r="Q175" s="235"/>
      <c r="R175" s="235"/>
      <c r="S175" s="235"/>
      <c r="T175" s="23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7" t="s">
        <v>171</v>
      </c>
      <c r="AU175" s="237" t="s">
        <v>88</v>
      </c>
      <c r="AV175" s="13" t="s">
        <v>88</v>
      </c>
      <c r="AW175" s="13" t="s">
        <v>38</v>
      </c>
      <c r="AX175" s="13" t="s">
        <v>78</v>
      </c>
      <c r="AY175" s="237" t="s">
        <v>135</v>
      </c>
    </row>
    <row r="176" s="13" customFormat="1">
      <c r="A176" s="13"/>
      <c r="B176" s="227"/>
      <c r="C176" s="228"/>
      <c r="D176" s="220" t="s">
        <v>171</v>
      </c>
      <c r="E176" s="229" t="s">
        <v>76</v>
      </c>
      <c r="F176" s="230" t="s">
        <v>1087</v>
      </c>
      <c r="G176" s="228"/>
      <c r="H176" s="231">
        <v>1.9099999999999999</v>
      </c>
      <c r="I176" s="232"/>
      <c r="J176" s="228"/>
      <c r="K176" s="228"/>
      <c r="L176" s="233"/>
      <c r="M176" s="234"/>
      <c r="N176" s="235"/>
      <c r="O176" s="235"/>
      <c r="P176" s="235"/>
      <c r="Q176" s="235"/>
      <c r="R176" s="235"/>
      <c r="S176" s="235"/>
      <c r="T176" s="23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7" t="s">
        <v>171</v>
      </c>
      <c r="AU176" s="237" t="s">
        <v>88</v>
      </c>
      <c r="AV176" s="13" t="s">
        <v>88</v>
      </c>
      <c r="AW176" s="13" t="s">
        <v>38</v>
      </c>
      <c r="AX176" s="13" t="s">
        <v>78</v>
      </c>
      <c r="AY176" s="237" t="s">
        <v>135</v>
      </c>
    </row>
    <row r="177" s="13" customFormat="1">
      <c r="A177" s="13"/>
      <c r="B177" s="227"/>
      <c r="C177" s="228"/>
      <c r="D177" s="220" t="s">
        <v>171</v>
      </c>
      <c r="E177" s="229" t="s">
        <v>76</v>
      </c>
      <c r="F177" s="230" t="s">
        <v>1088</v>
      </c>
      <c r="G177" s="228"/>
      <c r="H177" s="231">
        <v>2.1469999999999998</v>
      </c>
      <c r="I177" s="232"/>
      <c r="J177" s="228"/>
      <c r="K177" s="228"/>
      <c r="L177" s="233"/>
      <c r="M177" s="234"/>
      <c r="N177" s="235"/>
      <c r="O177" s="235"/>
      <c r="P177" s="235"/>
      <c r="Q177" s="235"/>
      <c r="R177" s="235"/>
      <c r="S177" s="235"/>
      <c r="T177" s="23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7" t="s">
        <v>171</v>
      </c>
      <c r="AU177" s="237" t="s">
        <v>88</v>
      </c>
      <c r="AV177" s="13" t="s">
        <v>88</v>
      </c>
      <c r="AW177" s="13" t="s">
        <v>38</v>
      </c>
      <c r="AX177" s="13" t="s">
        <v>78</v>
      </c>
      <c r="AY177" s="237" t="s">
        <v>135</v>
      </c>
    </row>
    <row r="178" s="13" customFormat="1">
      <c r="A178" s="13"/>
      <c r="B178" s="227"/>
      <c r="C178" s="228"/>
      <c r="D178" s="220" t="s">
        <v>171</v>
      </c>
      <c r="E178" s="229" t="s">
        <v>76</v>
      </c>
      <c r="F178" s="230" t="s">
        <v>1089</v>
      </c>
      <c r="G178" s="228"/>
      <c r="H178" s="231">
        <v>1.875</v>
      </c>
      <c r="I178" s="232"/>
      <c r="J178" s="228"/>
      <c r="K178" s="228"/>
      <c r="L178" s="233"/>
      <c r="M178" s="234"/>
      <c r="N178" s="235"/>
      <c r="O178" s="235"/>
      <c r="P178" s="235"/>
      <c r="Q178" s="235"/>
      <c r="R178" s="235"/>
      <c r="S178" s="235"/>
      <c r="T178" s="23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7" t="s">
        <v>171</v>
      </c>
      <c r="AU178" s="237" t="s">
        <v>88</v>
      </c>
      <c r="AV178" s="13" t="s">
        <v>88</v>
      </c>
      <c r="AW178" s="13" t="s">
        <v>38</v>
      </c>
      <c r="AX178" s="13" t="s">
        <v>78</v>
      </c>
      <c r="AY178" s="237" t="s">
        <v>135</v>
      </c>
    </row>
    <row r="179" s="13" customFormat="1">
      <c r="A179" s="13"/>
      <c r="B179" s="227"/>
      <c r="C179" s="228"/>
      <c r="D179" s="220" t="s">
        <v>171</v>
      </c>
      <c r="E179" s="229" t="s">
        <v>76</v>
      </c>
      <c r="F179" s="230" t="s">
        <v>1090</v>
      </c>
      <c r="G179" s="228"/>
      <c r="H179" s="231">
        <v>2.133</v>
      </c>
      <c r="I179" s="232"/>
      <c r="J179" s="228"/>
      <c r="K179" s="228"/>
      <c r="L179" s="233"/>
      <c r="M179" s="234"/>
      <c r="N179" s="235"/>
      <c r="O179" s="235"/>
      <c r="P179" s="235"/>
      <c r="Q179" s="235"/>
      <c r="R179" s="235"/>
      <c r="S179" s="235"/>
      <c r="T179" s="23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7" t="s">
        <v>171</v>
      </c>
      <c r="AU179" s="237" t="s">
        <v>88</v>
      </c>
      <c r="AV179" s="13" t="s">
        <v>88</v>
      </c>
      <c r="AW179" s="13" t="s">
        <v>38</v>
      </c>
      <c r="AX179" s="13" t="s">
        <v>78</v>
      </c>
      <c r="AY179" s="237" t="s">
        <v>135</v>
      </c>
    </row>
    <row r="180" s="13" customFormat="1">
      <c r="A180" s="13"/>
      <c r="B180" s="227"/>
      <c r="C180" s="228"/>
      <c r="D180" s="220" t="s">
        <v>171</v>
      </c>
      <c r="E180" s="229" t="s">
        <v>76</v>
      </c>
      <c r="F180" s="230" t="s">
        <v>1091</v>
      </c>
      <c r="G180" s="228"/>
      <c r="H180" s="231">
        <v>1.837</v>
      </c>
      <c r="I180" s="232"/>
      <c r="J180" s="228"/>
      <c r="K180" s="228"/>
      <c r="L180" s="233"/>
      <c r="M180" s="234"/>
      <c r="N180" s="235"/>
      <c r="O180" s="235"/>
      <c r="P180" s="235"/>
      <c r="Q180" s="235"/>
      <c r="R180" s="235"/>
      <c r="S180" s="235"/>
      <c r="T180" s="23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7" t="s">
        <v>171</v>
      </c>
      <c r="AU180" s="237" t="s">
        <v>88</v>
      </c>
      <c r="AV180" s="13" t="s">
        <v>88</v>
      </c>
      <c r="AW180" s="13" t="s">
        <v>38</v>
      </c>
      <c r="AX180" s="13" t="s">
        <v>78</v>
      </c>
      <c r="AY180" s="237" t="s">
        <v>135</v>
      </c>
    </row>
    <row r="181" s="13" customFormat="1">
      <c r="A181" s="13"/>
      <c r="B181" s="227"/>
      <c r="C181" s="228"/>
      <c r="D181" s="220" t="s">
        <v>171</v>
      </c>
      <c r="E181" s="229" t="s">
        <v>76</v>
      </c>
      <c r="F181" s="230" t="s">
        <v>1092</v>
      </c>
      <c r="G181" s="228"/>
      <c r="H181" s="231">
        <v>2.0600000000000001</v>
      </c>
      <c r="I181" s="232"/>
      <c r="J181" s="228"/>
      <c r="K181" s="228"/>
      <c r="L181" s="233"/>
      <c r="M181" s="234"/>
      <c r="N181" s="235"/>
      <c r="O181" s="235"/>
      <c r="P181" s="235"/>
      <c r="Q181" s="235"/>
      <c r="R181" s="235"/>
      <c r="S181" s="235"/>
      <c r="T181" s="23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7" t="s">
        <v>171</v>
      </c>
      <c r="AU181" s="237" t="s">
        <v>88</v>
      </c>
      <c r="AV181" s="13" t="s">
        <v>88</v>
      </c>
      <c r="AW181" s="13" t="s">
        <v>38</v>
      </c>
      <c r="AX181" s="13" t="s">
        <v>78</v>
      </c>
      <c r="AY181" s="237" t="s">
        <v>135</v>
      </c>
    </row>
    <row r="182" s="13" customFormat="1">
      <c r="A182" s="13"/>
      <c r="B182" s="227"/>
      <c r="C182" s="228"/>
      <c r="D182" s="220" t="s">
        <v>171</v>
      </c>
      <c r="E182" s="229" t="s">
        <v>76</v>
      </c>
      <c r="F182" s="230" t="s">
        <v>1093</v>
      </c>
      <c r="G182" s="228"/>
      <c r="H182" s="231">
        <v>2.073</v>
      </c>
      <c r="I182" s="232"/>
      <c r="J182" s="228"/>
      <c r="K182" s="228"/>
      <c r="L182" s="233"/>
      <c r="M182" s="234"/>
      <c r="N182" s="235"/>
      <c r="O182" s="235"/>
      <c r="P182" s="235"/>
      <c r="Q182" s="235"/>
      <c r="R182" s="235"/>
      <c r="S182" s="235"/>
      <c r="T182" s="23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7" t="s">
        <v>171</v>
      </c>
      <c r="AU182" s="237" t="s">
        <v>88</v>
      </c>
      <c r="AV182" s="13" t="s">
        <v>88</v>
      </c>
      <c r="AW182" s="13" t="s">
        <v>38</v>
      </c>
      <c r="AX182" s="13" t="s">
        <v>78</v>
      </c>
      <c r="AY182" s="237" t="s">
        <v>135</v>
      </c>
    </row>
    <row r="183" s="13" customFormat="1">
      <c r="A183" s="13"/>
      <c r="B183" s="227"/>
      <c r="C183" s="228"/>
      <c r="D183" s="220" t="s">
        <v>171</v>
      </c>
      <c r="E183" s="229" t="s">
        <v>76</v>
      </c>
      <c r="F183" s="230" t="s">
        <v>1094</v>
      </c>
      <c r="G183" s="228"/>
      <c r="H183" s="231">
        <v>1.97</v>
      </c>
      <c r="I183" s="232"/>
      <c r="J183" s="228"/>
      <c r="K183" s="228"/>
      <c r="L183" s="233"/>
      <c r="M183" s="234"/>
      <c r="N183" s="235"/>
      <c r="O183" s="235"/>
      <c r="P183" s="235"/>
      <c r="Q183" s="235"/>
      <c r="R183" s="235"/>
      <c r="S183" s="235"/>
      <c r="T183" s="23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7" t="s">
        <v>171</v>
      </c>
      <c r="AU183" s="237" t="s">
        <v>88</v>
      </c>
      <c r="AV183" s="13" t="s">
        <v>88</v>
      </c>
      <c r="AW183" s="13" t="s">
        <v>38</v>
      </c>
      <c r="AX183" s="13" t="s">
        <v>78</v>
      </c>
      <c r="AY183" s="237" t="s">
        <v>135</v>
      </c>
    </row>
    <row r="184" s="13" customFormat="1">
      <c r="A184" s="13"/>
      <c r="B184" s="227"/>
      <c r="C184" s="228"/>
      <c r="D184" s="220" t="s">
        <v>171</v>
      </c>
      <c r="E184" s="229" t="s">
        <v>76</v>
      </c>
      <c r="F184" s="230" t="s">
        <v>1095</v>
      </c>
      <c r="G184" s="228"/>
      <c r="H184" s="231">
        <v>2.298</v>
      </c>
      <c r="I184" s="232"/>
      <c r="J184" s="228"/>
      <c r="K184" s="228"/>
      <c r="L184" s="233"/>
      <c r="M184" s="234"/>
      <c r="N184" s="235"/>
      <c r="O184" s="235"/>
      <c r="P184" s="235"/>
      <c r="Q184" s="235"/>
      <c r="R184" s="235"/>
      <c r="S184" s="235"/>
      <c r="T184" s="23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7" t="s">
        <v>171</v>
      </c>
      <c r="AU184" s="237" t="s">
        <v>88</v>
      </c>
      <c r="AV184" s="13" t="s">
        <v>88</v>
      </c>
      <c r="AW184" s="13" t="s">
        <v>38</v>
      </c>
      <c r="AX184" s="13" t="s">
        <v>78</v>
      </c>
      <c r="AY184" s="237" t="s">
        <v>135</v>
      </c>
    </row>
    <row r="185" s="13" customFormat="1">
      <c r="A185" s="13"/>
      <c r="B185" s="227"/>
      <c r="C185" s="228"/>
      <c r="D185" s="220" t="s">
        <v>171</v>
      </c>
      <c r="E185" s="229" t="s">
        <v>76</v>
      </c>
      <c r="F185" s="230" t="s">
        <v>1096</v>
      </c>
      <c r="G185" s="228"/>
      <c r="H185" s="231">
        <v>1.6180000000000001</v>
      </c>
      <c r="I185" s="232"/>
      <c r="J185" s="228"/>
      <c r="K185" s="228"/>
      <c r="L185" s="233"/>
      <c r="M185" s="234"/>
      <c r="N185" s="235"/>
      <c r="O185" s="235"/>
      <c r="P185" s="235"/>
      <c r="Q185" s="235"/>
      <c r="R185" s="235"/>
      <c r="S185" s="235"/>
      <c r="T185" s="23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7" t="s">
        <v>171</v>
      </c>
      <c r="AU185" s="237" t="s">
        <v>88</v>
      </c>
      <c r="AV185" s="13" t="s">
        <v>88</v>
      </c>
      <c r="AW185" s="13" t="s">
        <v>38</v>
      </c>
      <c r="AX185" s="13" t="s">
        <v>78</v>
      </c>
      <c r="AY185" s="237" t="s">
        <v>135</v>
      </c>
    </row>
    <row r="186" s="13" customFormat="1">
      <c r="A186" s="13"/>
      <c r="B186" s="227"/>
      <c r="C186" s="228"/>
      <c r="D186" s="220" t="s">
        <v>171</v>
      </c>
      <c r="E186" s="229" t="s">
        <v>76</v>
      </c>
      <c r="F186" s="230" t="s">
        <v>1097</v>
      </c>
      <c r="G186" s="228"/>
      <c r="H186" s="231">
        <v>1.94</v>
      </c>
      <c r="I186" s="232"/>
      <c r="J186" s="228"/>
      <c r="K186" s="228"/>
      <c r="L186" s="233"/>
      <c r="M186" s="234"/>
      <c r="N186" s="235"/>
      <c r="O186" s="235"/>
      <c r="P186" s="235"/>
      <c r="Q186" s="235"/>
      <c r="R186" s="235"/>
      <c r="S186" s="235"/>
      <c r="T186" s="23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7" t="s">
        <v>171</v>
      </c>
      <c r="AU186" s="237" t="s">
        <v>88</v>
      </c>
      <c r="AV186" s="13" t="s">
        <v>88</v>
      </c>
      <c r="AW186" s="13" t="s">
        <v>38</v>
      </c>
      <c r="AX186" s="13" t="s">
        <v>78</v>
      </c>
      <c r="AY186" s="237" t="s">
        <v>135</v>
      </c>
    </row>
    <row r="187" s="13" customFormat="1">
      <c r="A187" s="13"/>
      <c r="B187" s="227"/>
      <c r="C187" s="228"/>
      <c r="D187" s="220" t="s">
        <v>171</v>
      </c>
      <c r="E187" s="229" t="s">
        <v>76</v>
      </c>
      <c r="F187" s="230" t="s">
        <v>1098</v>
      </c>
      <c r="G187" s="228"/>
      <c r="H187" s="231">
        <v>1.885</v>
      </c>
      <c r="I187" s="232"/>
      <c r="J187" s="228"/>
      <c r="K187" s="228"/>
      <c r="L187" s="233"/>
      <c r="M187" s="234"/>
      <c r="N187" s="235"/>
      <c r="O187" s="235"/>
      <c r="P187" s="235"/>
      <c r="Q187" s="235"/>
      <c r="R187" s="235"/>
      <c r="S187" s="235"/>
      <c r="T187" s="23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7" t="s">
        <v>171</v>
      </c>
      <c r="AU187" s="237" t="s">
        <v>88</v>
      </c>
      <c r="AV187" s="13" t="s">
        <v>88</v>
      </c>
      <c r="AW187" s="13" t="s">
        <v>38</v>
      </c>
      <c r="AX187" s="13" t="s">
        <v>78</v>
      </c>
      <c r="AY187" s="237" t="s">
        <v>135</v>
      </c>
    </row>
    <row r="188" s="13" customFormat="1">
      <c r="A188" s="13"/>
      <c r="B188" s="227"/>
      <c r="C188" s="228"/>
      <c r="D188" s="220" t="s">
        <v>171</v>
      </c>
      <c r="E188" s="229" t="s">
        <v>76</v>
      </c>
      <c r="F188" s="230" t="s">
        <v>1099</v>
      </c>
      <c r="G188" s="228"/>
      <c r="H188" s="231">
        <v>1.8999999999999999</v>
      </c>
      <c r="I188" s="232"/>
      <c r="J188" s="228"/>
      <c r="K188" s="228"/>
      <c r="L188" s="233"/>
      <c r="M188" s="234"/>
      <c r="N188" s="235"/>
      <c r="O188" s="235"/>
      <c r="P188" s="235"/>
      <c r="Q188" s="235"/>
      <c r="R188" s="235"/>
      <c r="S188" s="235"/>
      <c r="T188" s="23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7" t="s">
        <v>171</v>
      </c>
      <c r="AU188" s="237" t="s">
        <v>88</v>
      </c>
      <c r="AV188" s="13" t="s">
        <v>88</v>
      </c>
      <c r="AW188" s="13" t="s">
        <v>38</v>
      </c>
      <c r="AX188" s="13" t="s">
        <v>78</v>
      </c>
      <c r="AY188" s="237" t="s">
        <v>135</v>
      </c>
    </row>
    <row r="189" s="13" customFormat="1">
      <c r="A189" s="13"/>
      <c r="B189" s="227"/>
      <c r="C189" s="228"/>
      <c r="D189" s="220" t="s">
        <v>171</v>
      </c>
      <c r="E189" s="229" t="s">
        <v>76</v>
      </c>
      <c r="F189" s="230" t="s">
        <v>1100</v>
      </c>
      <c r="G189" s="228"/>
      <c r="H189" s="231">
        <v>2.3399999999999999</v>
      </c>
      <c r="I189" s="232"/>
      <c r="J189" s="228"/>
      <c r="K189" s="228"/>
      <c r="L189" s="233"/>
      <c r="M189" s="234"/>
      <c r="N189" s="235"/>
      <c r="O189" s="235"/>
      <c r="P189" s="235"/>
      <c r="Q189" s="235"/>
      <c r="R189" s="235"/>
      <c r="S189" s="235"/>
      <c r="T189" s="23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7" t="s">
        <v>171</v>
      </c>
      <c r="AU189" s="237" t="s">
        <v>88</v>
      </c>
      <c r="AV189" s="13" t="s">
        <v>88</v>
      </c>
      <c r="AW189" s="13" t="s">
        <v>38</v>
      </c>
      <c r="AX189" s="13" t="s">
        <v>78</v>
      </c>
      <c r="AY189" s="237" t="s">
        <v>135</v>
      </c>
    </row>
    <row r="190" s="13" customFormat="1">
      <c r="A190" s="13"/>
      <c r="B190" s="227"/>
      <c r="C190" s="228"/>
      <c r="D190" s="220" t="s">
        <v>171</v>
      </c>
      <c r="E190" s="229" t="s">
        <v>76</v>
      </c>
      <c r="F190" s="230" t="s">
        <v>1101</v>
      </c>
      <c r="G190" s="228"/>
      <c r="H190" s="231">
        <v>2.1000000000000001</v>
      </c>
      <c r="I190" s="232"/>
      <c r="J190" s="228"/>
      <c r="K190" s="228"/>
      <c r="L190" s="233"/>
      <c r="M190" s="234"/>
      <c r="N190" s="235"/>
      <c r="O190" s="235"/>
      <c r="P190" s="235"/>
      <c r="Q190" s="235"/>
      <c r="R190" s="235"/>
      <c r="S190" s="235"/>
      <c r="T190" s="23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7" t="s">
        <v>171</v>
      </c>
      <c r="AU190" s="237" t="s">
        <v>88</v>
      </c>
      <c r="AV190" s="13" t="s">
        <v>88</v>
      </c>
      <c r="AW190" s="13" t="s">
        <v>38</v>
      </c>
      <c r="AX190" s="13" t="s">
        <v>78</v>
      </c>
      <c r="AY190" s="237" t="s">
        <v>135</v>
      </c>
    </row>
    <row r="191" s="14" customFormat="1">
      <c r="A191" s="14"/>
      <c r="B191" s="238"/>
      <c r="C191" s="239"/>
      <c r="D191" s="220" t="s">
        <v>171</v>
      </c>
      <c r="E191" s="240" t="s">
        <v>76</v>
      </c>
      <c r="F191" s="241" t="s">
        <v>207</v>
      </c>
      <c r="G191" s="239"/>
      <c r="H191" s="242">
        <v>47.573999999999998</v>
      </c>
      <c r="I191" s="243"/>
      <c r="J191" s="239"/>
      <c r="K191" s="239"/>
      <c r="L191" s="244"/>
      <c r="M191" s="245"/>
      <c r="N191" s="246"/>
      <c r="O191" s="246"/>
      <c r="P191" s="246"/>
      <c r="Q191" s="246"/>
      <c r="R191" s="246"/>
      <c r="S191" s="246"/>
      <c r="T191" s="247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8" t="s">
        <v>171</v>
      </c>
      <c r="AU191" s="248" t="s">
        <v>88</v>
      </c>
      <c r="AV191" s="14" t="s">
        <v>153</v>
      </c>
      <c r="AW191" s="14" t="s">
        <v>38</v>
      </c>
      <c r="AX191" s="14" t="s">
        <v>78</v>
      </c>
      <c r="AY191" s="248" t="s">
        <v>135</v>
      </c>
    </row>
    <row r="192" s="13" customFormat="1">
      <c r="A192" s="13"/>
      <c r="B192" s="227"/>
      <c r="C192" s="228"/>
      <c r="D192" s="220" t="s">
        <v>171</v>
      </c>
      <c r="E192" s="229" t="s">
        <v>76</v>
      </c>
      <c r="F192" s="230" t="s">
        <v>1102</v>
      </c>
      <c r="G192" s="228"/>
      <c r="H192" s="231">
        <v>9.9849999999999994</v>
      </c>
      <c r="I192" s="232"/>
      <c r="J192" s="228"/>
      <c r="K192" s="228"/>
      <c r="L192" s="233"/>
      <c r="M192" s="234"/>
      <c r="N192" s="235"/>
      <c r="O192" s="235"/>
      <c r="P192" s="235"/>
      <c r="Q192" s="235"/>
      <c r="R192" s="235"/>
      <c r="S192" s="235"/>
      <c r="T192" s="23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7" t="s">
        <v>171</v>
      </c>
      <c r="AU192" s="237" t="s">
        <v>88</v>
      </c>
      <c r="AV192" s="13" t="s">
        <v>88</v>
      </c>
      <c r="AW192" s="13" t="s">
        <v>38</v>
      </c>
      <c r="AX192" s="13" t="s">
        <v>78</v>
      </c>
      <c r="AY192" s="237" t="s">
        <v>135</v>
      </c>
    </row>
    <row r="193" s="13" customFormat="1">
      <c r="A193" s="13"/>
      <c r="B193" s="227"/>
      <c r="C193" s="228"/>
      <c r="D193" s="220" t="s">
        <v>171</v>
      </c>
      <c r="E193" s="229" t="s">
        <v>76</v>
      </c>
      <c r="F193" s="230" t="s">
        <v>1103</v>
      </c>
      <c r="G193" s="228"/>
      <c r="H193" s="231">
        <v>3.3399999999999999</v>
      </c>
      <c r="I193" s="232"/>
      <c r="J193" s="228"/>
      <c r="K193" s="228"/>
      <c r="L193" s="233"/>
      <c r="M193" s="234"/>
      <c r="N193" s="235"/>
      <c r="O193" s="235"/>
      <c r="P193" s="235"/>
      <c r="Q193" s="235"/>
      <c r="R193" s="235"/>
      <c r="S193" s="235"/>
      <c r="T193" s="23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7" t="s">
        <v>171</v>
      </c>
      <c r="AU193" s="237" t="s">
        <v>88</v>
      </c>
      <c r="AV193" s="13" t="s">
        <v>88</v>
      </c>
      <c r="AW193" s="13" t="s">
        <v>38</v>
      </c>
      <c r="AX193" s="13" t="s">
        <v>78</v>
      </c>
      <c r="AY193" s="237" t="s">
        <v>135</v>
      </c>
    </row>
    <row r="194" s="13" customFormat="1">
      <c r="A194" s="13"/>
      <c r="B194" s="227"/>
      <c r="C194" s="228"/>
      <c r="D194" s="220" t="s">
        <v>171</v>
      </c>
      <c r="E194" s="229" t="s">
        <v>76</v>
      </c>
      <c r="F194" s="230" t="s">
        <v>1104</v>
      </c>
      <c r="G194" s="228"/>
      <c r="H194" s="231">
        <v>11.478</v>
      </c>
      <c r="I194" s="232"/>
      <c r="J194" s="228"/>
      <c r="K194" s="228"/>
      <c r="L194" s="233"/>
      <c r="M194" s="234"/>
      <c r="N194" s="235"/>
      <c r="O194" s="235"/>
      <c r="P194" s="235"/>
      <c r="Q194" s="235"/>
      <c r="R194" s="235"/>
      <c r="S194" s="235"/>
      <c r="T194" s="23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7" t="s">
        <v>171</v>
      </c>
      <c r="AU194" s="237" t="s">
        <v>88</v>
      </c>
      <c r="AV194" s="13" t="s">
        <v>88</v>
      </c>
      <c r="AW194" s="13" t="s">
        <v>38</v>
      </c>
      <c r="AX194" s="13" t="s">
        <v>78</v>
      </c>
      <c r="AY194" s="237" t="s">
        <v>135</v>
      </c>
    </row>
    <row r="195" s="13" customFormat="1">
      <c r="A195" s="13"/>
      <c r="B195" s="227"/>
      <c r="C195" s="228"/>
      <c r="D195" s="220" t="s">
        <v>171</v>
      </c>
      <c r="E195" s="229" t="s">
        <v>76</v>
      </c>
      <c r="F195" s="230" t="s">
        <v>1105</v>
      </c>
      <c r="G195" s="228"/>
      <c r="H195" s="231">
        <v>5.79</v>
      </c>
      <c r="I195" s="232"/>
      <c r="J195" s="228"/>
      <c r="K195" s="228"/>
      <c r="L195" s="233"/>
      <c r="M195" s="234"/>
      <c r="N195" s="235"/>
      <c r="O195" s="235"/>
      <c r="P195" s="235"/>
      <c r="Q195" s="235"/>
      <c r="R195" s="235"/>
      <c r="S195" s="235"/>
      <c r="T195" s="23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7" t="s">
        <v>171</v>
      </c>
      <c r="AU195" s="237" t="s">
        <v>88</v>
      </c>
      <c r="AV195" s="13" t="s">
        <v>88</v>
      </c>
      <c r="AW195" s="13" t="s">
        <v>38</v>
      </c>
      <c r="AX195" s="13" t="s">
        <v>78</v>
      </c>
      <c r="AY195" s="237" t="s">
        <v>135</v>
      </c>
    </row>
    <row r="196" s="13" customFormat="1">
      <c r="A196" s="13"/>
      <c r="B196" s="227"/>
      <c r="C196" s="228"/>
      <c r="D196" s="220" t="s">
        <v>171</v>
      </c>
      <c r="E196" s="229" t="s">
        <v>76</v>
      </c>
      <c r="F196" s="230" t="s">
        <v>1106</v>
      </c>
      <c r="G196" s="228"/>
      <c r="H196" s="231">
        <v>12.017</v>
      </c>
      <c r="I196" s="232"/>
      <c r="J196" s="228"/>
      <c r="K196" s="228"/>
      <c r="L196" s="233"/>
      <c r="M196" s="234"/>
      <c r="N196" s="235"/>
      <c r="O196" s="235"/>
      <c r="P196" s="235"/>
      <c r="Q196" s="235"/>
      <c r="R196" s="235"/>
      <c r="S196" s="235"/>
      <c r="T196" s="23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7" t="s">
        <v>171</v>
      </c>
      <c r="AU196" s="237" t="s">
        <v>88</v>
      </c>
      <c r="AV196" s="13" t="s">
        <v>88</v>
      </c>
      <c r="AW196" s="13" t="s">
        <v>38</v>
      </c>
      <c r="AX196" s="13" t="s">
        <v>78</v>
      </c>
      <c r="AY196" s="237" t="s">
        <v>135</v>
      </c>
    </row>
    <row r="197" s="13" customFormat="1">
      <c r="A197" s="13"/>
      <c r="B197" s="227"/>
      <c r="C197" s="228"/>
      <c r="D197" s="220" t="s">
        <v>171</v>
      </c>
      <c r="E197" s="229" t="s">
        <v>76</v>
      </c>
      <c r="F197" s="230" t="s">
        <v>1107</v>
      </c>
      <c r="G197" s="228"/>
      <c r="H197" s="231">
        <v>5.0179999999999998</v>
      </c>
      <c r="I197" s="232"/>
      <c r="J197" s="228"/>
      <c r="K197" s="228"/>
      <c r="L197" s="233"/>
      <c r="M197" s="234"/>
      <c r="N197" s="235"/>
      <c r="O197" s="235"/>
      <c r="P197" s="235"/>
      <c r="Q197" s="235"/>
      <c r="R197" s="235"/>
      <c r="S197" s="235"/>
      <c r="T197" s="23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7" t="s">
        <v>171</v>
      </c>
      <c r="AU197" s="237" t="s">
        <v>88</v>
      </c>
      <c r="AV197" s="13" t="s">
        <v>88</v>
      </c>
      <c r="AW197" s="13" t="s">
        <v>38</v>
      </c>
      <c r="AX197" s="13" t="s">
        <v>78</v>
      </c>
      <c r="AY197" s="237" t="s">
        <v>135</v>
      </c>
    </row>
    <row r="198" s="13" customFormat="1">
      <c r="A198" s="13"/>
      <c r="B198" s="227"/>
      <c r="C198" s="228"/>
      <c r="D198" s="220" t="s">
        <v>171</v>
      </c>
      <c r="E198" s="229" t="s">
        <v>76</v>
      </c>
      <c r="F198" s="230" t="s">
        <v>1108</v>
      </c>
      <c r="G198" s="228"/>
      <c r="H198" s="231">
        <v>10.752000000000001</v>
      </c>
      <c r="I198" s="232"/>
      <c r="J198" s="228"/>
      <c r="K198" s="228"/>
      <c r="L198" s="233"/>
      <c r="M198" s="234"/>
      <c r="N198" s="235"/>
      <c r="O198" s="235"/>
      <c r="P198" s="235"/>
      <c r="Q198" s="235"/>
      <c r="R198" s="235"/>
      <c r="S198" s="235"/>
      <c r="T198" s="23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7" t="s">
        <v>171</v>
      </c>
      <c r="AU198" s="237" t="s">
        <v>88</v>
      </c>
      <c r="AV198" s="13" t="s">
        <v>88</v>
      </c>
      <c r="AW198" s="13" t="s">
        <v>38</v>
      </c>
      <c r="AX198" s="13" t="s">
        <v>78</v>
      </c>
      <c r="AY198" s="237" t="s">
        <v>135</v>
      </c>
    </row>
    <row r="199" s="13" customFormat="1">
      <c r="A199" s="13"/>
      <c r="B199" s="227"/>
      <c r="C199" s="228"/>
      <c r="D199" s="220" t="s">
        <v>171</v>
      </c>
      <c r="E199" s="229" t="s">
        <v>76</v>
      </c>
      <c r="F199" s="230" t="s">
        <v>1109</v>
      </c>
      <c r="G199" s="228"/>
      <c r="H199" s="231">
        <v>4.9109999999999996</v>
      </c>
      <c r="I199" s="232"/>
      <c r="J199" s="228"/>
      <c r="K199" s="228"/>
      <c r="L199" s="233"/>
      <c r="M199" s="234"/>
      <c r="N199" s="235"/>
      <c r="O199" s="235"/>
      <c r="P199" s="235"/>
      <c r="Q199" s="235"/>
      <c r="R199" s="235"/>
      <c r="S199" s="235"/>
      <c r="T199" s="23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7" t="s">
        <v>171</v>
      </c>
      <c r="AU199" s="237" t="s">
        <v>88</v>
      </c>
      <c r="AV199" s="13" t="s">
        <v>88</v>
      </c>
      <c r="AW199" s="13" t="s">
        <v>38</v>
      </c>
      <c r="AX199" s="13" t="s">
        <v>78</v>
      </c>
      <c r="AY199" s="237" t="s">
        <v>135</v>
      </c>
    </row>
    <row r="200" s="13" customFormat="1">
      <c r="A200" s="13"/>
      <c r="B200" s="227"/>
      <c r="C200" s="228"/>
      <c r="D200" s="220" t="s">
        <v>171</v>
      </c>
      <c r="E200" s="229" t="s">
        <v>76</v>
      </c>
      <c r="F200" s="230" t="s">
        <v>1110</v>
      </c>
      <c r="G200" s="228"/>
      <c r="H200" s="231">
        <v>13.956</v>
      </c>
      <c r="I200" s="232"/>
      <c r="J200" s="228"/>
      <c r="K200" s="228"/>
      <c r="L200" s="233"/>
      <c r="M200" s="234"/>
      <c r="N200" s="235"/>
      <c r="O200" s="235"/>
      <c r="P200" s="235"/>
      <c r="Q200" s="235"/>
      <c r="R200" s="235"/>
      <c r="S200" s="235"/>
      <c r="T200" s="23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7" t="s">
        <v>171</v>
      </c>
      <c r="AU200" s="237" t="s">
        <v>88</v>
      </c>
      <c r="AV200" s="13" t="s">
        <v>88</v>
      </c>
      <c r="AW200" s="13" t="s">
        <v>38</v>
      </c>
      <c r="AX200" s="13" t="s">
        <v>78</v>
      </c>
      <c r="AY200" s="237" t="s">
        <v>135</v>
      </c>
    </row>
    <row r="201" s="13" customFormat="1">
      <c r="A201" s="13"/>
      <c r="B201" s="227"/>
      <c r="C201" s="228"/>
      <c r="D201" s="220" t="s">
        <v>171</v>
      </c>
      <c r="E201" s="229" t="s">
        <v>76</v>
      </c>
      <c r="F201" s="230" t="s">
        <v>1111</v>
      </c>
      <c r="G201" s="228"/>
      <c r="H201" s="231">
        <v>4.7750000000000004</v>
      </c>
      <c r="I201" s="232"/>
      <c r="J201" s="228"/>
      <c r="K201" s="228"/>
      <c r="L201" s="233"/>
      <c r="M201" s="234"/>
      <c r="N201" s="235"/>
      <c r="O201" s="235"/>
      <c r="P201" s="235"/>
      <c r="Q201" s="235"/>
      <c r="R201" s="235"/>
      <c r="S201" s="235"/>
      <c r="T201" s="23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7" t="s">
        <v>171</v>
      </c>
      <c r="AU201" s="237" t="s">
        <v>88</v>
      </c>
      <c r="AV201" s="13" t="s">
        <v>88</v>
      </c>
      <c r="AW201" s="13" t="s">
        <v>38</v>
      </c>
      <c r="AX201" s="13" t="s">
        <v>78</v>
      </c>
      <c r="AY201" s="237" t="s">
        <v>135</v>
      </c>
    </row>
    <row r="202" s="13" customFormat="1">
      <c r="A202" s="13"/>
      <c r="B202" s="227"/>
      <c r="C202" s="228"/>
      <c r="D202" s="220" t="s">
        <v>171</v>
      </c>
      <c r="E202" s="229" t="s">
        <v>76</v>
      </c>
      <c r="F202" s="230" t="s">
        <v>1112</v>
      </c>
      <c r="G202" s="228"/>
      <c r="H202" s="231">
        <v>15.029</v>
      </c>
      <c r="I202" s="232"/>
      <c r="J202" s="228"/>
      <c r="K202" s="228"/>
      <c r="L202" s="233"/>
      <c r="M202" s="234"/>
      <c r="N202" s="235"/>
      <c r="O202" s="235"/>
      <c r="P202" s="235"/>
      <c r="Q202" s="235"/>
      <c r="R202" s="235"/>
      <c r="S202" s="235"/>
      <c r="T202" s="23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7" t="s">
        <v>171</v>
      </c>
      <c r="AU202" s="237" t="s">
        <v>88</v>
      </c>
      <c r="AV202" s="13" t="s">
        <v>88</v>
      </c>
      <c r="AW202" s="13" t="s">
        <v>38</v>
      </c>
      <c r="AX202" s="13" t="s">
        <v>78</v>
      </c>
      <c r="AY202" s="237" t="s">
        <v>135</v>
      </c>
    </row>
    <row r="203" s="13" customFormat="1">
      <c r="A203" s="13"/>
      <c r="B203" s="227"/>
      <c r="C203" s="228"/>
      <c r="D203" s="220" t="s">
        <v>171</v>
      </c>
      <c r="E203" s="229" t="s">
        <v>76</v>
      </c>
      <c r="F203" s="230" t="s">
        <v>1113</v>
      </c>
      <c r="G203" s="228"/>
      <c r="H203" s="231">
        <v>1.875</v>
      </c>
      <c r="I203" s="232"/>
      <c r="J203" s="228"/>
      <c r="K203" s="228"/>
      <c r="L203" s="233"/>
      <c r="M203" s="234"/>
      <c r="N203" s="235"/>
      <c r="O203" s="235"/>
      <c r="P203" s="235"/>
      <c r="Q203" s="235"/>
      <c r="R203" s="235"/>
      <c r="S203" s="235"/>
      <c r="T203" s="23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7" t="s">
        <v>171</v>
      </c>
      <c r="AU203" s="237" t="s">
        <v>88</v>
      </c>
      <c r="AV203" s="13" t="s">
        <v>88</v>
      </c>
      <c r="AW203" s="13" t="s">
        <v>38</v>
      </c>
      <c r="AX203" s="13" t="s">
        <v>78</v>
      </c>
      <c r="AY203" s="237" t="s">
        <v>135</v>
      </c>
    </row>
    <row r="204" s="13" customFormat="1">
      <c r="A204" s="13"/>
      <c r="B204" s="227"/>
      <c r="C204" s="228"/>
      <c r="D204" s="220" t="s">
        <v>171</v>
      </c>
      <c r="E204" s="229" t="s">
        <v>76</v>
      </c>
      <c r="F204" s="230" t="s">
        <v>1114</v>
      </c>
      <c r="G204" s="228"/>
      <c r="H204" s="231">
        <v>7.4660000000000002</v>
      </c>
      <c r="I204" s="232"/>
      <c r="J204" s="228"/>
      <c r="K204" s="228"/>
      <c r="L204" s="233"/>
      <c r="M204" s="234"/>
      <c r="N204" s="235"/>
      <c r="O204" s="235"/>
      <c r="P204" s="235"/>
      <c r="Q204" s="235"/>
      <c r="R204" s="235"/>
      <c r="S204" s="235"/>
      <c r="T204" s="23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7" t="s">
        <v>171</v>
      </c>
      <c r="AU204" s="237" t="s">
        <v>88</v>
      </c>
      <c r="AV204" s="13" t="s">
        <v>88</v>
      </c>
      <c r="AW204" s="13" t="s">
        <v>38</v>
      </c>
      <c r="AX204" s="13" t="s">
        <v>78</v>
      </c>
      <c r="AY204" s="237" t="s">
        <v>135</v>
      </c>
    </row>
    <row r="205" s="13" customFormat="1">
      <c r="A205" s="13"/>
      <c r="B205" s="227"/>
      <c r="C205" s="228"/>
      <c r="D205" s="220" t="s">
        <v>171</v>
      </c>
      <c r="E205" s="229" t="s">
        <v>76</v>
      </c>
      <c r="F205" s="230" t="s">
        <v>1115</v>
      </c>
      <c r="G205" s="228"/>
      <c r="H205" s="231">
        <v>6.4299999999999997</v>
      </c>
      <c r="I205" s="232"/>
      <c r="J205" s="228"/>
      <c r="K205" s="228"/>
      <c r="L205" s="233"/>
      <c r="M205" s="234"/>
      <c r="N205" s="235"/>
      <c r="O205" s="235"/>
      <c r="P205" s="235"/>
      <c r="Q205" s="235"/>
      <c r="R205" s="235"/>
      <c r="S205" s="235"/>
      <c r="T205" s="23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7" t="s">
        <v>171</v>
      </c>
      <c r="AU205" s="237" t="s">
        <v>88</v>
      </c>
      <c r="AV205" s="13" t="s">
        <v>88</v>
      </c>
      <c r="AW205" s="13" t="s">
        <v>38</v>
      </c>
      <c r="AX205" s="13" t="s">
        <v>78</v>
      </c>
      <c r="AY205" s="237" t="s">
        <v>135</v>
      </c>
    </row>
    <row r="206" s="13" customFormat="1">
      <c r="A206" s="13"/>
      <c r="B206" s="227"/>
      <c r="C206" s="228"/>
      <c r="D206" s="220" t="s">
        <v>171</v>
      </c>
      <c r="E206" s="229" t="s">
        <v>76</v>
      </c>
      <c r="F206" s="230" t="s">
        <v>1116</v>
      </c>
      <c r="G206" s="228"/>
      <c r="H206" s="231">
        <v>12.359999999999999</v>
      </c>
      <c r="I206" s="232"/>
      <c r="J206" s="228"/>
      <c r="K206" s="228"/>
      <c r="L206" s="233"/>
      <c r="M206" s="234"/>
      <c r="N206" s="235"/>
      <c r="O206" s="235"/>
      <c r="P206" s="235"/>
      <c r="Q206" s="235"/>
      <c r="R206" s="235"/>
      <c r="S206" s="235"/>
      <c r="T206" s="23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7" t="s">
        <v>171</v>
      </c>
      <c r="AU206" s="237" t="s">
        <v>88</v>
      </c>
      <c r="AV206" s="13" t="s">
        <v>88</v>
      </c>
      <c r="AW206" s="13" t="s">
        <v>38</v>
      </c>
      <c r="AX206" s="13" t="s">
        <v>78</v>
      </c>
      <c r="AY206" s="237" t="s">
        <v>135</v>
      </c>
    </row>
    <row r="207" s="13" customFormat="1">
      <c r="A207" s="13"/>
      <c r="B207" s="227"/>
      <c r="C207" s="228"/>
      <c r="D207" s="220" t="s">
        <v>171</v>
      </c>
      <c r="E207" s="229" t="s">
        <v>76</v>
      </c>
      <c r="F207" s="230" t="s">
        <v>1117</v>
      </c>
      <c r="G207" s="228"/>
      <c r="H207" s="231">
        <v>4.1459999999999999</v>
      </c>
      <c r="I207" s="232"/>
      <c r="J207" s="228"/>
      <c r="K207" s="228"/>
      <c r="L207" s="233"/>
      <c r="M207" s="234"/>
      <c r="N207" s="235"/>
      <c r="O207" s="235"/>
      <c r="P207" s="235"/>
      <c r="Q207" s="235"/>
      <c r="R207" s="235"/>
      <c r="S207" s="235"/>
      <c r="T207" s="23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7" t="s">
        <v>171</v>
      </c>
      <c r="AU207" s="237" t="s">
        <v>88</v>
      </c>
      <c r="AV207" s="13" t="s">
        <v>88</v>
      </c>
      <c r="AW207" s="13" t="s">
        <v>38</v>
      </c>
      <c r="AX207" s="13" t="s">
        <v>78</v>
      </c>
      <c r="AY207" s="237" t="s">
        <v>135</v>
      </c>
    </row>
    <row r="208" s="13" customFormat="1">
      <c r="A208" s="13"/>
      <c r="B208" s="227"/>
      <c r="C208" s="228"/>
      <c r="D208" s="220" t="s">
        <v>171</v>
      </c>
      <c r="E208" s="229" t="s">
        <v>76</v>
      </c>
      <c r="F208" s="230" t="s">
        <v>1118</v>
      </c>
      <c r="G208" s="228"/>
      <c r="H208" s="231">
        <v>7.8799999999999999</v>
      </c>
      <c r="I208" s="232"/>
      <c r="J208" s="228"/>
      <c r="K208" s="228"/>
      <c r="L208" s="233"/>
      <c r="M208" s="234"/>
      <c r="N208" s="235"/>
      <c r="O208" s="235"/>
      <c r="P208" s="235"/>
      <c r="Q208" s="235"/>
      <c r="R208" s="235"/>
      <c r="S208" s="235"/>
      <c r="T208" s="23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7" t="s">
        <v>171</v>
      </c>
      <c r="AU208" s="237" t="s">
        <v>88</v>
      </c>
      <c r="AV208" s="13" t="s">
        <v>88</v>
      </c>
      <c r="AW208" s="13" t="s">
        <v>38</v>
      </c>
      <c r="AX208" s="13" t="s">
        <v>78</v>
      </c>
      <c r="AY208" s="237" t="s">
        <v>135</v>
      </c>
    </row>
    <row r="209" s="13" customFormat="1">
      <c r="A209" s="13"/>
      <c r="B209" s="227"/>
      <c r="C209" s="228"/>
      <c r="D209" s="220" t="s">
        <v>171</v>
      </c>
      <c r="E209" s="229" t="s">
        <v>76</v>
      </c>
      <c r="F209" s="230" t="s">
        <v>1119</v>
      </c>
      <c r="G209" s="228"/>
      <c r="H209" s="231">
        <v>44.811</v>
      </c>
      <c r="I209" s="232"/>
      <c r="J209" s="228"/>
      <c r="K209" s="228"/>
      <c r="L209" s="233"/>
      <c r="M209" s="234"/>
      <c r="N209" s="235"/>
      <c r="O209" s="235"/>
      <c r="P209" s="235"/>
      <c r="Q209" s="235"/>
      <c r="R209" s="235"/>
      <c r="S209" s="235"/>
      <c r="T209" s="23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7" t="s">
        <v>171</v>
      </c>
      <c r="AU209" s="237" t="s">
        <v>88</v>
      </c>
      <c r="AV209" s="13" t="s">
        <v>88</v>
      </c>
      <c r="AW209" s="13" t="s">
        <v>38</v>
      </c>
      <c r="AX209" s="13" t="s">
        <v>78</v>
      </c>
      <c r="AY209" s="237" t="s">
        <v>135</v>
      </c>
    </row>
    <row r="210" s="13" customFormat="1">
      <c r="A210" s="13"/>
      <c r="B210" s="227"/>
      <c r="C210" s="228"/>
      <c r="D210" s="220" t="s">
        <v>171</v>
      </c>
      <c r="E210" s="229" t="s">
        <v>76</v>
      </c>
      <c r="F210" s="230" t="s">
        <v>1120</v>
      </c>
      <c r="G210" s="228"/>
      <c r="H210" s="231">
        <v>8.8989999999999991</v>
      </c>
      <c r="I210" s="232"/>
      <c r="J210" s="228"/>
      <c r="K210" s="228"/>
      <c r="L210" s="233"/>
      <c r="M210" s="234"/>
      <c r="N210" s="235"/>
      <c r="O210" s="235"/>
      <c r="P210" s="235"/>
      <c r="Q210" s="235"/>
      <c r="R210" s="235"/>
      <c r="S210" s="235"/>
      <c r="T210" s="23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7" t="s">
        <v>171</v>
      </c>
      <c r="AU210" s="237" t="s">
        <v>88</v>
      </c>
      <c r="AV210" s="13" t="s">
        <v>88</v>
      </c>
      <c r="AW210" s="13" t="s">
        <v>38</v>
      </c>
      <c r="AX210" s="13" t="s">
        <v>78</v>
      </c>
      <c r="AY210" s="237" t="s">
        <v>135</v>
      </c>
    </row>
    <row r="211" s="13" customFormat="1">
      <c r="A211" s="13"/>
      <c r="B211" s="227"/>
      <c r="C211" s="228"/>
      <c r="D211" s="220" t="s">
        <v>171</v>
      </c>
      <c r="E211" s="229" t="s">
        <v>76</v>
      </c>
      <c r="F211" s="230" t="s">
        <v>1121</v>
      </c>
      <c r="G211" s="228"/>
      <c r="H211" s="231">
        <v>9.6999999999999993</v>
      </c>
      <c r="I211" s="232"/>
      <c r="J211" s="228"/>
      <c r="K211" s="228"/>
      <c r="L211" s="233"/>
      <c r="M211" s="234"/>
      <c r="N211" s="235"/>
      <c r="O211" s="235"/>
      <c r="P211" s="235"/>
      <c r="Q211" s="235"/>
      <c r="R211" s="235"/>
      <c r="S211" s="235"/>
      <c r="T211" s="23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7" t="s">
        <v>171</v>
      </c>
      <c r="AU211" s="237" t="s">
        <v>88</v>
      </c>
      <c r="AV211" s="13" t="s">
        <v>88</v>
      </c>
      <c r="AW211" s="13" t="s">
        <v>38</v>
      </c>
      <c r="AX211" s="13" t="s">
        <v>78</v>
      </c>
      <c r="AY211" s="237" t="s">
        <v>135</v>
      </c>
    </row>
    <row r="212" s="13" customFormat="1">
      <c r="A212" s="13"/>
      <c r="B212" s="227"/>
      <c r="C212" s="228"/>
      <c r="D212" s="220" t="s">
        <v>171</v>
      </c>
      <c r="E212" s="229" t="s">
        <v>76</v>
      </c>
      <c r="F212" s="230" t="s">
        <v>1122</v>
      </c>
      <c r="G212" s="228"/>
      <c r="H212" s="231">
        <v>5.2779999999999996</v>
      </c>
      <c r="I212" s="232"/>
      <c r="J212" s="228"/>
      <c r="K212" s="228"/>
      <c r="L212" s="233"/>
      <c r="M212" s="234"/>
      <c r="N212" s="235"/>
      <c r="O212" s="235"/>
      <c r="P212" s="235"/>
      <c r="Q212" s="235"/>
      <c r="R212" s="235"/>
      <c r="S212" s="235"/>
      <c r="T212" s="23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7" t="s">
        <v>171</v>
      </c>
      <c r="AU212" s="237" t="s">
        <v>88</v>
      </c>
      <c r="AV212" s="13" t="s">
        <v>88</v>
      </c>
      <c r="AW212" s="13" t="s">
        <v>38</v>
      </c>
      <c r="AX212" s="13" t="s">
        <v>78</v>
      </c>
      <c r="AY212" s="237" t="s">
        <v>135</v>
      </c>
    </row>
    <row r="213" s="13" customFormat="1">
      <c r="A213" s="13"/>
      <c r="B213" s="227"/>
      <c r="C213" s="228"/>
      <c r="D213" s="220" t="s">
        <v>171</v>
      </c>
      <c r="E213" s="229" t="s">
        <v>76</v>
      </c>
      <c r="F213" s="230" t="s">
        <v>1123</v>
      </c>
      <c r="G213" s="228"/>
      <c r="H213" s="231">
        <v>5.7000000000000002</v>
      </c>
      <c r="I213" s="232"/>
      <c r="J213" s="228"/>
      <c r="K213" s="228"/>
      <c r="L213" s="233"/>
      <c r="M213" s="234"/>
      <c r="N213" s="235"/>
      <c r="O213" s="235"/>
      <c r="P213" s="235"/>
      <c r="Q213" s="235"/>
      <c r="R213" s="235"/>
      <c r="S213" s="235"/>
      <c r="T213" s="23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7" t="s">
        <v>171</v>
      </c>
      <c r="AU213" s="237" t="s">
        <v>88</v>
      </c>
      <c r="AV213" s="13" t="s">
        <v>88</v>
      </c>
      <c r="AW213" s="13" t="s">
        <v>38</v>
      </c>
      <c r="AX213" s="13" t="s">
        <v>78</v>
      </c>
      <c r="AY213" s="237" t="s">
        <v>135</v>
      </c>
    </row>
    <row r="214" s="13" customFormat="1">
      <c r="A214" s="13"/>
      <c r="B214" s="227"/>
      <c r="C214" s="228"/>
      <c r="D214" s="220" t="s">
        <v>171</v>
      </c>
      <c r="E214" s="229" t="s">
        <v>76</v>
      </c>
      <c r="F214" s="230" t="s">
        <v>1124</v>
      </c>
      <c r="G214" s="228"/>
      <c r="H214" s="231">
        <v>2.3399999999999999</v>
      </c>
      <c r="I214" s="232"/>
      <c r="J214" s="228"/>
      <c r="K214" s="228"/>
      <c r="L214" s="233"/>
      <c r="M214" s="234"/>
      <c r="N214" s="235"/>
      <c r="O214" s="235"/>
      <c r="P214" s="235"/>
      <c r="Q214" s="235"/>
      <c r="R214" s="235"/>
      <c r="S214" s="235"/>
      <c r="T214" s="23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7" t="s">
        <v>171</v>
      </c>
      <c r="AU214" s="237" t="s">
        <v>88</v>
      </c>
      <c r="AV214" s="13" t="s">
        <v>88</v>
      </c>
      <c r="AW214" s="13" t="s">
        <v>38</v>
      </c>
      <c r="AX214" s="13" t="s">
        <v>78</v>
      </c>
      <c r="AY214" s="237" t="s">
        <v>135</v>
      </c>
    </row>
    <row r="215" s="13" customFormat="1">
      <c r="A215" s="13"/>
      <c r="B215" s="227"/>
      <c r="C215" s="228"/>
      <c r="D215" s="220" t="s">
        <v>171</v>
      </c>
      <c r="E215" s="229" t="s">
        <v>76</v>
      </c>
      <c r="F215" s="230" t="s">
        <v>1125</v>
      </c>
      <c r="G215" s="228"/>
      <c r="H215" s="231">
        <v>16.800000000000001</v>
      </c>
      <c r="I215" s="232"/>
      <c r="J215" s="228"/>
      <c r="K215" s="228"/>
      <c r="L215" s="233"/>
      <c r="M215" s="234"/>
      <c r="N215" s="235"/>
      <c r="O215" s="235"/>
      <c r="P215" s="235"/>
      <c r="Q215" s="235"/>
      <c r="R215" s="235"/>
      <c r="S215" s="235"/>
      <c r="T215" s="23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7" t="s">
        <v>171</v>
      </c>
      <c r="AU215" s="237" t="s">
        <v>88</v>
      </c>
      <c r="AV215" s="13" t="s">
        <v>88</v>
      </c>
      <c r="AW215" s="13" t="s">
        <v>38</v>
      </c>
      <c r="AX215" s="13" t="s">
        <v>78</v>
      </c>
      <c r="AY215" s="237" t="s">
        <v>135</v>
      </c>
    </row>
    <row r="216" s="13" customFormat="1">
      <c r="A216" s="13"/>
      <c r="B216" s="227"/>
      <c r="C216" s="228"/>
      <c r="D216" s="220" t="s">
        <v>171</v>
      </c>
      <c r="E216" s="229" t="s">
        <v>76</v>
      </c>
      <c r="F216" s="230" t="s">
        <v>1126</v>
      </c>
      <c r="G216" s="228"/>
      <c r="H216" s="231">
        <v>-28.687999999999999</v>
      </c>
      <c r="I216" s="232"/>
      <c r="J216" s="228"/>
      <c r="K216" s="228"/>
      <c r="L216" s="233"/>
      <c r="M216" s="234"/>
      <c r="N216" s="235"/>
      <c r="O216" s="235"/>
      <c r="P216" s="235"/>
      <c r="Q216" s="235"/>
      <c r="R216" s="235"/>
      <c r="S216" s="235"/>
      <c r="T216" s="23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7" t="s">
        <v>171</v>
      </c>
      <c r="AU216" s="237" t="s">
        <v>88</v>
      </c>
      <c r="AV216" s="13" t="s">
        <v>88</v>
      </c>
      <c r="AW216" s="13" t="s">
        <v>38</v>
      </c>
      <c r="AX216" s="13" t="s">
        <v>78</v>
      </c>
      <c r="AY216" s="237" t="s">
        <v>135</v>
      </c>
    </row>
    <row r="217" s="13" customFormat="1">
      <c r="A217" s="13"/>
      <c r="B217" s="227"/>
      <c r="C217" s="228"/>
      <c r="D217" s="220" t="s">
        <v>171</v>
      </c>
      <c r="E217" s="229" t="s">
        <v>76</v>
      </c>
      <c r="F217" s="230" t="s">
        <v>1127</v>
      </c>
      <c r="G217" s="228"/>
      <c r="H217" s="231">
        <v>-8.1280000000000001</v>
      </c>
      <c r="I217" s="232"/>
      <c r="J217" s="228"/>
      <c r="K217" s="228"/>
      <c r="L217" s="233"/>
      <c r="M217" s="234"/>
      <c r="N217" s="235"/>
      <c r="O217" s="235"/>
      <c r="P217" s="235"/>
      <c r="Q217" s="235"/>
      <c r="R217" s="235"/>
      <c r="S217" s="235"/>
      <c r="T217" s="23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7" t="s">
        <v>171</v>
      </c>
      <c r="AU217" s="237" t="s">
        <v>88</v>
      </c>
      <c r="AV217" s="13" t="s">
        <v>88</v>
      </c>
      <c r="AW217" s="13" t="s">
        <v>38</v>
      </c>
      <c r="AX217" s="13" t="s">
        <v>78</v>
      </c>
      <c r="AY217" s="237" t="s">
        <v>135</v>
      </c>
    </row>
    <row r="218" s="13" customFormat="1">
      <c r="A218" s="13"/>
      <c r="B218" s="227"/>
      <c r="C218" s="228"/>
      <c r="D218" s="220" t="s">
        <v>171</v>
      </c>
      <c r="E218" s="229" t="s">
        <v>76</v>
      </c>
      <c r="F218" s="230" t="s">
        <v>1128</v>
      </c>
      <c r="G218" s="228"/>
      <c r="H218" s="231">
        <v>-3.5099999999999998</v>
      </c>
      <c r="I218" s="232"/>
      <c r="J218" s="228"/>
      <c r="K218" s="228"/>
      <c r="L218" s="233"/>
      <c r="M218" s="234"/>
      <c r="N218" s="235"/>
      <c r="O218" s="235"/>
      <c r="P218" s="235"/>
      <c r="Q218" s="235"/>
      <c r="R218" s="235"/>
      <c r="S218" s="235"/>
      <c r="T218" s="23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7" t="s">
        <v>171</v>
      </c>
      <c r="AU218" s="237" t="s">
        <v>88</v>
      </c>
      <c r="AV218" s="13" t="s">
        <v>88</v>
      </c>
      <c r="AW218" s="13" t="s">
        <v>38</v>
      </c>
      <c r="AX218" s="13" t="s">
        <v>78</v>
      </c>
      <c r="AY218" s="237" t="s">
        <v>135</v>
      </c>
    </row>
    <row r="219" s="14" customFormat="1">
      <c r="A219" s="14"/>
      <c r="B219" s="238"/>
      <c r="C219" s="239"/>
      <c r="D219" s="220" t="s">
        <v>171</v>
      </c>
      <c r="E219" s="240" t="s">
        <v>76</v>
      </c>
      <c r="F219" s="241" t="s">
        <v>207</v>
      </c>
      <c r="G219" s="239"/>
      <c r="H219" s="242">
        <v>190.41</v>
      </c>
      <c r="I219" s="243"/>
      <c r="J219" s="239"/>
      <c r="K219" s="239"/>
      <c r="L219" s="244"/>
      <c r="M219" s="245"/>
      <c r="N219" s="246"/>
      <c r="O219" s="246"/>
      <c r="P219" s="246"/>
      <c r="Q219" s="246"/>
      <c r="R219" s="246"/>
      <c r="S219" s="246"/>
      <c r="T219" s="247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8" t="s">
        <v>171</v>
      </c>
      <c r="AU219" s="248" t="s">
        <v>88</v>
      </c>
      <c r="AV219" s="14" t="s">
        <v>153</v>
      </c>
      <c r="AW219" s="14" t="s">
        <v>38</v>
      </c>
      <c r="AX219" s="14" t="s">
        <v>78</v>
      </c>
      <c r="AY219" s="248" t="s">
        <v>135</v>
      </c>
    </row>
    <row r="220" s="13" customFormat="1">
      <c r="A220" s="13"/>
      <c r="B220" s="227"/>
      <c r="C220" s="228"/>
      <c r="D220" s="220" t="s">
        <v>171</v>
      </c>
      <c r="E220" s="229" t="s">
        <v>76</v>
      </c>
      <c r="F220" s="230" t="s">
        <v>1129</v>
      </c>
      <c r="G220" s="228"/>
      <c r="H220" s="231">
        <v>90.444999999999993</v>
      </c>
      <c r="I220" s="232"/>
      <c r="J220" s="228"/>
      <c r="K220" s="228"/>
      <c r="L220" s="233"/>
      <c r="M220" s="234"/>
      <c r="N220" s="235"/>
      <c r="O220" s="235"/>
      <c r="P220" s="235"/>
      <c r="Q220" s="235"/>
      <c r="R220" s="235"/>
      <c r="S220" s="235"/>
      <c r="T220" s="23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7" t="s">
        <v>171</v>
      </c>
      <c r="AU220" s="237" t="s">
        <v>88</v>
      </c>
      <c r="AV220" s="13" t="s">
        <v>88</v>
      </c>
      <c r="AW220" s="13" t="s">
        <v>38</v>
      </c>
      <c r="AX220" s="13" t="s">
        <v>78</v>
      </c>
      <c r="AY220" s="237" t="s">
        <v>135</v>
      </c>
    </row>
    <row r="221" s="13" customFormat="1">
      <c r="A221" s="13"/>
      <c r="B221" s="227"/>
      <c r="C221" s="228"/>
      <c r="D221" s="220" t="s">
        <v>171</v>
      </c>
      <c r="E221" s="229" t="s">
        <v>76</v>
      </c>
      <c r="F221" s="230" t="s">
        <v>1132</v>
      </c>
      <c r="G221" s="228"/>
      <c r="H221" s="231">
        <v>81.400999999999996</v>
      </c>
      <c r="I221" s="232"/>
      <c r="J221" s="228"/>
      <c r="K221" s="228"/>
      <c r="L221" s="233"/>
      <c r="M221" s="234"/>
      <c r="N221" s="235"/>
      <c r="O221" s="235"/>
      <c r="P221" s="235"/>
      <c r="Q221" s="235"/>
      <c r="R221" s="235"/>
      <c r="S221" s="235"/>
      <c r="T221" s="23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7" t="s">
        <v>171</v>
      </c>
      <c r="AU221" s="237" t="s">
        <v>88</v>
      </c>
      <c r="AV221" s="13" t="s">
        <v>88</v>
      </c>
      <c r="AW221" s="13" t="s">
        <v>38</v>
      </c>
      <c r="AX221" s="13" t="s">
        <v>86</v>
      </c>
      <c r="AY221" s="237" t="s">
        <v>135</v>
      </c>
    </row>
    <row r="222" s="2" customFormat="1" ht="21.75" customHeight="1">
      <c r="A222" s="41"/>
      <c r="B222" s="42"/>
      <c r="C222" s="207" t="s">
        <v>188</v>
      </c>
      <c r="D222" s="207" t="s">
        <v>137</v>
      </c>
      <c r="E222" s="208" t="s">
        <v>224</v>
      </c>
      <c r="F222" s="209" t="s">
        <v>225</v>
      </c>
      <c r="G222" s="210" t="s">
        <v>202</v>
      </c>
      <c r="H222" s="211">
        <v>9.0449999999999999</v>
      </c>
      <c r="I222" s="212"/>
      <c r="J222" s="213">
        <f>ROUND(I222*H222,2)</f>
        <v>0</v>
      </c>
      <c r="K222" s="209" t="s">
        <v>141</v>
      </c>
      <c r="L222" s="47"/>
      <c r="M222" s="214" t="s">
        <v>76</v>
      </c>
      <c r="N222" s="215" t="s">
        <v>48</v>
      </c>
      <c r="O222" s="87"/>
      <c r="P222" s="216">
        <f>O222*H222</f>
        <v>0</v>
      </c>
      <c r="Q222" s="216">
        <v>0</v>
      </c>
      <c r="R222" s="216">
        <f>Q222*H222</f>
        <v>0</v>
      </c>
      <c r="S222" s="216">
        <v>0</v>
      </c>
      <c r="T222" s="217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18" t="s">
        <v>142</v>
      </c>
      <c r="AT222" s="218" t="s">
        <v>137</v>
      </c>
      <c r="AU222" s="218" t="s">
        <v>88</v>
      </c>
      <c r="AY222" s="20" t="s">
        <v>135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20" t="s">
        <v>86</v>
      </c>
      <c r="BK222" s="219">
        <f>ROUND(I222*H222,2)</f>
        <v>0</v>
      </c>
      <c r="BL222" s="20" t="s">
        <v>142</v>
      </c>
      <c r="BM222" s="218" t="s">
        <v>1133</v>
      </c>
    </row>
    <row r="223" s="2" customFormat="1">
      <c r="A223" s="41"/>
      <c r="B223" s="42"/>
      <c r="C223" s="43"/>
      <c r="D223" s="220" t="s">
        <v>144</v>
      </c>
      <c r="E223" s="43"/>
      <c r="F223" s="221" t="s">
        <v>227</v>
      </c>
      <c r="G223" s="43"/>
      <c r="H223" s="43"/>
      <c r="I223" s="222"/>
      <c r="J223" s="43"/>
      <c r="K223" s="43"/>
      <c r="L223" s="47"/>
      <c r="M223" s="223"/>
      <c r="N223" s="224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144</v>
      </c>
      <c r="AU223" s="20" t="s">
        <v>88</v>
      </c>
    </row>
    <row r="224" s="2" customFormat="1">
      <c r="A224" s="41"/>
      <c r="B224" s="42"/>
      <c r="C224" s="43"/>
      <c r="D224" s="225" t="s">
        <v>146</v>
      </c>
      <c r="E224" s="43"/>
      <c r="F224" s="226" t="s">
        <v>228</v>
      </c>
      <c r="G224" s="43"/>
      <c r="H224" s="43"/>
      <c r="I224" s="222"/>
      <c r="J224" s="43"/>
      <c r="K224" s="43"/>
      <c r="L224" s="47"/>
      <c r="M224" s="223"/>
      <c r="N224" s="224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146</v>
      </c>
      <c r="AU224" s="20" t="s">
        <v>88</v>
      </c>
    </row>
    <row r="225" s="13" customFormat="1">
      <c r="A225" s="13"/>
      <c r="B225" s="227"/>
      <c r="C225" s="228"/>
      <c r="D225" s="220" t="s">
        <v>171</v>
      </c>
      <c r="E225" s="229" t="s">
        <v>76</v>
      </c>
      <c r="F225" s="230" t="s">
        <v>1078</v>
      </c>
      <c r="G225" s="228"/>
      <c r="H225" s="231">
        <v>1.9970000000000001</v>
      </c>
      <c r="I225" s="232"/>
      <c r="J225" s="228"/>
      <c r="K225" s="228"/>
      <c r="L225" s="233"/>
      <c r="M225" s="234"/>
      <c r="N225" s="235"/>
      <c r="O225" s="235"/>
      <c r="P225" s="235"/>
      <c r="Q225" s="235"/>
      <c r="R225" s="235"/>
      <c r="S225" s="235"/>
      <c r="T225" s="23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7" t="s">
        <v>171</v>
      </c>
      <c r="AU225" s="237" t="s">
        <v>88</v>
      </c>
      <c r="AV225" s="13" t="s">
        <v>88</v>
      </c>
      <c r="AW225" s="13" t="s">
        <v>38</v>
      </c>
      <c r="AX225" s="13" t="s">
        <v>78</v>
      </c>
      <c r="AY225" s="237" t="s">
        <v>135</v>
      </c>
    </row>
    <row r="226" s="13" customFormat="1">
      <c r="A226" s="13"/>
      <c r="B226" s="227"/>
      <c r="C226" s="228"/>
      <c r="D226" s="220" t="s">
        <v>171</v>
      </c>
      <c r="E226" s="229" t="s">
        <v>76</v>
      </c>
      <c r="F226" s="230" t="s">
        <v>1079</v>
      </c>
      <c r="G226" s="228"/>
      <c r="H226" s="231">
        <v>1.9670000000000001</v>
      </c>
      <c r="I226" s="232"/>
      <c r="J226" s="228"/>
      <c r="K226" s="228"/>
      <c r="L226" s="233"/>
      <c r="M226" s="234"/>
      <c r="N226" s="235"/>
      <c r="O226" s="235"/>
      <c r="P226" s="235"/>
      <c r="Q226" s="235"/>
      <c r="R226" s="235"/>
      <c r="S226" s="235"/>
      <c r="T226" s="23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7" t="s">
        <v>171</v>
      </c>
      <c r="AU226" s="237" t="s">
        <v>88</v>
      </c>
      <c r="AV226" s="13" t="s">
        <v>88</v>
      </c>
      <c r="AW226" s="13" t="s">
        <v>38</v>
      </c>
      <c r="AX226" s="13" t="s">
        <v>78</v>
      </c>
      <c r="AY226" s="237" t="s">
        <v>135</v>
      </c>
    </row>
    <row r="227" s="13" customFormat="1">
      <c r="A227" s="13"/>
      <c r="B227" s="227"/>
      <c r="C227" s="228"/>
      <c r="D227" s="220" t="s">
        <v>171</v>
      </c>
      <c r="E227" s="229" t="s">
        <v>76</v>
      </c>
      <c r="F227" s="230" t="s">
        <v>1080</v>
      </c>
      <c r="G227" s="228"/>
      <c r="H227" s="231">
        <v>1.913</v>
      </c>
      <c r="I227" s="232"/>
      <c r="J227" s="228"/>
      <c r="K227" s="228"/>
      <c r="L227" s="233"/>
      <c r="M227" s="234"/>
      <c r="N227" s="235"/>
      <c r="O227" s="235"/>
      <c r="P227" s="235"/>
      <c r="Q227" s="235"/>
      <c r="R227" s="235"/>
      <c r="S227" s="235"/>
      <c r="T227" s="23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7" t="s">
        <v>171</v>
      </c>
      <c r="AU227" s="237" t="s">
        <v>88</v>
      </c>
      <c r="AV227" s="13" t="s">
        <v>88</v>
      </c>
      <c r="AW227" s="13" t="s">
        <v>38</v>
      </c>
      <c r="AX227" s="13" t="s">
        <v>78</v>
      </c>
      <c r="AY227" s="237" t="s">
        <v>135</v>
      </c>
    </row>
    <row r="228" s="13" customFormat="1">
      <c r="A228" s="13"/>
      <c r="B228" s="227"/>
      <c r="C228" s="228"/>
      <c r="D228" s="220" t="s">
        <v>171</v>
      </c>
      <c r="E228" s="229" t="s">
        <v>76</v>
      </c>
      <c r="F228" s="230" t="s">
        <v>1081</v>
      </c>
      <c r="G228" s="228"/>
      <c r="H228" s="231">
        <v>1.9299999999999999</v>
      </c>
      <c r="I228" s="232"/>
      <c r="J228" s="228"/>
      <c r="K228" s="228"/>
      <c r="L228" s="233"/>
      <c r="M228" s="234"/>
      <c r="N228" s="235"/>
      <c r="O228" s="235"/>
      <c r="P228" s="235"/>
      <c r="Q228" s="235"/>
      <c r="R228" s="235"/>
      <c r="S228" s="235"/>
      <c r="T228" s="23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7" t="s">
        <v>171</v>
      </c>
      <c r="AU228" s="237" t="s">
        <v>88</v>
      </c>
      <c r="AV228" s="13" t="s">
        <v>88</v>
      </c>
      <c r="AW228" s="13" t="s">
        <v>38</v>
      </c>
      <c r="AX228" s="13" t="s">
        <v>78</v>
      </c>
      <c r="AY228" s="237" t="s">
        <v>135</v>
      </c>
    </row>
    <row r="229" s="13" customFormat="1">
      <c r="A229" s="13"/>
      <c r="B229" s="227"/>
      <c r="C229" s="228"/>
      <c r="D229" s="220" t="s">
        <v>171</v>
      </c>
      <c r="E229" s="229" t="s">
        <v>76</v>
      </c>
      <c r="F229" s="230" t="s">
        <v>1082</v>
      </c>
      <c r="G229" s="228"/>
      <c r="H229" s="231">
        <v>1.97</v>
      </c>
      <c r="I229" s="232"/>
      <c r="J229" s="228"/>
      <c r="K229" s="228"/>
      <c r="L229" s="233"/>
      <c r="M229" s="234"/>
      <c r="N229" s="235"/>
      <c r="O229" s="235"/>
      <c r="P229" s="235"/>
      <c r="Q229" s="235"/>
      <c r="R229" s="235"/>
      <c r="S229" s="235"/>
      <c r="T229" s="23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7" t="s">
        <v>171</v>
      </c>
      <c r="AU229" s="237" t="s">
        <v>88</v>
      </c>
      <c r="AV229" s="13" t="s">
        <v>88</v>
      </c>
      <c r="AW229" s="13" t="s">
        <v>38</v>
      </c>
      <c r="AX229" s="13" t="s">
        <v>78</v>
      </c>
      <c r="AY229" s="237" t="s">
        <v>135</v>
      </c>
    </row>
    <row r="230" s="13" customFormat="1">
      <c r="A230" s="13"/>
      <c r="B230" s="227"/>
      <c r="C230" s="228"/>
      <c r="D230" s="220" t="s">
        <v>171</v>
      </c>
      <c r="E230" s="229" t="s">
        <v>76</v>
      </c>
      <c r="F230" s="230" t="s">
        <v>1083</v>
      </c>
      <c r="G230" s="228"/>
      <c r="H230" s="231">
        <v>2.0070000000000001</v>
      </c>
      <c r="I230" s="232"/>
      <c r="J230" s="228"/>
      <c r="K230" s="228"/>
      <c r="L230" s="233"/>
      <c r="M230" s="234"/>
      <c r="N230" s="235"/>
      <c r="O230" s="235"/>
      <c r="P230" s="235"/>
      <c r="Q230" s="235"/>
      <c r="R230" s="235"/>
      <c r="S230" s="235"/>
      <c r="T230" s="23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7" t="s">
        <v>171</v>
      </c>
      <c r="AU230" s="237" t="s">
        <v>88</v>
      </c>
      <c r="AV230" s="13" t="s">
        <v>88</v>
      </c>
      <c r="AW230" s="13" t="s">
        <v>38</v>
      </c>
      <c r="AX230" s="13" t="s">
        <v>78</v>
      </c>
      <c r="AY230" s="237" t="s">
        <v>135</v>
      </c>
    </row>
    <row r="231" s="13" customFormat="1">
      <c r="A231" s="13"/>
      <c r="B231" s="227"/>
      <c r="C231" s="228"/>
      <c r="D231" s="220" t="s">
        <v>171</v>
      </c>
      <c r="E231" s="229" t="s">
        <v>76</v>
      </c>
      <c r="F231" s="230" t="s">
        <v>1084</v>
      </c>
      <c r="G231" s="228"/>
      <c r="H231" s="231">
        <v>1.9199999999999999</v>
      </c>
      <c r="I231" s="232"/>
      <c r="J231" s="228"/>
      <c r="K231" s="228"/>
      <c r="L231" s="233"/>
      <c r="M231" s="234"/>
      <c r="N231" s="235"/>
      <c r="O231" s="235"/>
      <c r="P231" s="235"/>
      <c r="Q231" s="235"/>
      <c r="R231" s="235"/>
      <c r="S231" s="235"/>
      <c r="T231" s="23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7" t="s">
        <v>171</v>
      </c>
      <c r="AU231" s="237" t="s">
        <v>88</v>
      </c>
      <c r="AV231" s="13" t="s">
        <v>88</v>
      </c>
      <c r="AW231" s="13" t="s">
        <v>38</v>
      </c>
      <c r="AX231" s="13" t="s">
        <v>78</v>
      </c>
      <c r="AY231" s="237" t="s">
        <v>135</v>
      </c>
    </row>
    <row r="232" s="13" customFormat="1">
      <c r="A232" s="13"/>
      <c r="B232" s="227"/>
      <c r="C232" s="228"/>
      <c r="D232" s="220" t="s">
        <v>171</v>
      </c>
      <c r="E232" s="229" t="s">
        <v>76</v>
      </c>
      <c r="F232" s="230" t="s">
        <v>1085</v>
      </c>
      <c r="G232" s="228"/>
      <c r="H232" s="231">
        <v>1.637</v>
      </c>
      <c r="I232" s="232"/>
      <c r="J232" s="228"/>
      <c r="K232" s="228"/>
      <c r="L232" s="233"/>
      <c r="M232" s="234"/>
      <c r="N232" s="235"/>
      <c r="O232" s="235"/>
      <c r="P232" s="235"/>
      <c r="Q232" s="235"/>
      <c r="R232" s="235"/>
      <c r="S232" s="235"/>
      <c r="T232" s="23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7" t="s">
        <v>171</v>
      </c>
      <c r="AU232" s="237" t="s">
        <v>88</v>
      </c>
      <c r="AV232" s="13" t="s">
        <v>88</v>
      </c>
      <c r="AW232" s="13" t="s">
        <v>38</v>
      </c>
      <c r="AX232" s="13" t="s">
        <v>78</v>
      </c>
      <c r="AY232" s="237" t="s">
        <v>135</v>
      </c>
    </row>
    <row r="233" s="13" customFormat="1">
      <c r="A233" s="13"/>
      <c r="B233" s="227"/>
      <c r="C233" s="228"/>
      <c r="D233" s="220" t="s">
        <v>171</v>
      </c>
      <c r="E233" s="229" t="s">
        <v>76</v>
      </c>
      <c r="F233" s="230" t="s">
        <v>1086</v>
      </c>
      <c r="G233" s="228"/>
      <c r="H233" s="231">
        <v>2.1469999999999998</v>
      </c>
      <c r="I233" s="232"/>
      <c r="J233" s="228"/>
      <c r="K233" s="228"/>
      <c r="L233" s="233"/>
      <c r="M233" s="234"/>
      <c r="N233" s="235"/>
      <c r="O233" s="235"/>
      <c r="P233" s="235"/>
      <c r="Q233" s="235"/>
      <c r="R233" s="235"/>
      <c r="S233" s="235"/>
      <c r="T233" s="23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7" t="s">
        <v>171</v>
      </c>
      <c r="AU233" s="237" t="s">
        <v>88</v>
      </c>
      <c r="AV233" s="13" t="s">
        <v>88</v>
      </c>
      <c r="AW233" s="13" t="s">
        <v>38</v>
      </c>
      <c r="AX233" s="13" t="s">
        <v>78</v>
      </c>
      <c r="AY233" s="237" t="s">
        <v>135</v>
      </c>
    </row>
    <row r="234" s="13" customFormat="1">
      <c r="A234" s="13"/>
      <c r="B234" s="227"/>
      <c r="C234" s="228"/>
      <c r="D234" s="220" t="s">
        <v>171</v>
      </c>
      <c r="E234" s="229" t="s">
        <v>76</v>
      </c>
      <c r="F234" s="230" t="s">
        <v>1087</v>
      </c>
      <c r="G234" s="228"/>
      <c r="H234" s="231">
        <v>1.9099999999999999</v>
      </c>
      <c r="I234" s="232"/>
      <c r="J234" s="228"/>
      <c r="K234" s="228"/>
      <c r="L234" s="233"/>
      <c r="M234" s="234"/>
      <c r="N234" s="235"/>
      <c r="O234" s="235"/>
      <c r="P234" s="235"/>
      <c r="Q234" s="235"/>
      <c r="R234" s="235"/>
      <c r="S234" s="235"/>
      <c r="T234" s="23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7" t="s">
        <v>171</v>
      </c>
      <c r="AU234" s="237" t="s">
        <v>88</v>
      </c>
      <c r="AV234" s="13" t="s">
        <v>88</v>
      </c>
      <c r="AW234" s="13" t="s">
        <v>38</v>
      </c>
      <c r="AX234" s="13" t="s">
        <v>78</v>
      </c>
      <c r="AY234" s="237" t="s">
        <v>135</v>
      </c>
    </row>
    <row r="235" s="13" customFormat="1">
      <c r="A235" s="13"/>
      <c r="B235" s="227"/>
      <c r="C235" s="228"/>
      <c r="D235" s="220" t="s">
        <v>171</v>
      </c>
      <c r="E235" s="229" t="s">
        <v>76</v>
      </c>
      <c r="F235" s="230" t="s">
        <v>1088</v>
      </c>
      <c r="G235" s="228"/>
      <c r="H235" s="231">
        <v>2.1469999999999998</v>
      </c>
      <c r="I235" s="232"/>
      <c r="J235" s="228"/>
      <c r="K235" s="228"/>
      <c r="L235" s="233"/>
      <c r="M235" s="234"/>
      <c r="N235" s="235"/>
      <c r="O235" s="235"/>
      <c r="P235" s="235"/>
      <c r="Q235" s="235"/>
      <c r="R235" s="235"/>
      <c r="S235" s="235"/>
      <c r="T235" s="23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7" t="s">
        <v>171</v>
      </c>
      <c r="AU235" s="237" t="s">
        <v>88</v>
      </c>
      <c r="AV235" s="13" t="s">
        <v>88</v>
      </c>
      <c r="AW235" s="13" t="s">
        <v>38</v>
      </c>
      <c r="AX235" s="13" t="s">
        <v>78</v>
      </c>
      <c r="AY235" s="237" t="s">
        <v>135</v>
      </c>
    </row>
    <row r="236" s="13" customFormat="1">
      <c r="A236" s="13"/>
      <c r="B236" s="227"/>
      <c r="C236" s="228"/>
      <c r="D236" s="220" t="s">
        <v>171</v>
      </c>
      <c r="E236" s="229" t="s">
        <v>76</v>
      </c>
      <c r="F236" s="230" t="s">
        <v>1089</v>
      </c>
      <c r="G236" s="228"/>
      <c r="H236" s="231">
        <v>1.875</v>
      </c>
      <c r="I236" s="232"/>
      <c r="J236" s="228"/>
      <c r="K236" s="228"/>
      <c r="L236" s="233"/>
      <c r="M236" s="234"/>
      <c r="N236" s="235"/>
      <c r="O236" s="235"/>
      <c r="P236" s="235"/>
      <c r="Q236" s="235"/>
      <c r="R236" s="235"/>
      <c r="S236" s="235"/>
      <c r="T236" s="23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7" t="s">
        <v>171</v>
      </c>
      <c r="AU236" s="237" t="s">
        <v>88</v>
      </c>
      <c r="AV236" s="13" t="s">
        <v>88</v>
      </c>
      <c r="AW236" s="13" t="s">
        <v>38</v>
      </c>
      <c r="AX236" s="13" t="s">
        <v>78</v>
      </c>
      <c r="AY236" s="237" t="s">
        <v>135</v>
      </c>
    </row>
    <row r="237" s="13" customFormat="1">
      <c r="A237" s="13"/>
      <c r="B237" s="227"/>
      <c r="C237" s="228"/>
      <c r="D237" s="220" t="s">
        <v>171</v>
      </c>
      <c r="E237" s="229" t="s">
        <v>76</v>
      </c>
      <c r="F237" s="230" t="s">
        <v>1090</v>
      </c>
      <c r="G237" s="228"/>
      <c r="H237" s="231">
        <v>2.133</v>
      </c>
      <c r="I237" s="232"/>
      <c r="J237" s="228"/>
      <c r="K237" s="228"/>
      <c r="L237" s="233"/>
      <c r="M237" s="234"/>
      <c r="N237" s="235"/>
      <c r="O237" s="235"/>
      <c r="P237" s="235"/>
      <c r="Q237" s="235"/>
      <c r="R237" s="235"/>
      <c r="S237" s="235"/>
      <c r="T237" s="23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7" t="s">
        <v>171</v>
      </c>
      <c r="AU237" s="237" t="s">
        <v>88</v>
      </c>
      <c r="AV237" s="13" t="s">
        <v>88</v>
      </c>
      <c r="AW237" s="13" t="s">
        <v>38</v>
      </c>
      <c r="AX237" s="13" t="s">
        <v>78</v>
      </c>
      <c r="AY237" s="237" t="s">
        <v>135</v>
      </c>
    </row>
    <row r="238" s="13" customFormat="1">
      <c r="A238" s="13"/>
      <c r="B238" s="227"/>
      <c r="C238" s="228"/>
      <c r="D238" s="220" t="s">
        <v>171</v>
      </c>
      <c r="E238" s="229" t="s">
        <v>76</v>
      </c>
      <c r="F238" s="230" t="s">
        <v>1091</v>
      </c>
      <c r="G238" s="228"/>
      <c r="H238" s="231">
        <v>1.837</v>
      </c>
      <c r="I238" s="232"/>
      <c r="J238" s="228"/>
      <c r="K238" s="228"/>
      <c r="L238" s="233"/>
      <c r="M238" s="234"/>
      <c r="N238" s="235"/>
      <c r="O238" s="235"/>
      <c r="P238" s="235"/>
      <c r="Q238" s="235"/>
      <c r="R238" s="235"/>
      <c r="S238" s="235"/>
      <c r="T238" s="23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7" t="s">
        <v>171</v>
      </c>
      <c r="AU238" s="237" t="s">
        <v>88</v>
      </c>
      <c r="AV238" s="13" t="s">
        <v>88</v>
      </c>
      <c r="AW238" s="13" t="s">
        <v>38</v>
      </c>
      <c r="AX238" s="13" t="s">
        <v>78</v>
      </c>
      <c r="AY238" s="237" t="s">
        <v>135</v>
      </c>
    </row>
    <row r="239" s="13" customFormat="1">
      <c r="A239" s="13"/>
      <c r="B239" s="227"/>
      <c r="C239" s="228"/>
      <c r="D239" s="220" t="s">
        <v>171</v>
      </c>
      <c r="E239" s="229" t="s">
        <v>76</v>
      </c>
      <c r="F239" s="230" t="s">
        <v>1092</v>
      </c>
      <c r="G239" s="228"/>
      <c r="H239" s="231">
        <v>2.0600000000000001</v>
      </c>
      <c r="I239" s="232"/>
      <c r="J239" s="228"/>
      <c r="K239" s="228"/>
      <c r="L239" s="233"/>
      <c r="M239" s="234"/>
      <c r="N239" s="235"/>
      <c r="O239" s="235"/>
      <c r="P239" s="235"/>
      <c r="Q239" s="235"/>
      <c r="R239" s="235"/>
      <c r="S239" s="235"/>
      <c r="T239" s="23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7" t="s">
        <v>171</v>
      </c>
      <c r="AU239" s="237" t="s">
        <v>88</v>
      </c>
      <c r="AV239" s="13" t="s">
        <v>88</v>
      </c>
      <c r="AW239" s="13" t="s">
        <v>38</v>
      </c>
      <c r="AX239" s="13" t="s">
        <v>78</v>
      </c>
      <c r="AY239" s="237" t="s">
        <v>135</v>
      </c>
    </row>
    <row r="240" s="13" customFormat="1">
      <c r="A240" s="13"/>
      <c r="B240" s="227"/>
      <c r="C240" s="228"/>
      <c r="D240" s="220" t="s">
        <v>171</v>
      </c>
      <c r="E240" s="229" t="s">
        <v>76</v>
      </c>
      <c r="F240" s="230" t="s">
        <v>1093</v>
      </c>
      <c r="G240" s="228"/>
      <c r="H240" s="231">
        <v>2.073</v>
      </c>
      <c r="I240" s="232"/>
      <c r="J240" s="228"/>
      <c r="K240" s="228"/>
      <c r="L240" s="233"/>
      <c r="M240" s="234"/>
      <c r="N240" s="235"/>
      <c r="O240" s="235"/>
      <c r="P240" s="235"/>
      <c r="Q240" s="235"/>
      <c r="R240" s="235"/>
      <c r="S240" s="235"/>
      <c r="T240" s="23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7" t="s">
        <v>171</v>
      </c>
      <c r="AU240" s="237" t="s">
        <v>88</v>
      </c>
      <c r="AV240" s="13" t="s">
        <v>88</v>
      </c>
      <c r="AW240" s="13" t="s">
        <v>38</v>
      </c>
      <c r="AX240" s="13" t="s">
        <v>78</v>
      </c>
      <c r="AY240" s="237" t="s">
        <v>135</v>
      </c>
    </row>
    <row r="241" s="13" customFormat="1">
      <c r="A241" s="13"/>
      <c r="B241" s="227"/>
      <c r="C241" s="228"/>
      <c r="D241" s="220" t="s">
        <v>171</v>
      </c>
      <c r="E241" s="229" t="s">
        <v>76</v>
      </c>
      <c r="F241" s="230" t="s">
        <v>1094</v>
      </c>
      <c r="G241" s="228"/>
      <c r="H241" s="231">
        <v>1.97</v>
      </c>
      <c r="I241" s="232"/>
      <c r="J241" s="228"/>
      <c r="K241" s="228"/>
      <c r="L241" s="233"/>
      <c r="M241" s="234"/>
      <c r="N241" s="235"/>
      <c r="O241" s="235"/>
      <c r="P241" s="235"/>
      <c r="Q241" s="235"/>
      <c r="R241" s="235"/>
      <c r="S241" s="235"/>
      <c r="T241" s="23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7" t="s">
        <v>171</v>
      </c>
      <c r="AU241" s="237" t="s">
        <v>88</v>
      </c>
      <c r="AV241" s="13" t="s">
        <v>88</v>
      </c>
      <c r="AW241" s="13" t="s">
        <v>38</v>
      </c>
      <c r="AX241" s="13" t="s">
        <v>78</v>
      </c>
      <c r="AY241" s="237" t="s">
        <v>135</v>
      </c>
    </row>
    <row r="242" s="13" customFormat="1">
      <c r="A242" s="13"/>
      <c r="B242" s="227"/>
      <c r="C242" s="228"/>
      <c r="D242" s="220" t="s">
        <v>171</v>
      </c>
      <c r="E242" s="229" t="s">
        <v>76</v>
      </c>
      <c r="F242" s="230" t="s">
        <v>1095</v>
      </c>
      <c r="G242" s="228"/>
      <c r="H242" s="231">
        <v>2.298</v>
      </c>
      <c r="I242" s="232"/>
      <c r="J242" s="228"/>
      <c r="K242" s="228"/>
      <c r="L242" s="233"/>
      <c r="M242" s="234"/>
      <c r="N242" s="235"/>
      <c r="O242" s="235"/>
      <c r="P242" s="235"/>
      <c r="Q242" s="235"/>
      <c r="R242" s="235"/>
      <c r="S242" s="235"/>
      <c r="T242" s="23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7" t="s">
        <v>171</v>
      </c>
      <c r="AU242" s="237" t="s">
        <v>88</v>
      </c>
      <c r="AV242" s="13" t="s">
        <v>88</v>
      </c>
      <c r="AW242" s="13" t="s">
        <v>38</v>
      </c>
      <c r="AX242" s="13" t="s">
        <v>78</v>
      </c>
      <c r="AY242" s="237" t="s">
        <v>135</v>
      </c>
    </row>
    <row r="243" s="13" customFormat="1">
      <c r="A243" s="13"/>
      <c r="B243" s="227"/>
      <c r="C243" s="228"/>
      <c r="D243" s="220" t="s">
        <v>171</v>
      </c>
      <c r="E243" s="229" t="s">
        <v>76</v>
      </c>
      <c r="F243" s="230" t="s">
        <v>1096</v>
      </c>
      <c r="G243" s="228"/>
      <c r="H243" s="231">
        <v>1.6180000000000001</v>
      </c>
      <c r="I243" s="232"/>
      <c r="J243" s="228"/>
      <c r="K243" s="228"/>
      <c r="L243" s="233"/>
      <c r="M243" s="234"/>
      <c r="N243" s="235"/>
      <c r="O243" s="235"/>
      <c r="P243" s="235"/>
      <c r="Q243" s="235"/>
      <c r="R243" s="235"/>
      <c r="S243" s="235"/>
      <c r="T243" s="236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7" t="s">
        <v>171</v>
      </c>
      <c r="AU243" s="237" t="s">
        <v>88</v>
      </c>
      <c r="AV243" s="13" t="s">
        <v>88</v>
      </c>
      <c r="AW243" s="13" t="s">
        <v>38</v>
      </c>
      <c r="AX243" s="13" t="s">
        <v>78</v>
      </c>
      <c r="AY243" s="237" t="s">
        <v>135</v>
      </c>
    </row>
    <row r="244" s="13" customFormat="1">
      <c r="A244" s="13"/>
      <c r="B244" s="227"/>
      <c r="C244" s="228"/>
      <c r="D244" s="220" t="s">
        <v>171</v>
      </c>
      <c r="E244" s="229" t="s">
        <v>76</v>
      </c>
      <c r="F244" s="230" t="s">
        <v>1097</v>
      </c>
      <c r="G244" s="228"/>
      <c r="H244" s="231">
        <v>1.94</v>
      </c>
      <c r="I244" s="232"/>
      <c r="J244" s="228"/>
      <c r="K244" s="228"/>
      <c r="L244" s="233"/>
      <c r="M244" s="234"/>
      <c r="N244" s="235"/>
      <c r="O244" s="235"/>
      <c r="P244" s="235"/>
      <c r="Q244" s="235"/>
      <c r="R244" s="235"/>
      <c r="S244" s="235"/>
      <c r="T244" s="23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7" t="s">
        <v>171</v>
      </c>
      <c r="AU244" s="237" t="s">
        <v>88</v>
      </c>
      <c r="AV244" s="13" t="s">
        <v>88</v>
      </c>
      <c r="AW244" s="13" t="s">
        <v>38</v>
      </c>
      <c r="AX244" s="13" t="s">
        <v>78</v>
      </c>
      <c r="AY244" s="237" t="s">
        <v>135</v>
      </c>
    </row>
    <row r="245" s="13" customFormat="1">
      <c r="A245" s="13"/>
      <c r="B245" s="227"/>
      <c r="C245" s="228"/>
      <c r="D245" s="220" t="s">
        <v>171</v>
      </c>
      <c r="E245" s="229" t="s">
        <v>76</v>
      </c>
      <c r="F245" s="230" t="s">
        <v>1098</v>
      </c>
      <c r="G245" s="228"/>
      <c r="H245" s="231">
        <v>1.885</v>
      </c>
      <c r="I245" s="232"/>
      <c r="J245" s="228"/>
      <c r="K245" s="228"/>
      <c r="L245" s="233"/>
      <c r="M245" s="234"/>
      <c r="N245" s="235"/>
      <c r="O245" s="235"/>
      <c r="P245" s="235"/>
      <c r="Q245" s="235"/>
      <c r="R245" s="235"/>
      <c r="S245" s="235"/>
      <c r="T245" s="23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7" t="s">
        <v>171</v>
      </c>
      <c r="AU245" s="237" t="s">
        <v>88</v>
      </c>
      <c r="AV245" s="13" t="s">
        <v>88</v>
      </c>
      <c r="AW245" s="13" t="s">
        <v>38</v>
      </c>
      <c r="AX245" s="13" t="s">
        <v>78</v>
      </c>
      <c r="AY245" s="237" t="s">
        <v>135</v>
      </c>
    </row>
    <row r="246" s="13" customFormat="1">
      <c r="A246" s="13"/>
      <c r="B246" s="227"/>
      <c r="C246" s="228"/>
      <c r="D246" s="220" t="s">
        <v>171</v>
      </c>
      <c r="E246" s="229" t="s">
        <v>76</v>
      </c>
      <c r="F246" s="230" t="s">
        <v>1099</v>
      </c>
      <c r="G246" s="228"/>
      <c r="H246" s="231">
        <v>1.8999999999999999</v>
      </c>
      <c r="I246" s="232"/>
      <c r="J246" s="228"/>
      <c r="K246" s="228"/>
      <c r="L246" s="233"/>
      <c r="M246" s="234"/>
      <c r="N246" s="235"/>
      <c r="O246" s="235"/>
      <c r="P246" s="235"/>
      <c r="Q246" s="235"/>
      <c r="R246" s="235"/>
      <c r="S246" s="235"/>
      <c r="T246" s="23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7" t="s">
        <v>171</v>
      </c>
      <c r="AU246" s="237" t="s">
        <v>88</v>
      </c>
      <c r="AV246" s="13" t="s">
        <v>88</v>
      </c>
      <c r="AW246" s="13" t="s">
        <v>38</v>
      </c>
      <c r="AX246" s="13" t="s">
        <v>78</v>
      </c>
      <c r="AY246" s="237" t="s">
        <v>135</v>
      </c>
    </row>
    <row r="247" s="13" customFormat="1">
      <c r="A247" s="13"/>
      <c r="B247" s="227"/>
      <c r="C247" s="228"/>
      <c r="D247" s="220" t="s">
        <v>171</v>
      </c>
      <c r="E247" s="229" t="s">
        <v>76</v>
      </c>
      <c r="F247" s="230" t="s">
        <v>1100</v>
      </c>
      <c r="G247" s="228"/>
      <c r="H247" s="231">
        <v>2.3399999999999999</v>
      </c>
      <c r="I247" s="232"/>
      <c r="J247" s="228"/>
      <c r="K247" s="228"/>
      <c r="L247" s="233"/>
      <c r="M247" s="234"/>
      <c r="N247" s="235"/>
      <c r="O247" s="235"/>
      <c r="P247" s="235"/>
      <c r="Q247" s="235"/>
      <c r="R247" s="235"/>
      <c r="S247" s="235"/>
      <c r="T247" s="23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7" t="s">
        <v>171</v>
      </c>
      <c r="AU247" s="237" t="s">
        <v>88</v>
      </c>
      <c r="AV247" s="13" t="s">
        <v>88</v>
      </c>
      <c r="AW247" s="13" t="s">
        <v>38</v>
      </c>
      <c r="AX247" s="13" t="s">
        <v>78</v>
      </c>
      <c r="AY247" s="237" t="s">
        <v>135</v>
      </c>
    </row>
    <row r="248" s="13" customFormat="1">
      <c r="A248" s="13"/>
      <c r="B248" s="227"/>
      <c r="C248" s="228"/>
      <c r="D248" s="220" t="s">
        <v>171</v>
      </c>
      <c r="E248" s="229" t="s">
        <v>76</v>
      </c>
      <c r="F248" s="230" t="s">
        <v>1101</v>
      </c>
      <c r="G248" s="228"/>
      <c r="H248" s="231">
        <v>2.1000000000000001</v>
      </c>
      <c r="I248" s="232"/>
      <c r="J248" s="228"/>
      <c r="K248" s="228"/>
      <c r="L248" s="233"/>
      <c r="M248" s="234"/>
      <c r="N248" s="235"/>
      <c r="O248" s="235"/>
      <c r="P248" s="235"/>
      <c r="Q248" s="235"/>
      <c r="R248" s="235"/>
      <c r="S248" s="235"/>
      <c r="T248" s="23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7" t="s">
        <v>171</v>
      </c>
      <c r="AU248" s="237" t="s">
        <v>88</v>
      </c>
      <c r="AV248" s="13" t="s">
        <v>88</v>
      </c>
      <c r="AW248" s="13" t="s">
        <v>38</v>
      </c>
      <c r="AX248" s="13" t="s">
        <v>78</v>
      </c>
      <c r="AY248" s="237" t="s">
        <v>135</v>
      </c>
    </row>
    <row r="249" s="14" customFormat="1">
      <c r="A249" s="14"/>
      <c r="B249" s="238"/>
      <c r="C249" s="239"/>
      <c r="D249" s="220" t="s">
        <v>171</v>
      </c>
      <c r="E249" s="240" t="s">
        <v>76</v>
      </c>
      <c r="F249" s="241" t="s">
        <v>207</v>
      </c>
      <c r="G249" s="239"/>
      <c r="H249" s="242">
        <v>47.573999999999998</v>
      </c>
      <c r="I249" s="243"/>
      <c r="J249" s="239"/>
      <c r="K249" s="239"/>
      <c r="L249" s="244"/>
      <c r="M249" s="245"/>
      <c r="N249" s="246"/>
      <c r="O249" s="246"/>
      <c r="P249" s="246"/>
      <c r="Q249" s="246"/>
      <c r="R249" s="246"/>
      <c r="S249" s="246"/>
      <c r="T249" s="247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8" t="s">
        <v>171</v>
      </c>
      <c r="AU249" s="248" t="s">
        <v>88</v>
      </c>
      <c r="AV249" s="14" t="s">
        <v>153</v>
      </c>
      <c r="AW249" s="14" t="s">
        <v>38</v>
      </c>
      <c r="AX249" s="14" t="s">
        <v>78</v>
      </c>
      <c r="AY249" s="248" t="s">
        <v>135</v>
      </c>
    </row>
    <row r="250" s="13" customFormat="1">
      <c r="A250" s="13"/>
      <c r="B250" s="227"/>
      <c r="C250" s="228"/>
      <c r="D250" s="220" t="s">
        <v>171</v>
      </c>
      <c r="E250" s="229" t="s">
        <v>76</v>
      </c>
      <c r="F250" s="230" t="s">
        <v>1102</v>
      </c>
      <c r="G250" s="228"/>
      <c r="H250" s="231">
        <v>9.9849999999999994</v>
      </c>
      <c r="I250" s="232"/>
      <c r="J250" s="228"/>
      <c r="K250" s="228"/>
      <c r="L250" s="233"/>
      <c r="M250" s="234"/>
      <c r="N250" s="235"/>
      <c r="O250" s="235"/>
      <c r="P250" s="235"/>
      <c r="Q250" s="235"/>
      <c r="R250" s="235"/>
      <c r="S250" s="235"/>
      <c r="T250" s="23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7" t="s">
        <v>171</v>
      </c>
      <c r="AU250" s="237" t="s">
        <v>88</v>
      </c>
      <c r="AV250" s="13" t="s">
        <v>88</v>
      </c>
      <c r="AW250" s="13" t="s">
        <v>38</v>
      </c>
      <c r="AX250" s="13" t="s">
        <v>78</v>
      </c>
      <c r="AY250" s="237" t="s">
        <v>135</v>
      </c>
    </row>
    <row r="251" s="13" customFormat="1">
      <c r="A251" s="13"/>
      <c r="B251" s="227"/>
      <c r="C251" s="228"/>
      <c r="D251" s="220" t="s">
        <v>171</v>
      </c>
      <c r="E251" s="229" t="s">
        <v>76</v>
      </c>
      <c r="F251" s="230" t="s">
        <v>1103</v>
      </c>
      <c r="G251" s="228"/>
      <c r="H251" s="231">
        <v>3.3399999999999999</v>
      </c>
      <c r="I251" s="232"/>
      <c r="J251" s="228"/>
      <c r="K251" s="228"/>
      <c r="L251" s="233"/>
      <c r="M251" s="234"/>
      <c r="N251" s="235"/>
      <c r="O251" s="235"/>
      <c r="P251" s="235"/>
      <c r="Q251" s="235"/>
      <c r="R251" s="235"/>
      <c r="S251" s="235"/>
      <c r="T251" s="236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7" t="s">
        <v>171</v>
      </c>
      <c r="AU251" s="237" t="s">
        <v>88</v>
      </c>
      <c r="AV251" s="13" t="s">
        <v>88</v>
      </c>
      <c r="AW251" s="13" t="s">
        <v>38</v>
      </c>
      <c r="AX251" s="13" t="s">
        <v>78</v>
      </c>
      <c r="AY251" s="237" t="s">
        <v>135</v>
      </c>
    </row>
    <row r="252" s="13" customFormat="1">
      <c r="A252" s="13"/>
      <c r="B252" s="227"/>
      <c r="C252" s="228"/>
      <c r="D252" s="220" t="s">
        <v>171</v>
      </c>
      <c r="E252" s="229" t="s">
        <v>76</v>
      </c>
      <c r="F252" s="230" t="s">
        <v>1104</v>
      </c>
      <c r="G252" s="228"/>
      <c r="H252" s="231">
        <v>11.478</v>
      </c>
      <c r="I252" s="232"/>
      <c r="J252" s="228"/>
      <c r="K252" s="228"/>
      <c r="L252" s="233"/>
      <c r="M252" s="234"/>
      <c r="N252" s="235"/>
      <c r="O252" s="235"/>
      <c r="P252" s="235"/>
      <c r="Q252" s="235"/>
      <c r="R252" s="235"/>
      <c r="S252" s="235"/>
      <c r="T252" s="23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7" t="s">
        <v>171</v>
      </c>
      <c r="AU252" s="237" t="s">
        <v>88</v>
      </c>
      <c r="AV252" s="13" t="s">
        <v>88</v>
      </c>
      <c r="AW252" s="13" t="s">
        <v>38</v>
      </c>
      <c r="AX252" s="13" t="s">
        <v>78</v>
      </c>
      <c r="AY252" s="237" t="s">
        <v>135</v>
      </c>
    </row>
    <row r="253" s="13" customFormat="1">
      <c r="A253" s="13"/>
      <c r="B253" s="227"/>
      <c r="C253" s="228"/>
      <c r="D253" s="220" t="s">
        <v>171</v>
      </c>
      <c r="E253" s="229" t="s">
        <v>76</v>
      </c>
      <c r="F253" s="230" t="s">
        <v>1105</v>
      </c>
      <c r="G253" s="228"/>
      <c r="H253" s="231">
        <v>5.79</v>
      </c>
      <c r="I253" s="232"/>
      <c r="J253" s="228"/>
      <c r="K253" s="228"/>
      <c r="L253" s="233"/>
      <c r="M253" s="234"/>
      <c r="N253" s="235"/>
      <c r="O253" s="235"/>
      <c r="P253" s="235"/>
      <c r="Q253" s="235"/>
      <c r="R253" s="235"/>
      <c r="S253" s="235"/>
      <c r="T253" s="23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7" t="s">
        <v>171</v>
      </c>
      <c r="AU253" s="237" t="s">
        <v>88</v>
      </c>
      <c r="AV253" s="13" t="s">
        <v>88</v>
      </c>
      <c r="AW253" s="13" t="s">
        <v>38</v>
      </c>
      <c r="AX253" s="13" t="s">
        <v>78</v>
      </c>
      <c r="AY253" s="237" t="s">
        <v>135</v>
      </c>
    </row>
    <row r="254" s="13" customFormat="1">
      <c r="A254" s="13"/>
      <c r="B254" s="227"/>
      <c r="C254" s="228"/>
      <c r="D254" s="220" t="s">
        <v>171</v>
      </c>
      <c r="E254" s="229" t="s">
        <v>76</v>
      </c>
      <c r="F254" s="230" t="s">
        <v>1106</v>
      </c>
      <c r="G254" s="228"/>
      <c r="H254" s="231">
        <v>12.017</v>
      </c>
      <c r="I254" s="232"/>
      <c r="J254" s="228"/>
      <c r="K254" s="228"/>
      <c r="L254" s="233"/>
      <c r="M254" s="234"/>
      <c r="N254" s="235"/>
      <c r="O254" s="235"/>
      <c r="P254" s="235"/>
      <c r="Q254" s="235"/>
      <c r="R254" s="235"/>
      <c r="S254" s="235"/>
      <c r="T254" s="236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7" t="s">
        <v>171</v>
      </c>
      <c r="AU254" s="237" t="s">
        <v>88</v>
      </c>
      <c r="AV254" s="13" t="s">
        <v>88</v>
      </c>
      <c r="AW254" s="13" t="s">
        <v>38</v>
      </c>
      <c r="AX254" s="13" t="s">
        <v>78</v>
      </c>
      <c r="AY254" s="237" t="s">
        <v>135</v>
      </c>
    </row>
    <row r="255" s="13" customFormat="1">
      <c r="A255" s="13"/>
      <c r="B255" s="227"/>
      <c r="C255" s="228"/>
      <c r="D255" s="220" t="s">
        <v>171</v>
      </c>
      <c r="E255" s="229" t="s">
        <v>76</v>
      </c>
      <c r="F255" s="230" t="s">
        <v>1107</v>
      </c>
      <c r="G255" s="228"/>
      <c r="H255" s="231">
        <v>5.0179999999999998</v>
      </c>
      <c r="I255" s="232"/>
      <c r="J255" s="228"/>
      <c r="K255" s="228"/>
      <c r="L255" s="233"/>
      <c r="M255" s="234"/>
      <c r="N255" s="235"/>
      <c r="O255" s="235"/>
      <c r="P255" s="235"/>
      <c r="Q255" s="235"/>
      <c r="R255" s="235"/>
      <c r="S255" s="235"/>
      <c r="T255" s="23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7" t="s">
        <v>171</v>
      </c>
      <c r="AU255" s="237" t="s">
        <v>88</v>
      </c>
      <c r="AV255" s="13" t="s">
        <v>88</v>
      </c>
      <c r="AW255" s="13" t="s">
        <v>38</v>
      </c>
      <c r="AX255" s="13" t="s">
        <v>78</v>
      </c>
      <c r="AY255" s="237" t="s">
        <v>135</v>
      </c>
    </row>
    <row r="256" s="13" customFormat="1">
      <c r="A256" s="13"/>
      <c r="B256" s="227"/>
      <c r="C256" s="228"/>
      <c r="D256" s="220" t="s">
        <v>171</v>
      </c>
      <c r="E256" s="229" t="s">
        <v>76</v>
      </c>
      <c r="F256" s="230" t="s">
        <v>1108</v>
      </c>
      <c r="G256" s="228"/>
      <c r="H256" s="231">
        <v>10.752000000000001</v>
      </c>
      <c r="I256" s="232"/>
      <c r="J256" s="228"/>
      <c r="K256" s="228"/>
      <c r="L256" s="233"/>
      <c r="M256" s="234"/>
      <c r="N256" s="235"/>
      <c r="O256" s="235"/>
      <c r="P256" s="235"/>
      <c r="Q256" s="235"/>
      <c r="R256" s="235"/>
      <c r="S256" s="235"/>
      <c r="T256" s="23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7" t="s">
        <v>171</v>
      </c>
      <c r="AU256" s="237" t="s">
        <v>88</v>
      </c>
      <c r="AV256" s="13" t="s">
        <v>88</v>
      </c>
      <c r="AW256" s="13" t="s">
        <v>38</v>
      </c>
      <c r="AX256" s="13" t="s">
        <v>78</v>
      </c>
      <c r="AY256" s="237" t="s">
        <v>135</v>
      </c>
    </row>
    <row r="257" s="13" customFormat="1">
      <c r="A257" s="13"/>
      <c r="B257" s="227"/>
      <c r="C257" s="228"/>
      <c r="D257" s="220" t="s">
        <v>171</v>
      </c>
      <c r="E257" s="229" t="s">
        <v>76</v>
      </c>
      <c r="F257" s="230" t="s">
        <v>1109</v>
      </c>
      <c r="G257" s="228"/>
      <c r="H257" s="231">
        <v>4.9109999999999996</v>
      </c>
      <c r="I257" s="232"/>
      <c r="J257" s="228"/>
      <c r="K257" s="228"/>
      <c r="L257" s="233"/>
      <c r="M257" s="234"/>
      <c r="N257" s="235"/>
      <c r="O257" s="235"/>
      <c r="P257" s="235"/>
      <c r="Q257" s="235"/>
      <c r="R257" s="235"/>
      <c r="S257" s="235"/>
      <c r="T257" s="236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7" t="s">
        <v>171</v>
      </c>
      <c r="AU257" s="237" t="s">
        <v>88</v>
      </c>
      <c r="AV257" s="13" t="s">
        <v>88</v>
      </c>
      <c r="AW257" s="13" t="s">
        <v>38</v>
      </c>
      <c r="AX257" s="13" t="s">
        <v>78</v>
      </c>
      <c r="AY257" s="237" t="s">
        <v>135</v>
      </c>
    </row>
    <row r="258" s="13" customFormat="1">
      <c r="A258" s="13"/>
      <c r="B258" s="227"/>
      <c r="C258" s="228"/>
      <c r="D258" s="220" t="s">
        <v>171</v>
      </c>
      <c r="E258" s="229" t="s">
        <v>76</v>
      </c>
      <c r="F258" s="230" t="s">
        <v>1110</v>
      </c>
      <c r="G258" s="228"/>
      <c r="H258" s="231">
        <v>13.956</v>
      </c>
      <c r="I258" s="232"/>
      <c r="J258" s="228"/>
      <c r="K258" s="228"/>
      <c r="L258" s="233"/>
      <c r="M258" s="234"/>
      <c r="N258" s="235"/>
      <c r="O258" s="235"/>
      <c r="P258" s="235"/>
      <c r="Q258" s="235"/>
      <c r="R258" s="235"/>
      <c r="S258" s="235"/>
      <c r="T258" s="23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7" t="s">
        <v>171</v>
      </c>
      <c r="AU258" s="237" t="s">
        <v>88</v>
      </c>
      <c r="AV258" s="13" t="s">
        <v>88</v>
      </c>
      <c r="AW258" s="13" t="s">
        <v>38</v>
      </c>
      <c r="AX258" s="13" t="s">
        <v>78</v>
      </c>
      <c r="AY258" s="237" t="s">
        <v>135</v>
      </c>
    </row>
    <row r="259" s="13" customFormat="1">
      <c r="A259" s="13"/>
      <c r="B259" s="227"/>
      <c r="C259" s="228"/>
      <c r="D259" s="220" t="s">
        <v>171</v>
      </c>
      <c r="E259" s="229" t="s">
        <v>76</v>
      </c>
      <c r="F259" s="230" t="s">
        <v>1111</v>
      </c>
      <c r="G259" s="228"/>
      <c r="H259" s="231">
        <v>4.7750000000000004</v>
      </c>
      <c r="I259" s="232"/>
      <c r="J259" s="228"/>
      <c r="K259" s="228"/>
      <c r="L259" s="233"/>
      <c r="M259" s="234"/>
      <c r="N259" s="235"/>
      <c r="O259" s="235"/>
      <c r="P259" s="235"/>
      <c r="Q259" s="235"/>
      <c r="R259" s="235"/>
      <c r="S259" s="235"/>
      <c r="T259" s="23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7" t="s">
        <v>171</v>
      </c>
      <c r="AU259" s="237" t="s">
        <v>88</v>
      </c>
      <c r="AV259" s="13" t="s">
        <v>88</v>
      </c>
      <c r="AW259" s="13" t="s">
        <v>38</v>
      </c>
      <c r="AX259" s="13" t="s">
        <v>78</v>
      </c>
      <c r="AY259" s="237" t="s">
        <v>135</v>
      </c>
    </row>
    <row r="260" s="13" customFormat="1">
      <c r="A260" s="13"/>
      <c r="B260" s="227"/>
      <c r="C260" s="228"/>
      <c r="D260" s="220" t="s">
        <v>171</v>
      </c>
      <c r="E260" s="229" t="s">
        <v>76</v>
      </c>
      <c r="F260" s="230" t="s">
        <v>1112</v>
      </c>
      <c r="G260" s="228"/>
      <c r="H260" s="231">
        <v>15.029</v>
      </c>
      <c r="I260" s="232"/>
      <c r="J260" s="228"/>
      <c r="K260" s="228"/>
      <c r="L260" s="233"/>
      <c r="M260" s="234"/>
      <c r="N260" s="235"/>
      <c r="O260" s="235"/>
      <c r="P260" s="235"/>
      <c r="Q260" s="235"/>
      <c r="R260" s="235"/>
      <c r="S260" s="235"/>
      <c r="T260" s="236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7" t="s">
        <v>171</v>
      </c>
      <c r="AU260" s="237" t="s">
        <v>88</v>
      </c>
      <c r="AV260" s="13" t="s">
        <v>88</v>
      </c>
      <c r="AW260" s="13" t="s">
        <v>38</v>
      </c>
      <c r="AX260" s="13" t="s">
        <v>78</v>
      </c>
      <c r="AY260" s="237" t="s">
        <v>135</v>
      </c>
    </row>
    <row r="261" s="13" customFormat="1">
      <c r="A261" s="13"/>
      <c r="B261" s="227"/>
      <c r="C261" s="228"/>
      <c r="D261" s="220" t="s">
        <v>171</v>
      </c>
      <c r="E261" s="229" t="s">
        <v>76</v>
      </c>
      <c r="F261" s="230" t="s">
        <v>1113</v>
      </c>
      <c r="G261" s="228"/>
      <c r="H261" s="231">
        <v>1.875</v>
      </c>
      <c r="I261" s="232"/>
      <c r="J261" s="228"/>
      <c r="K261" s="228"/>
      <c r="L261" s="233"/>
      <c r="M261" s="234"/>
      <c r="N261" s="235"/>
      <c r="O261" s="235"/>
      <c r="P261" s="235"/>
      <c r="Q261" s="235"/>
      <c r="R261" s="235"/>
      <c r="S261" s="235"/>
      <c r="T261" s="236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7" t="s">
        <v>171</v>
      </c>
      <c r="AU261" s="237" t="s">
        <v>88</v>
      </c>
      <c r="AV261" s="13" t="s">
        <v>88</v>
      </c>
      <c r="AW261" s="13" t="s">
        <v>38</v>
      </c>
      <c r="AX261" s="13" t="s">
        <v>78</v>
      </c>
      <c r="AY261" s="237" t="s">
        <v>135</v>
      </c>
    </row>
    <row r="262" s="13" customFormat="1">
      <c r="A262" s="13"/>
      <c r="B262" s="227"/>
      <c r="C262" s="228"/>
      <c r="D262" s="220" t="s">
        <v>171</v>
      </c>
      <c r="E262" s="229" t="s">
        <v>76</v>
      </c>
      <c r="F262" s="230" t="s">
        <v>1114</v>
      </c>
      <c r="G262" s="228"/>
      <c r="H262" s="231">
        <v>7.4660000000000002</v>
      </c>
      <c r="I262" s="232"/>
      <c r="J262" s="228"/>
      <c r="K262" s="228"/>
      <c r="L262" s="233"/>
      <c r="M262" s="234"/>
      <c r="N262" s="235"/>
      <c r="O262" s="235"/>
      <c r="P262" s="235"/>
      <c r="Q262" s="235"/>
      <c r="R262" s="235"/>
      <c r="S262" s="235"/>
      <c r="T262" s="23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7" t="s">
        <v>171</v>
      </c>
      <c r="AU262" s="237" t="s">
        <v>88</v>
      </c>
      <c r="AV262" s="13" t="s">
        <v>88</v>
      </c>
      <c r="AW262" s="13" t="s">
        <v>38</v>
      </c>
      <c r="AX262" s="13" t="s">
        <v>78</v>
      </c>
      <c r="AY262" s="237" t="s">
        <v>135</v>
      </c>
    </row>
    <row r="263" s="13" customFormat="1">
      <c r="A263" s="13"/>
      <c r="B263" s="227"/>
      <c r="C263" s="228"/>
      <c r="D263" s="220" t="s">
        <v>171</v>
      </c>
      <c r="E263" s="229" t="s">
        <v>76</v>
      </c>
      <c r="F263" s="230" t="s">
        <v>1115</v>
      </c>
      <c r="G263" s="228"/>
      <c r="H263" s="231">
        <v>6.4299999999999997</v>
      </c>
      <c r="I263" s="232"/>
      <c r="J263" s="228"/>
      <c r="K263" s="228"/>
      <c r="L263" s="233"/>
      <c r="M263" s="234"/>
      <c r="N263" s="235"/>
      <c r="O263" s="235"/>
      <c r="P263" s="235"/>
      <c r="Q263" s="235"/>
      <c r="R263" s="235"/>
      <c r="S263" s="235"/>
      <c r="T263" s="236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7" t="s">
        <v>171</v>
      </c>
      <c r="AU263" s="237" t="s">
        <v>88</v>
      </c>
      <c r="AV263" s="13" t="s">
        <v>88</v>
      </c>
      <c r="AW263" s="13" t="s">
        <v>38</v>
      </c>
      <c r="AX263" s="13" t="s">
        <v>78</v>
      </c>
      <c r="AY263" s="237" t="s">
        <v>135</v>
      </c>
    </row>
    <row r="264" s="13" customFormat="1">
      <c r="A264" s="13"/>
      <c r="B264" s="227"/>
      <c r="C264" s="228"/>
      <c r="D264" s="220" t="s">
        <v>171</v>
      </c>
      <c r="E264" s="229" t="s">
        <v>76</v>
      </c>
      <c r="F264" s="230" t="s">
        <v>1116</v>
      </c>
      <c r="G264" s="228"/>
      <c r="H264" s="231">
        <v>12.359999999999999</v>
      </c>
      <c r="I264" s="232"/>
      <c r="J264" s="228"/>
      <c r="K264" s="228"/>
      <c r="L264" s="233"/>
      <c r="M264" s="234"/>
      <c r="N264" s="235"/>
      <c r="O264" s="235"/>
      <c r="P264" s="235"/>
      <c r="Q264" s="235"/>
      <c r="R264" s="235"/>
      <c r="S264" s="235"/>
      <c r="T264" s="23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7" t="s">
        <v>171</v>
      </c>
      <c r="AU264" s="237" t="s">
        <v>88</v>
      </c>
      <c r="AV264" s="13" t="s">
        <v>88</v>
      </c>
      <c r="AW264" s="13" t="s">
        <v>38</v>
      </c>
      <c r="AX264" s="13" t="s">
        <v>78</v>
      </c>
      <c r="AY264" s="237" t="s">
        <v>135</v>
      </c>
    </row>
    <row r="265" s="13" customFormat="1">
      <c r="A265" s="13"/>
      <c r="B265" s="227"/>
      <c r="C265" s="228"/>
      <c r="D265" s="220" t="s">
        <v>171</v>
      </c>
      <c r="E265" s="229" t="s">
        <v>76</v>
      </c>
      <c r="F265" s="230" t="s">
        <v>1117</v>
      </c>
      <c r="G265" s="228"/>
      <c r="H265" s="231">
        <v>4.1459999999999999</v>
      </c>
      <c r="I265" s="232"/>
      <c r="J265" s="228"/>
      <c r="K265" s="228"/>
      <c r="L265" s="233"/>
      <c r="M265" s="234"/>
      <c r="N265" s="235"/>
      <c r="O265" s="235"/>
      <c r="P265" s="235"/>
      <c r="Q265" s="235"/>
      <c r="R265" s="235"/>
      <c r="S265" s="235"/>
      <c r="T265" s="236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7" t="s">
        <v>171</v>
      </c>
      <c r="AU265" s="237" t="s">
        <v>88</v>
      </c>
      <c r="AV265" s="13" t="s">
        <v>88</v>
      </c>
      <c r="AW265" s="13" t="s">
        <v>38</v>
      </c>
      <c r="AX265" s="13" t="s">
        <v>78</v>
      </c>
      <c r="AY265" s="237" t="s">
        <v>135</v>
      </c>
    </row>
    <row r="266" s="13" customFormat="1">
      <c r="A266" s="13"/>
      <c r="B266" s="227"/>
      <c r="C266" s="228"/>
      <c r="D266" s="220" t="s">
        <v>171</v>
      </c>
      <c r="E266" s="229" t="s">
        <v>76</v>
      </c>
      <c r="F266" s="230" t="s">
        <v>1118</v>
      </c>
      <c r="G266" s="228"/>
      <c r="H266" s="231">
        <v>7.8799999999999999</v>
      </c>
      <c r="I266" s="232"/>
      <c r="J266" s="228"/>
      <c r="K266" s="228"/>
      <c r="L266" s="233"/>
      <c r="M266" s="234"/>
      <c r="N266" s="235"/>
      <c r="O266" s="235"/>
      <c r="P266" s="235"/>
      <c r="Q266" s="235"/>
      <c r="R266" s="235"/>
      <c r="S266" s="235"/>
      <c r="T266" s="23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7" t="s">
        <v>171</v>
      </c>
      <c r="AU266" s="237" t="s">
        <v>88</v>
      </c>
      <c r="AV266" s="13" t="s">
        <v>88</v>
      </c>
      <c r="AW266" s="13" t="s">
        <v>38</v>
      </c>
      <c r="AX266" s="13" t="s">
        <v>78</v>
      </c>
      <c r="AY266" s="237" t="s">
        <v>135</v>
      </c>
    </row>
    <row r="267" s="13" customFormat="1">
      <c r="A267" s="13"/>
      <c r="B267" s="227"/>
      <c r="C267" s="228"/>
      <c r="D267" s="220" t="s">
        <v>171</v>
      </c>
      <c r="E267" s="229" t="s">
        <v>76</v>
      </c>
      <c r="F267" s="230" t="s">
        <v>1119</v>
      </c>
      <c r="G267" s="228"/>
      <c r="H267" s="231">
        <v>44.811</v>
      </c>
      <c r="I267" s="232"/>
      <c r="J267" s="228"/>
      <c r="K267" s="228"/>
      <c r="L267" s="233"/>
      <c r="M267" s="234"/>
      <c r="N267" s="235"/>
      <c r="O267" s="235"/>
      <c r="P267" s="235"/>
      <c r="Q267" s="235"/>
      <c r="R267" s="235"/>
      <c r="S267" s="235"/>
      <c r="T267" s="236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7" t="s">
        <v>171</v>
      </c>
      <c r="AU267" s="237" t="s">
        <v>88</v>
      </c>
      <c r="AV267" s="13" t="s">
        <v>88</v>
      </c>
      <c r="AW267" s="13" t="s">
        <v>38</v>
      </c>
      <c r="AX267" s="13" t="s">
        <v>78</v>
      </c>
      <c r="AY267" s="237" t="s">
        <v>135</v>
      </c>
    </row>
    <row r="268" s="13" customFormat="1">
      <c r="A268" s="13"/>
      <c r="B268" s="227"/>
      <c r="C268" s="228"/>
      <c r="D268" s="220" t="s">
        <v>171</v>
      </c>
      <c r="E268" s="229" t="s">
        <v>76</v>
      </c>
      <c r="F268" s="230" t="s">
        <v>1120</v>
      </c>
      <c r="G268" s="228"/>
      <c r="H268" s="231">
        <v>8.8989999999999991</v>
      </c>
      <c r="I268" s="232"/>
      <c r="J268" s="228"/>
      <c r="K268" s="228"/>
      <c r="L268" s="233"/>
      <c r="M268" s="234"/>
      <c r="N268" s="235"/>
      <c r="O268" s="235"/>
      <c r="P268" s="235"/>
      <c r="Q268" s="235"/>
      <c r="R268" s="235"/>
      <c r="S268" s="235"/>
      <c r="T268" s="236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7" t="s">
        <v>171</v>
      </c>
      <c r="AU268" s="237" t="s">
        <v>88</v>
      </c>
      <c r="AV268" s="13" t="s">
        <v>88</v>
      </c>
      <c r="AW268" s="13" t="s">
        <v>38</v>
      </c>
      <c r="AX268" s="13" t="s">
        <v>78</v>
      </c>
      <c r="AY268" s="237" t="s">
        <v>135</v>
      </c>
    </row>
    <row r="269" s="13" customFormat="1">
      <c r="A269" s="13"/>
      <c r="B269" s="227"/>
      <c r="C269" s="228"/>
      <c r="D269" s="220" t="s">
        <v>171</v>
      </c>
      <c r="E269" s="229" t="s">
        <v>76</v>
      </c>
      <c r="F269" s="230" t="s">
        <v>1121</v>
      </c>
      <c r="G269" s="228"/>
      <c r="H269" s="231">
        <v>9.6999999999999993</v>
      </c>
      <c r="I269" s="232"/>
      <c r="J269" s="228"/>
      <c r="K269" s="228"/>
      <c r="L269" s="233"/>
      <c r="M269" s="234"/>
      <c r="N269" s="235"/>
      <c r="O269" s="235"/>
      <c r="P269" s="235"/>
      <c r="Q269" s="235"/>
      <c r="R269" s="235"/>
      <c r="S269" s="235"/>
      <c r="T269" s="236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7" t="s">
        <v>171</v>
      </c>
      <c r="AU269" s="237" t="s">
        <v>88</v>
      </c>
      <c r="AV269" s="13" t="s">
        <v>88</v>
      </c>
      <c r="AW269" s="13" t="s">
        <v>38</v>
      </c>
      <c r="AX269" s="13" t="s">
        <v>78</v>
      </c>
      <c r="AY269" s="237" t="s">
        <v>135</v>
      </c>
    </row>
    <row r="270" s="13" customFormat="1">
      <c r="A270" s="13"/>
      <c r="B270" s="227"/>
      <c r="C270" s="228"/>
      <c r="D270" s="220" t="s">
        <v>171</v>
      </c>
      <c r="E270" s="229" t="s">
        <v>76</v>
      </c>
      <c r="F270" s="230" t="s">
        <v>1122</v>
      </c>
      <c r="G270" s="228"/>
      <c r="H270" s="231">
        <v>5.2779999999999996</v>
      </c>
      <c r="I270" s="232"/>
      <c r="J270" s="228"/>
      <c r="K270" s="228"/>
      <c r="L270" s="233"/>
      <c r="M270" s="234"/>
      <c r="N270" s="235"/>
      <c r="O270" s="235"/>
      <c r="P270" s="235"/>
      <c r="Q270" s="235"/>
      <c r="R270" s="235"/>
      <c r="S270" s="235"/>
      <c r="T270" s="23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7" t="s">
        <v>171</v>
      </c>
      <c r="AU270" s="237" t="s">
        <v>88</v>
      </c>
      <c r="AV270" s="13" t="s">
        <v>88</v>
      </c>
      <c r="AW270" s="13" t="s">
        <v>38</v>
      </c>
      <c r="AX270" s="13" t="s">
        <v>78</v>
      </c>
      <c r="AY270" s="237" t="s">
        <v>135</v>
      </c>
    </row>
    <row r="271" s="13" customFormat="1">
      <c r="A271" s="13"/>
      <c r="B271" s="227"/>
      <c r="C271" s="228"/>
      <c r="D271" s="220" t="s">
        <v>171</v>
      </c>
      <c r="E271" s="229" t="s">
        <v>76</v>
      </c>
      <c r="F271" s="230" t="s">
        <v>1123</v>
      </c>
      <c r="G271" s="228"/>
      <c r="H271" s="231">
        <v>5.7000000000000002</v>
      </c>
      <c r="I271" s="232"/>
      <c r="J271" s="228"/>
      <c r="K271" s="228"/>
      <c r="L271" s="233"/>
      <c r="M271" s="234"/>
      <c r="N271" s="235"/>
      <c r="O271" s="235"/>
      <c r="P271" s="235"/>
      <c r="Q271" s="235"/>
      <c r="R271" s="235"/>
      <c r="S271" s="235"/>
      <c r="T271" s="236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7" t="s">
        <v>171</v>
      </c>
      <c r="AU271" s="237" t="s">
        <v>88</v>
      </c>
      <c r="AV271" s="13" t="s">
        <v>88</v>
      </c>
      <c r="AW271" s="13" t="s">
        <v>38</v>
      </c>
      <c r="AX271" s="13" t="s">
        <v>78</v>
      </c>
      <c r="AY271" s="237" t="s">
        <v>135</v>
      </c>
    </row>
    <row r="272" s="13" customFormat="1">
      <c r="A272" s="13"/>
      <c r="B272" s="227"/>
      <c r="C272" s="228"/>
      <c r="D272" s="220" t="s">
        <v>171</v>
      </c>
      <c r="E272" s="229" t="s">
        <v>76</v>
      </c>
      <c r="F272" s="230" t="s">
        <v>1124</v>
      </c>
      <c r="G272" s="228"/>
      <c r="H272" s="231">
        <v>2.3399999999999999</v>
      </c>
      <c r="I272" s="232"/>
      <c r="J272" s="228"/>
      <c r="K272" s="228"/>
      <c r="L272" s="233"/>
      <c r="M272" s="234"/>
      <c r="N272" s="235"/>
      <c r="O272" s="235"/>
      <c r="P272" s="235"/>
      <c r="Q272" s="235"/>
      <c r="R272" s="235"/>
      <c r="S272" s="235"/>
      <c r="T272" s="236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7" t="s">
        <v>171</v>
      </c>
      <c r="AU272" s="237" t="s">
        <v>88</v>
      </c>
      <c r="AV272" s="13" t="s">
        <v>88</v>
      </c>
      <c r="AW272" s="13" t="s">
        <v>38</v>
      </c>
      <c r="AX272" s="13" t="s">
        <v>78</v>
      </c>
      <c r="AY272" s="237" t="s">
        <v>135</v>
      </c>
    </row>
    <row r="273" s="13" customFormat="1">
      <c r="A273" s="13"/>
      <c r="B273" s="227"/>
      <c r="C273" s="228"/>
      <c r="D273" s="220" t="s">
        <v>171</v>
      </c>
      <c r="E273" s="229" t="s">
        <v>76</v>
      </c>
      <c r="F273" s="230" t="s">
        <v>1125</v>
      </c>
      <c r="G273" s="228"/>
      <c r="H273" s="231">
        <v>16.800000000000001</v>
      </c>
      <c r="I273" s="232"/>
      <c r="J273" s="228"/>
      <c r="K273" s="228"/>
      <c r="L273" s="233"/>
      <c r="M273" s="234"/>
      <c r="N273" s="235"/>
      <c r="O273" s="235"/>
      <c r="P273" s="235"/>
      <c r="Q273" s="235"/>
      <c r="R273" s="235"/>
      <c r="S273" s="235"/>
      <c r="T273" s="23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7" t="s">
        <v>171</v>
      </c>
      <c r="AU273" s="237" t="s">
        <v>88</v>
      </c>
      <c r="AV273" s="13" t="s">
        <v>88</v>
      </c>
      <c r="AW273" s="13" t="s">
        <v>38</v>
      </c>
      <c r="AX273" s="13" t="s">
        <v>78</v>
      </c>
      <c r="AY273" s="237" t="s">
        <v>135</v>
      </c>
    </row>
    <row r="274" s="13" customFormat="1">
      <c r="A274" s="13"/>
      <c r="B274" s="227"/>
      <c r="C274" s="228"/>
      <c r="D274" s="220" t="s">
        <v>171</v>
      </c>
      <c r="E274" s="229" t="s">
        <v>76</v>
      </c>
      <c r="F274" s="230" t="s">
        <v>1126</v>
      </c>
      <c r="G274" s="228"/>
      <c r="H274" s="231">
        <v>-28.687999999999999</v>
      </c>
      <c r="I274" s="232"/>
      <c r="J274" s="228"/>
      <c r="K274" s="228"/>
      <c r="L274" s="233"/>
      <c r="M274" s="234"/>
      <c r="N274" s="235"/>
      <c r="O274" s="235"/>
      <c r="P274" s="235"/>
      <c r="Q274" s="235"/>
      <c r="R274" s="235"/>
      <c r="S274" s="235"/>
      <c r="T274" s="236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7" t="s">
        <v>171</v>
      </c>
      <c r="AU274" s="237" t="s">
        <v>88</v>
      </c>
      <c r="AV274" s="13" t="s">
        <v>88</v>
      </c>
      <c r="AW274" s="13" t="s">
        <v>38</v>
      </c>
      <c r="AX274" s="13" t="s">
        <v>78</v>
      </c>
      <c r="AY274" s="237" t="s">
        <v>135</v>
      </c>
    </row>
    <row r="275" s="13" customFormat="1">
      <c r="A275" s="13"/>
      <c r="B275" s="227"/>
      <c r="C275" s="228"/>
      <c r="D275" s="220" t="s">
        <v>171</v>
      </c>
      <c r="E275" s="229" t="s">
        <v>76</v>
      </c>
      <c r="F275" s="230" t="s">
        <v>1127</v>
      </c>
      <c r="G275" s="228"/>
      <c r="H275" s="231">
        <v>-8.1280000000000001</v>
      </c>
      <c r="I275" s="232"/>
      <c r="J275" s="228"/>
      <c r="K275" s="228"/>
      <c r="L275" s="233"/>
      <c r="M275" s="234"/>
      <c r="N275" s="235"/>
      <c r="O275" s="235"/>
      <c r="P275" s="235"/>
      <c r="Q275" s="235"/>
      <c r="R275" s="235"/>
      <c r="S275" s="235"/>
      <c r="T275" s="236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7" t="s">
        <v>171</v>
      </c>
      <c r="AU275" s="237" t="s">
        <v>88</v>
      </c>
      <c r="AV275" s="13" t="s">
        <v>88</v>
      </c>
      <c r="AW275" s="13" t="s">
        <v>38</v>
      </c>
      <c r="AX275" s="13" t="s">
        <v>78</v>
      </c>
      <c r="AY275" s="237" t="s">
        <v>135</v>
      </c>
    </row>
    <row r="276" s="13" customFormat="1">
      <c r="A276" s="13"/>
      <c r="B276" s="227"/>
      <c r="C276" s="228"/>
      <c r="D276" s="220" t="s">
        <v>171</v>
      </c>
      <c r="E276" s="229" t="s">
        <v>76</v>
      </c>
      <c r="F276" s="230" t="s">
        <v>1128</v>
      </c>
      <c r="G276" s="228"/>
      <c r="H276" s="231">
        <v>-3.5099999999999998</v>
      </c>
      <c r="I276" s="232"/>
      <c r="J276" s="228"/>
      <c r="K276" s="228"/>
      <c r="L276" s="233"/>
      <c r="M276" s="234"/>
      <c r="N276" s="235"/>
      <c r="O276" s="235"/>
      <c r="P276" s="235"/>
      <c r="Q276" s="235"/>
      <c r="R276" s="235"/>
      <c r="S276" s="235"/>
      <c r="T276" s="23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7" t="s">
        <v>171</v>
      </c>
      <c r="AU276" s="237" t="s">
        <v>88</v>
      </c>
      <c r="AV276" s="13" t="s">
        <v>88</v>
      </c>
      <c r="AW276" s="13" t="s">
        <v>38</v>
      </c>
      <c r="AX276" s="13" t="s">
        <v>78</v>
      </c>
      <c r="AY276" s="237" t="s">
        <v>135</v>
      </c>
    </row>
    <row r="277" s="14" customFormat="1">
      <c r="A277" s="14"/>
      <c r="B277" s="238"/>
      <c r="C277" s="239"/>
      <c r="D277" s="220" t="s">
        <v>171</v>
      </c>
      <c r="E277" s="240" t="s">
        <v>76</v>
      </c>
      <c r="F277" s="241" t="s">
        <v>207</v>
      </c>
      <c r="G277" s="239"/>
      <c r="H277" s="242">
        <v>190.41</v>
      </c>
      <c r="I277" s="243"/>
      <c r="J277" s="239"/>
      <c r="K277" s="239"/>
      <c r="L277" s="244"/>
      <c r="M277" s="245"/>
      <c r="N277" s="246"/>
      <c r="O277" s="246"/>
      <c r="P277" s="246"/>
      <c r="Q277" s="246"/>
      <c r="R277" s="246"/>
      <c r="S277" s="246"/>
      <c r="T277" s="247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8" t="s">
        <v>171</v>
      </c>
      <c r="AU277" s="248" t="s">
        <v>88</v>
      </c>
      <c r="AV277" s="14" t="s">
        <v>153</v>
      </c>
      <c r="AW277" s="14" t="s">
        <v>38</v>
      </c>
      <c r="AX277" s="14" t="s">
        <v>78</v>
      </c>
      <c r="AY277" s="248" t="s">
        <v>135</v>
      </c>
    </row>
    <row r="278" s="13" customFormat="1">
      <c r="A278" s="13"/>
      <c r="B278" s="227"/>
      <c r="C278" s="228"/>
      <c r="D278" s="220" t="s">
        <v>171</v>
      </c>
      <c r="E278" s="229" t="s">
        <v>76</v>
      </c>
      <c r="F278" s="230" t="s">
        <v>1129</v>
      </c>
      <c r="G278" s="228"/>
      <c r="H278" s="231">
        <v>90.444999999999993</v>
      </c>
      <c r="I278" s="232"/>
      <c r="J278" s="228"/>
      <c r="K278" s="228"/>
      <c r="L278" s="233"/>
      <c r="M278" s="234"/>
      <c r="N278" s="235"/>
      <c r="O278" s="235"/>
      <c r="P278" s="235"/>
      <c r="Q278" s="235"/>
      <c r="R278" s="235"/>
      <c r="S278" s="235"/>
      <c r="T278" s="236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7" t="s">
        <v>171</v>
      </c>
      <c r="AU278" s="237" t="s">
        <v>88</v>
      </c>
      <c r="AV278" s="13" t="s">
        <v>88</v>
      </c>
      <c r="AW278" s="13" t="s">
        <v>38</v>
      </c>
      <c r="AX278" s="13" t="s">
        <v>78</v>
      </c>
      <c r="AY278" s="237" t="s">
        <v>135</v>
      </c>
    </row>
    <row r="279" s="13" customFormat="1">
      <c r="A279" s="13"/>
      <c r="B279" s="227"/>
      <c r="C279" s="228"/>
      <c r="D279" s="220" t="s">
        <v>171</v>
      </c>
      <c r="E279" s="229" t="s">
        <v>76</v>
      </c>
      <c r="F279" s="230" t="s">
        <v>1130</v>
      </c>
      <c r="G279" s="228"/>
      <c r="H279" s="231">
        <v>9.0449999999999999</v>
      </c>
      <c r="I279" s="232"/>
      <c r="J279" s="228"/>
      <c r="K279" s="228"/>
      <c r="L279" s="233"/>
      <c r="M279" s="234"/>
      <c r="N279" s="235"/>
      <c r="O279" s="235"/>
      <c r="P279" s="235"/>
      <c r="Q279" s="235"/>
      <c r="R279" s="235"/>
      <c r="S279" s="235"/>
      <c r="T279" s="236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7" t="s">
        <v>171</v>
      </c>
      <c r="AU279" s="237" t="s">
        <v>88</v>
      </c>
      <c r="AV279" s="13" t="s">
        <v>88</v>
      </c>
      <c r="AW279" s="13" t="s">
        <v>38</v>
      </c>
      <c r="AX279" s="13" t="s">
        <v>86</v>
      </c>
      <c r="AY279" s="237" t="s">
        <v>135</v>
      </c>
    </row>
    <row r="280" s="2" customFormat="1" ht="21.75" customHeight="1">
      <c r="A280" s="41"/>
      <c r="B280" s="42"/>
      <c r="C280" s="207" t="s">
        <v>194</v>
      </c>
      <c r="D280" s="207" t="s">
        <v>137</v>
      </c>
      <c r="E280" s="208" t="s">
        <v>230</v>
      </c>
      <c r="F280" s="209" t="s">
        <v>231</v>
      </c>
      <c r="G280" s="210" t="s">
        <v>202</v>
      </c>
      <c r="H280" s="211">
        <v>81.400999999999996</v>
      </c>
      <c r="I280" s="212"/>
      <c r="J280" s="213">
        <f>ROUND(I280*H280,2)</f>
        <v>0</v>
      </c>
      <c r="K280" s="209" t="s">
        <v>141</v>
      </c>
      <c r="L280" s="47"/>
      <c r="M280" s="214" t="s">
        <v>76</v>
      </c>
      <c r="N280" s="215" t="s">
        <v>48</v>
      </c>
      <c r="O280" s="87"/>
      <c r="P280" s="216">
        <f>O280*H280</f>
        <v>0</v>
      </c>
      <c r="Q280" s="216">
        <v>0</v>
      </c>
      <c r="R280" s="216">
        <f>Q280*H280</f>
        <v>0</v>
      </c>
      <c r="S280" s="216">
        <v>0</v>
      </c>
      <c r="T280" s="217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18" t="s">
        <v>142</v>
      </c>
      <c r="AT280" s="218" t="s">
        <v>137</v>
      </c>
      <c r="AU280" s="218" t="s">
        <v>88</v>
      </c>
      <c r="AY280" s="20" t="s">
        <v>135</v>
      </c>
      <c r="BE280" s="219">
        <f>IF(N280="základní",J280,0)</f>
        <v>0</v>
      </c>
      <c r="BF280" s="219">
        <f>IF(N280="snížená",J280,0)</f>
        <v>0</v>
      </c>
      <c r="BG280" s="219">
        <f>IF(N280="zákl. přenesená",J280,0)</f>
        <v>0</v>
      </c>
      <c r="BH280" s="219">
        <f>IF(N280="sníž. přenesená",J280,0)</f>
        <v>0</v>
      </c>
      <c r="BI280" s="219">
        <f>IF(N280="nulová",J280,0)</f>
        <v>0</v>
      </c>
      <c r="BJ280" s="20" t="s">
        <v>86</v>
      </c>
      <c r="BK280" s="219">
        <f>ROUND(I280*H280,2)</f>
        <v>0</v>
      </c>
      <c r="BL280" s="20" t="s">
        <v>142</v>
      </c>
      <c r="BM280" s="218" t="s">
        <v>1134</v>
      </c>
    </row>
    <row r="281" s="2" customFormat="1">
      <c r="A281" s="41"/>
      <c r="B281" s="42"/>
      <c r="C281" s="43"/>
      <c r="D281" s="220" t="s">
        <v>144</v>
      </c>
      <c r="E281" s="43"/>
      <c r="F281" s="221" t="s">
        <v>233</v>
      </c>
      <c r="G281" s="43"/>
      <c r="H281" s="43"/>
      <c r="I281" s="222"/>
      <c r="J281" s="43"/>
      <c r="K281" s="43"/>
      <c r="L281" s="47"/>
      <c r="M281" s="223"/>
      <c r="N281" s="224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144</v>
      </c>
      <c r="AU281" s="20" t="s">
        <v>88</v>
      </c>
    </row>
    <row r="282" s="2" customFormat="1">
      <c r="A282" s="41"/>
      <c r="B282" s="42"/>
      <c r="C282" s="43"/>
      <c r="D282" s="225" t="s">
        <v>146</v>
      </c>
      <c r="E282" s="43"/>
      <c r="F282" s="226" t="s">
        <v>234</v>
      </c>
      <c r="G282" s="43"/>
      <c r="H282" s="43"/>
      <c r="I282" s="222"/>
      <c r="J282" s="43"/>
      <c r="K282" s="43"/>
      <c r="L282" s="47"/>
      <c r="M282" s="223"/>
      <c r="N282" s="224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146</v>
      </c>
      <c r="AU282" s="20" t="s">
        <v>88</v>
      </c>
    </row>
    <row r="283" s="13" customFormat="1">
      <c r="A283" s="13"/>
      <c r="B283" s="227"/>
      <c r="C283" s="228"/>
      <c r="D283" s="220" t="s">
        <v>171</v>
      </c>
      <c r="E283" s="229" t="s">
        <v>76</v>
      </c>
      <c r="F283" s="230" t="s">
        <v>1078</v>
      </c>
      <c r="G283" s="228"/>
      <c r="H283" s="231">
        <v>1.9970000000000001</v>
      </c>
      <c r="I283" s="232"/>
      <c r="J283" s="228"/>
      <c r="K283" s="228"/>
      <c r="L283" s="233"/>
      <c r="M283" s="234"/>
      <c r="N283" s="235"/>
      <c r="O283" s="235"/>
      <c r="P283" s="235"/>
      <c r="Q283" s="235"/>
      <c r="R283" s="235"/>
      <c r="S283" s="235"/>
      <c r="T283" s="236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7" t="s">
        <v>171</v>
      </c>
      <c r="AU283" s="237" t="s">
        <v>88</v>
      </c>
      <c r="AV283" s="13" t="s">
        <v>88</v>
      </c>
      <c r="AW283" s="13" t="s">
        <v>38</v>
      </c>
      <c r="AX283" s="13" t="s">
        <v>78</v>
      </c>
      <c r="AY283" s="237" t="s">
        <v>135</v>
      </c>
    </row>
    <row r="284" s="13" customFormat="1">
      <c r="A284" s="13"/>
      <c r="B284" s="227"/>
      <c r="C284" s="228"/>
      <c r="D284" s="220" t="s">
        <v>171</v>
      </c>
      <c r="E284" s="229" t="s">
        <v>76</v>
      </c>
      <c r="F284" s="230" t="s">
        <v>1079</v>
      </c>
      <c r="G284" s="228"/>
      <c r="H284" s="231">
        <v>1.9670000000000001</v>
      </c>
      <c r="I284" s="232"/>
      <c r="J284" s="228"/>
      <c r="K284" s="228"/>
      <c r="L284" s="233"/>
      <c r="M284" s="234"/>
      <c r="N284" s="235"/>
      <c r="O284" s="235"/>
      <c r="P284" s="235"/>
      <c r="Q284" s="235"/>
      <c r="R284" s="235"/>
      <c r="S284" s="235"/>
      <c r="T284" s="236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7" t="s">
        <v>171</v>
      </c>
      <c r="AU284" s="237" t="s">
        <v>88</v>
      </c>
      <c r="AV284" s="13" t="s">
        <v>88</v>
      </c>
      <c r="AW284" s="13" t="s">
        <v>38</v>
      </c>
      <c r="AX284" s="13" t="s">
        <v>78</v>
      </c>
      <c r="AY284" s="237" t="s">
        <v>135</v>
      </c>
    </row>
    <row r="285" s="13" customFormat="1">
      <c r="A285" s="13"/>
      <c r="B285" s="227"/>
      <c r="C285" s="228"/>
      <c r="D285" s="220" t="s">
        <v>171</v>
      </c>
      <c r="E285" s="229" t="s">
        <v>76</v>
      </c>
      <c r="F285" s="230" t="s">
        <v>1080</v>
      </c>
      <c r="G285" s="228"/>
      <c r="H285" s="231">
        <v>1.913</v>
      </c>
      <c r="I285" s="232"/>
      <c r="J285" s="228"/>
      <c r="K285" s="228"/>
      <c r="L285" s="233"/>
      <c r="M285" s="234"/>
      <c r="N285" s="235"/>
      <c r="O285" s="235"/>
      <c r="P285" s="235"/>
      <c r="Q285" s="235"/>
      <c r="R285" s="235"/>
      <c r="S285" s="235"/>
      <c r="T285" s="236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7" t="s">
        <v>171</v>
      </c>
      <c r="AU285" s="237" t="s">
        <v>88</v>
      </c>
      <c r="AV285" s="13" t="s">
        <v>88</v>
      </c>
      <c r="AW285" s="13" t="s">
        <v>38</v>
      </c>
      <c r="AX285" s="13" t="s">
        <v>78</v>
      </c>
      <c r="AY285" s="237" t="s">
        <v>135</v>
      </c>
    </row>
    <row r="286" s="13" customFormat="1">
      <c r="A286" s="13"/>
      <c r="B286" s="227"/>
      <c r="C286" s="228"/>
      <c r="D286" s="220" t="s">
        <v>171</v>
      </c>
      <c r="E286" s="229" t="s">
        <v>76</v>
      </c>
      <c r="F286" s="230" t="s">
        <v>1081</v>
      </c>
      <c r="G286" s="228"/>
      <c r="H286" s="231">
        <v>1.9299999999999999</v>
      </c>
      <c r="I286" s="232"/>
      <c r="J286" s="228"/>
      <c r="K286" s="228"/>
      <c r="L286" s="233"/>
      <c r="M286" s="234"/>
      <c r="N286" s="235"/>
      <c r="O286" s="235"/>
      <c r="P286" s="235"/>
      <c r="Q286" s="235"/>
      <c r="R286" s="235"/>
      <c r="S286" s="235"/>
      <c r="T286" s="236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7" t="s">
        <v>171</v>
      </c>
      <c r="AU286" s="237" t="s">
        <v>88</v>
      </c>
      <c r="AV286" s="13" t="s">
        <v>88</v>
      </c>
      <c r="AW286" s="13" t="s">
        <v>38</v>
      </c>
      <c r="AX286" s="13" t="s">
        <v>78</v>
      </c>
      <c r="AY286" s="237" t="s">
        <v>135</v>
      </c>
    </row>
    <row r="287" s="13" customFormat="1">
      <c r="A287" s="13"/>
      <c r="B287" s="227"/>
      <c r="C287" s="228"/>
      <c r="D287" s="220" t="s">
        <v>171</v>
      </c>
      <c r="E287" s="229" t="s">
        <v>76</v>
      </c>
      <c r="F287" s="230" t="s">
        <v>1082</v>
      </c>
      <c r="G287" s="228"/>
      <c r="H287" s="231">
        <v>1.97</v>
      </c>
      <c r="I287" s="232"/>
      <c r="J287" s="228"/>
      <c r="K287" s="228"/>
      <c r="L287" s="233"/>
      <c r="M287" s="234"/>
      <c r="N287" s="235"/>
      <c r="O287" s="235"/>
      <c r="P287" s="235"/>
      <c r="Q287" s="235"/>
      <c r="R287" s="235"/>
      <c r="S287" s="235"/>
      <c r="T287" s="236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7" t="s">
        <v>171</v>
      </c>
      <c r="AU287" s="237" t="s">
        <v>88</v>
      </c>
      <c r="AV287" s="13" t="s">
        <v>88</v>
      </c>
      <c r="AW287" s="13" t="s">
        <v>38</v>
      </c>
      <c r="AX287" s="13" t="s">
        <v>78</v>
      </c>
      <c r="AY287" s="237" t="s">
        <v>135</v>
      </c>
    </row>
    <row r="288" s="13" customFormat="1">
      <c r="A288" s="13"/>
      <c r="B288" s="227"/>
      <c r="C288" s="228"/>
      <c r="D288" s="220" t="s">
        <v>171</v>
      </c>
      <c r="E288" s="229" t="s">
        <v>76</v>
      </c>
      <c r="F288" s="230" t="s">
        <v>1083</v>
      </c>
      <c r="G288" s="228"/>
      <c r="H288" s="231">
        <v>2.0070000000000001</v>
      </c>
      <c r="I288" s="232"/>
      <c r="J288" s="228"/>
      <c r="K288" s="228"/>
      <c r="L288" s="233"/>
      <c r="M288" s="234"/>
      <c r="N288" s="235"/>
      <c r="O288" s="235"/>
      <c r="P288" s="235"/>
      <c r="Q288" s="235"/>
      <c r="R288" s="235"/>
      <c r="S288" s="235"/>
      <c r="T288" s="236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7" t="s">
        <v>171</v>
      </c>
      <c r="AU288" s="237" t="s">
        <v>88</v>
      </c>
      <c r="AV288" s="13" t="s">
        <v>88</v>
      </c>
      <c r="AW288" s="13" t="s">
        <v>38</v>
      </c>
      <c r="AX288" s="13" t="s">
        <v>78</v>
      </c>
      <c r="AY288" s="237" t="s">
        <v>135</v>
      </c>
    </row>
    <row r="289" s="13" customFormat="1">
      <c r="A289" s="13"/>
      <c r="B289" s="227"/>
      <c r="C289" s="228"/>
      <c r="D289" s="220" t="s">
        <v>171</v>
      </c>
      <c r="E289" s="229" t="s">
        <v>76</v>
      </c>
      <c r="F289" s="230" t="s">
        <v>1084</v>
      </c>
      <c r="G289" s="228"/>
      <c r="H289" s="231">
        <v>1.9199999999999999</v>
      </c>
      <c r="I289" s="232"/>
      <c r="J289" s="228"/>
      <c r="K289" s="228"/>
      <c r="L289" s="233"/>
      <c r="M289" s="234"/>
      <c r="N289" s="235"/>
      <c r="O289" s="235"/>
      <c r="P289" s="235"/>
      <c r="Q289" s="235"/>
      <c r="R289" s="235"/>
      <c r="S289" s="235"/>
      <c r="T289" s="236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7" t="s">
        <v>171</v>
      </c>
      <c r="AU289" s="237" t="s">
        <v>88</v>
      </c>
      <c r="AV289" s="13" t="s">
        <v>88</v>
      </c>
      <c r="AW289" s="13" t="s">
        <v>38</v>
      </c>
      <c r="AX289" s="13" t="s">
        <v>78</v>
      </c>
      <c r="AY289" s="237" t="s">
        <v>135</v>
      </c>
    </row>
    <row r="290" s="13" customFormat="1">
      <c r="A290" s="13"/>
      <c r="B290" s="227"/>
      <c r="C290" s="228"/>
      <c r="D290" s="220" t="s">
        <v>171</v>
      </c>
      <c r="E290" s="229" t="s">
        <v>76</v>
      </c>
      <c r="F290" s="230" t="s">
        <v>1085</v>
      </c>
      <c r="G290" s="228"/>
      <c r="H290" s="231">
        <v>1.637</v>
      </c>
      <c r="I290" s="232"/>
      <c r="J290" s="228"/>
      <c r="K290" s="228"/>
      <c r="L290" s="233"/>
      <c r="M290" s="234"/>
      <c r="N290" s="235"/>
      <c r="O290" s="235"/>
      <c r="P290" s="235"/>
      <c r="Q290" s="235"/>
      <c r="R290" s="235"/>
      <c r="S290" s="235"/>
      <c r="T290" s="23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7" t="s">
        <v>171</v>
      </c>
      <c r="AU290" s="237" t="s">
        <v>88</v>
      </c>
      <c r="AV290" s="13" t="s">
        <v>88</v>
      </c>
      <c r="AW290" s="13" t="s">
        <v>38</v>
      </c>
      <c r="AX290" s="13" t="s">
        <v>78</v>
      </c>
      <c r="AY290" s="237" t="s">
        <v>135</v>
      </c>
    </row>
    <row r="291" s="13" customFormat="1">
      <c r="A291" s="13"/>
      <c r="B291" s="227"/>
      <c r="C291" s="228"/>
      <c r="D291" s="220" t="s">
        <v>171</v>
      </c>
      <c r="E291" s="229" t="s">
        <v>76</v>
      </c>
      <c r="F291" s="230" t="s">
        <v>1086</v>
      </c>
      <c r="G291" s="228"/>
      <c r="H291" s="231">
        <v>2.1469999999999998</v>
      </c>
      <c r="I291" s="232"/>
      <c r="J291" s="228"/>
      <c r="K291" s="228"/>
      <c r="L291" s="233"/>
      <c r="M291" s="234"/>
      <c r="N291" s="235"/>
      <c r="O291" s="235"/>
      <c r="P291" s="235"/>
      <c r="Q291" s="235"/>
      <c r="R291" s="235"/>
      <c r="S291" s="235"/>
      <c r="T291" s="236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7" t="s">
        <v>171</v>
      </c>
      <c r="AU291" s="237" t="s">
        <v>88</v>
      </c>
      <c r="AV291" s="13" t="s">
        <v>88</v>
      </c>
      <c r="AW291" s="13" t="s">
        <v>38</v>
      </c>
      <c r="AX291" s="13" t="s">
        <v>78</v>
      </c>
      <c r="AY291" s="237" t="s">
        <v>135</v>
      </c>
    </row>
    <row r="292" s="13" customFormat="1">
      <c r="A292" s="13"/>
      <c r="B292" s="227"/>
      <c r="C292" s="228"/>
      <c r="D292" s="220" t="s">
        <v>171</v>
      </c>
      <c r="E292" s="229" t="s">
        <v>76</v>
      </c>
      <c r="F292" s="230" t="s">
        <v>1087</v>
      </c>
      <c r="G292" s="228"/>
      <c r="H292" s="231">
        <v>1.9099999999999999</v>
      </c>
      <c r="I292" s="232"/>
      <c r="J292" s="228"/>
      <c r="K292" s="228"/>
      <c r="L292" s="233"/>
      <c r="M292" s="234"/>
      <c r="N292" s="235"/>
      <c r="O292" s="235"/>
      <c r="P292" s="235"/>
      <c r="Q292" s="235"/>
      <c r="R292" s="235"/>
      <c r="S292" s="235"/>
      <c r="T292" s="236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7" t="s">
        <v>171</v>
      </c>
      <c r="AU292" s="237" t="s">
        <v>88</v>
      </c>
      <c r="AV292" s="13" t="s">
        <v>88</v>
      </c>
      <c r="AW292" s="13" t="s">
        <v>38</v>
      </c>
      <c r="AX292" s="13" t="s">
        <v>78</v>
      </c>
      <c r="AY292" s="237" t="s">
        <v>135</v>
      </c>
    </row>
    <row r="293" s="13" customFormat="1">
      <c r="A293" s="13"/>
      <c r="B293" s="227"/>
      <c r="C293" s="228"/>
      <c r="D293" s="220" t="s">
        <v>171</v>
      </c>
      <c r="E293" s="229" t="s">
        <v>76</v>
      </c>
      <c r="F293" s="230" t="s">
        <v>1088</v>
      </c>
      <c r="G293" s="228"/>
      <c r="H293" s="231">
        <v>2.1469999999999998</v>
      </c>
      <c r="I293" s="232"/>
      <c r="J293" s="228"/>
      <c r="K293" s="228"/>
      <c r="L293" s="233"/>
      <c r="M293" s="234"/>
      <c r="N293" s="235"/>
      <c r="O293" s="235"/>
      <c r="P293" s="235"/>
      <c r="Q293" s="235"/>
      <c r="R293" s="235"/>
      <c r="S293" s="235"/>
      <c r="T293" s="23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7" t="s">
        <v>171</v>
      </c>
      <c r="AU293" s="237" t="s">
        <v>88</v>
      </c>
      <c r="AV293" s="13" t="s">
        <v>88</v>
      </c>
      <c r="AW293" s="13" t="s">
        <v>38</v>
      </c>
      <c r="AX293" s="13" t="s">
        <v>78</v>
      </c>
      <c r="AY293" s="237" t="s">
        <v>135</v>
      </c>
    </row>
    <row r="294" s="13" customFormat="1">
      <c r="A294" s="13"/>
      <c r="B294" s="227"/>
      <c r="C294" s="228"/>
      <c r="D294" s="220" t="s">
        <v>171</v>
      </c>
      <c r="E294" s="229" t="s">
        <v>76</v>
      </c>
      <c r="F294" s="230" t="s">
        <v>1089</v>
      </c>
      <c r="G294" s="228"/>
      <c r="H294" s="231">
        <v>1.875</v>
      </c>
      <c r="I294" s="232"/>
      <c r="J294" s="228"/>
      <c r="K294" s="228"/>
      <c r="L294" s="233"/>
      <c r="M294" s="234"/>
      <c r="N294" s="235"/>
      <c r="O294" s="235"/>
      <c r="P294" s="235"/>
      <c r="Q294" s="235"/>
      <c r="R294" s="235"/>
      <c r="S294" s="235"/>
      <c r="T294" s="236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7" t="s">
        <v>171</v>
      </c>
      <c r="AU294" s="237" t="s">
        <v>88</v>
      </c>
      <c r="AV294" s="13" t="s">
        <v>88</v>
      </c>
      <c r="AW294" s="13" t="s">
        <v>38</v>
      </c>
      <c r="AX294" s="13" t="s">
        <v>78</v>
      </c>
      <c r="AY294" s="237" t="s">
        <v>135</v>
      </c>
    </row>
    <row r="295" s="13" customFormat="1">
      <c r="A295" s="13"/>
      <c r="B295" s="227"/>
      <c r="C295" s="228"/>
      <c r="D295" s="220" t="s">
        <v>171</v>
      </c>
      <c r="E295" s="229" t="s">
        <v>76</v>
      </c>
      <c r="F295" s="230" t="s">
        <v>1090</v>
      </c>
      <c r="G295" s="228"/>
      <c r="H295" s="231">
        <v>2.133</v>
      </c>
      <c r="I295" s="232"/>
      <c r="J295" s="228"/>
      <c r="K295" s="228"/>
      <c r="L295" s="233"/>
      <c r="M295" s="234"/>
      <c r="N295" s="235"/>
      <c r="O295" s="235"/>
      <c r="P295" s="235"/>
      <c r="Q295" s="235"/>
      <c r="R295" s="235"/>
      <c r="S295" s="235"/>
      <c r="T295" s="236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7" t="s">
        <v>171</v>
      </c>
      <c r="AU295" s="237" t="s">
        <v>88</v>
      </c>
      <c r="AV295" s="13" t="s">
        <v>88</v>
      </c>
      <c r="AW295" s="13" t="s">
        <v>38</v>
      </c>
      <c r="AX295" s="13" t="s">
        <v>78</v>
      </c>
      <c r="AY295" s="237" t="s">
        <v>135</v>
      </c>
    </row>
    <row r="296" s="13" customFormat="1">
      <c r="A296" s="13"/>
      <c r="B296" s="227"/>
      <c r="C296" s="228"/>
      <c r="D296" s="220" t="s">
        <v>171</v>
      </c>
      <c r="E296" s="229" t="s">
        <v>76</v>
      </c>
      <c r="F296" s="230" t="s">
        <v>1091</v>
      </c>
      <c r="G296" s="228"/>
      <c r="H296" s="231">
        <v>1.837</v>
      </c>
      <c r="I296" s="232"/>
      <c r="J296" s="228"/>
      <c r="K296" s="228"/>
      <c r="L296" s="233"/>
      <c r="M296" s="234"/>
      <c r="N296" s="235"/>
      <c r="O296" s="235"/>
      <c r="P296" s="235"/>
      <c r="Q296" s="235"/>
      <c r="R296" s="235"/>
      <c r="S296" s="235"/>
      <c r="T296" s="23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7" t="s">
        <v>171</v>
      </c>
      <c r="AU296" s="237" t="s">
        <v>88</v>
      </c>
      <c r="AV296" s="13" t="s">
        <v>88</v>
      </c>
      <c r="AW296" s="13" t="s">
        <v>38</v>
      </c>
      <c r="AX296" s="13" t="s">
        <v>78</v>
      </c>
      <c r="AY296" s="237" t="s">
        <v>135</v>
      </c>
    </row>
    <row r="297" s="13" customFormat="1">
      <c r="A297" s="13"/>
      <c r="B297" s="227"/>
      <c r="C297" s="228"/>
      <c r="D297" s="220" t="s">
        <v>171</v>
      </c>
      <c r="E297" s="229" t="s">
        <v>76</v>
      </c>
      <c r="F297" s="230" t="s">
        <v>1092</v>
      </c>
      <c r="G297" s="228"/>
      <c r="H297" s="231">
        <v>2.0600000000000001</v>
      </c>
      <c r="I297" s="232"/>
      <c r="J297" s="228"/>
      <c r="K297" s="228"/>
      <c r="L297" s="233"/>
      <c r="M297" s="234"/>
      <c r="N297" s="235"/>
      <c r="O297" s="235"/>
      <c r="P297" s="235"/>
      <c r="Q297" s="235"/>
      <c r="R297" s="235"/>
      <c r="S297" s="235"/>
      <c r="T297" s="236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7" t="s">
        <v>171</v>
      </c>
      <c r="AU297" s="237" t="s">
        <v>88</v>
      </c>
      <c r="AV297" s="13" t="s">
        <v>88</v>
      </c>
      <c r="AW297" s="13" t="s">
        <v>38</v>
      </c>
      <c r="AX297" s="13" t="s">
        <v>78</v>
      </c>
      <c r="AY297" s="237" t="s">
        <v>135</v>
      </c>
    </row>
    <row r="298" s="13" customFormat="1">
      <c r="A298" s="13"/>
      <c r="B298" s="227"/>
      <c r="C298" s="228"/>
      <c r="D298" s="220" t="s">
        <v>171</v>
      </c>
      <c r="E298" s="229" t="s">
        <v>76</v>
      </c>
      <c r="F298" s="230" t="s">
        <v>1093</v>
      </c>
      <c r="G298" s="228"/>
      <c r="H298" s="231">
        <v>2.073</v>
      </c>
      <c r="I298" s="232"/>
      <c r="J298" s="228"/>
      <c r="K298" s="228"/>
      <c r="L298" s="233"/>
      <c r="M298" s="234"/>
      <c r="N298" s="235"/>
      <c r="O298" s="235"/>
      <c r="P298" s="235"/>
      <c r="Q298" s="235"/>
      <c r="R298" s="235"/>
      <c r="S298" s="235"/>
      <c r="T298" s="236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7" t="s">
        <v>171</v>
      </c>
      <c r="AU298" s="237" t="s">
        <v>88</v>
      </c>
      <c r="AV298" s="13" t="s">
        <v>88</v>
      </c>
      <c r="AW298" s="13" t="s">
        <v>38</v>
      </c>
      <c r="AX298" s="13" t="s">
        <v>78</v>
      </c>
      <c r="AY298" s="237" t="s">
        <v>135</v>
      </c>
    </row>
    <row r="299" s="13" customFormat="1">
      <c r="A299" s="13"/>
      <c r="B299" s="227"/>
      <c r="C299" s="228"/>
      <c r="D299" s="220" t="s">
        <v>171</v>
      </c>
      <c r="E299" s="229" t="s">
        <v>76</v>
      </c>
      <c r="F299" s="230" t="s">
        <v>1094</v>
      </c>
      <c r="G299" s="228"/>
      <c r="H299" s="231">
        <v>1.97</v>
      </c>
      <c r="I299" s="232"/>
      <c r="J299" s="228"/>
      <c r="K299" s="228"/>
      <c r="L299" s="233"/>
      <c r="M299" s="234"/>
      <c r="N299" s="235"/>
      <c r="O299" s="235"/>
      <c r="P299" s="235"/>
      <c r="Q299" s="235"/>
      <c r="R299" s="235"/>
      <c r="S299" s="235"/>
      <c r="T299" s="236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7" t="s">
        <v>171</v>
      </c>
      <c r="AU299" s="237" t="s">
        <v>88</v>
      </c>
      <c r="AV299" s="13" t="s">
        <v>88</v>
      </c>
      <c r="AW299" s="13" t="s">
        <v>38</v>
      </c>
      <c r="AX299" s="13" t="s">
        <v>78</v>
      </c>
      <c r="AY299" s="237" t="s">
        <v>135</v>
      </c>
    </row>
    <row r="300" s="13" customFormat="1">
      <c r="A300" s="13"/>
      <c r="B300" s="227"/>
      <c r="C300" s="228"/>
      <c r="D300" s="220" t="s">
        <v>171</v>
      </c>
      <c r="E300" s="229" t="s">
        <v>76</v>
      </c>
      <c r="F300" s="230" t="s">
        <v>1095</v>
      </c>
      <c r="G300" s="228"/>
      <c r="H300" s="231">
        <v>2.298</v>
      </c>
      <c r="I300" s="232"/>
      <c r="J300" s="228"/>
      <c r="K300" s="228"/>
      <c r="L300" s="233"/>
      <c r="M300" s="234"/>
      <c r="N300" s="235"/>
      <c r="O300" s="235"/>
      <c r="P300" s="235"/>
      <c r="Q300" s="235"/>
      <c r="R300" s="235"/>
      <c r="S300" s="235"/>
      <c r="T300" s="23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7" t="s">
        <v>171</v>
      </c>
      <c r="AU300" s="237" t="s">
        <v>88</v>
      </c>
      <c r="AV300" s="13" t="s">
        <v>88</v>
      </c>
      <c r="AW300" s="13" t="s">
        <v>38</v>
      </c>
      <c r="AX300" s="13" t="s">
        <v>78</v>
      </c>
      <c r="AY300" s="237" t="s">
        <v>135</v>
      </c>
    </row>
    <row r="301" s="13" customFormat="1">
      <c r="A301" s="13"/>
      <c r="B301" s="227"/>
      <c r="C301" s="228"/>
      <c r="D301" s="220" t="s">
        <v>171</v>
      </c>
      <c r="E301" s="229" t="s">
        <v>76</v>
      </c>
      <c r="F301" s="230" t="s">
        <v>1096</v>
      </c>
      <c r="G301" s="228"/>
      <c r="H301" s="231">
        <v>1.6180000000000001</v>
      </c>
      <c r="I301" s="232"/>
      <c r="J301" s="228"/>
      <c r="K301" s="228"/>
      <c r="L301" s="233"/>
      <c r="M301" s="234"/>
      <c r="N301" s="235"/>
      <c r="O301" s="235"/>
      <c r="P301" s="235"/>
      <c r="Q301" s="235"/>
      <c r="R301" s="235"/>
      <c r="S301" s="235"/>
      <c r="T301" s="236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7" t="s">
        <v>171</v>
      </c>
      <c r="AU301" s="237" t="s">
        <v>88</v>
      </c>
      <c r="AV301" s="13" t="s">
        <v>88</v>
      </c>
      <c r="AW301" s="13" t="s">
        <v>38</v>
      </c>
      <c r="AX301" s="13" t="s">
        <v>78</v>
      </c>
      <c r="AY301" s="237" t="s">
        <v>135</v>
      </c>
    </row>
    <row r="302" s="13" customFormat="1">
      <c r="A302" s="13"/>
      <c r="B302" s="227"/>
      <c r="C302" s="228"/>
      <c r="D302" s="220" t="s">
        <v>171</v>
      </c>
      <c r="E302" s="229" t="s">
        <v>76</v>
      </c>
      <c r="F302" s="230" t="s">
        <v>1097</v>
      </c>
      <c r="G302" s="228"/>
      <c r="H302" s="231">
        <v>1.94</v>
      </c>
      <c r="I302" s="232"/>
      <c r="J302" s="228"/>
      <c r="K302" s="228"/>
      <c r="L302" s="233"/>
      <c r="M302" s="234"/>
      <c r="N302" s="235"/>
      <c r="O302" s="235"/>
      <c r="P302" s="235"/>
      <c r="Q302" s="235"/>
      <c r="R302" s="235"/>
      <c r="S302" s="235"/>
      <c r="T302" s="236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7" t="s">
        <v>171</v>
      </c>
      <c r="AU302" s="237" t="s">
        <v>88</v>
      </c>
      <c r="AV302" s="13" t="s">
        <v>88</v>
      </c>
      <c r="AW302" s="13" t="s">
        <v>38</v>
      </c>
      <c r="AX302" s="13" t="s">
        <v>78</v>
      </c>
      <c r="AY302" s="237" t="s">
        <v>135</v>
      </c>
    </row>
    <row r="303" s="13" customFormat="1">
      <c r="A303" s="13"/>
      <c r="B303" s="227"/>
      <c r="C303" s="228"/>
      <c r="D303" s="220" t="s">
        <v>171</v>
      </c>
      <c r="E303" s="229" t="s">
        <v>76</v>
      </c>
      <c r="F303" s="230" t="s">
        <v>1098</v>
      </c>
      <c r="G303" s="228"/>
      <c r="H303" s="231">
        <v>1.885</v>
      </c>
      <c r="I303" s="232"/>
      <c r="J303" s="228"/>
      <c r="K303" s="228"/>
      <c r="L303" s="233"/>
      <c r="M303" s="234"/>
      <c r="N303" s="235"/>
      <c r="O303" s="235"/>
      <c r="P303" s="235"/>
      <c r="Q303" s="235"/>
      <c r="R303" s="235"/>
      <c r="S303" s="235"/>
      <c r="T303" s="236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7" t="s">
        <v>171</v>
      </c>
      <c r="AU303" s="237" t="s">
        <v>88</v>
      </c>
      <c r="AV303" s="13" t="s">
        <v>88</v>
      </c>
      <c r="AW303" s="13" t="s">
        <v>38</v>
      </c>
      <c r="AX303" s="13" t="s">
        <v>78</v>
      </c>
      <c r="AY303" s="237" t="s">
        <v>135</v>
      </c>
    </row>
    <row r="304" s="13" customFormat="1">
      <c r="A304" s="13"/>
      <c r="B304" s="227"/>
      <c r="C304" s="228"/>
      <c r="D304" s="220" t="s">
        <v>171</v>
      </c>
      <c r="E304" s="229" t="s">
        <v>76</v>
      </c>
      <c r="F304" s="230" t="s">
        <v>1099</v>
      </c>
      <c r="G304" s="228"/>
      <c r="H304" s="231">
        <v>1.8999999999999999</v>
      </c>
      <c r="I304" s="232"/>
      <c r="J304" s="228"/>
      <c r="K304" s="228"/>
      <c r="L304" s="233"/>
      <c r="M304" s="234"/>
      <c r="N304" s="235"/>
      <c r="O304" s="235"/>
      <c r="P304" s="235"/>
      <c r="Q304" s="235"/>
      <c r="R304" s="235"/>
      <c r="S304" s="235"/>
      <c r="T304" s="236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7" t="s">
        <v>171</v>
      </c>
      <c r="AU304" s="237" t="s">
        <v>88</v>
      </c>
      <c r="AV304" s="13" t="s">
        <v>88</v>
      </c>
      <c r="AW304" s="13" t="s">
        <v>38</v>
      </c>
      <c r="AX304" s="13" t="s">
        <v>78</v>
      </c>
      <c r="AY304" s="237" t="s">
        <v>135</v>
      </c>
    </row>
    <row r="305" s="13" customFormat="1">
      <c r="A305" s="13"/>
      <c r="B305" s="227"/>
      <c r="C305" s="228"/>
      <c r="D305" s="220" t="s">
        <v>171</v>
      </c>
      <c r="E305" s="229" t="s">
        <v>76</v>
      </c>
      <c r="F305" s="230" t="s">
        <v>1100</v>
      </c>
      <c r="G305" s="228"/>
      <c r="H305" s="231">
        <v>2.3399999999999999</v>
      </c>
      <c r="I305" s="232"/>
      <c r="J305" s="228"/>
      <c r="K305" s="228"/>
      <c r="L305" s="233"/>
      <c r="M305" s="234"/>
      <c r="N305" s="235"/>
      <c r="O305" s="235"/>
      <c r="P305" s="235"/>
      <c r="Q305" s="235"/>
      <c r="R305" s="235"/>
      <c r="S305" s="235"/>
      <c r="T305" s="236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7" t="s">
        <v>171</v>
      </c>
      <c r="AU305" s="237" t="s">
        <v>88</v>
      </c>
      <c r="AV305" s="13" t="s">
        <v>88</v>
      </c>
      <c r="AW305" s="13" t="s">
        <v>38</v>
      </c>
      <c r="AX305" s="13" t="s">
        <v>78</v>
      </c>
      <c r="AY305" s="237" t="s">
        <v>135</v>
      </c>
    </row>
    <row r="306" s="13" customFormat="1">
      <c r="A306" s="13"/>
      <c r="B306" s="227"/>
      <c r="C306" s="228"/>
      <c r="D306" s="220" t="s">
        <v>171</v>
      </c>
      <c r="E306" s="229" t="s">
        <v>76</v>
      </c>
      <c r="F306" s="230" t="s">
        <v>1101</v>
      </c>
      <c r="G306" s="228"/>
      <c r="H306" s="231">
        <v>2.1000000000000001</v>
      </c>
      <c r="I306" s="232"/>
      <c r="J306" s="228"/>
      <c r="K306" s="228"/>
      <c r="L306" s="233"/>
      <c r="M306" s="234"/>
      <c r="N306" s="235"/>
      <c r="O306" s="235"/>
      <c r="P306" s="235"/>
      <c r="Q306" s="235"/>
      <c r="R306" s="235"/>
      <c r="S306" s="235"/>
      <c r="T306" s="236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7" t="s">
        <v>171</v>
      </c>
      <c r="AU306" s="237" t="s">
        <v>88</v>
      </c>
      <c r="AV306" s="13" t="s">
        <v>88</v>
      </c>
      <c r="AW306" s="13" t="s">
        <v>38</v>
      </c>
      <c r="AX306" s="13" t="s">
        <v>78</v>
      </c>
      <c r="AY306" s="237" t="s">
        <v>135</v>
      </c>
    </row>
    <row r="307" s="14" customFormat="1">
      <c r="A307" s="14"/>
      <c r="B307" s="238"/>
      <c r="C307" s="239"/>
      <c r="D307" s="220" t="s">
        <v>171</v>
      </c>
      <c r="E307" s="240" t="s">
        <v>76</v>
      </c>
      <c r="F307" s="241" t="s">
        <v>207</v>
      </c>
      <c r="G307" s="239"/>
      <c r="H307" s="242">
        <v>47.573999999999998</v>
      </c>
      <c r="I307" s="243"/>
      <c r="J307" s="239"/>
      <c r="K307" s="239"/>
      <c r="L307" s="244"/>
      <c r="M307" s="245"/>
      <c r="N307" s="246"/>
      <c r="O307" s="246"/>
      <c r="P307" s="246"/>
      <c r="Q307" s="246"/>
      <c r="R307" s="246"/>
      <c r="S307" s="246"/>
      <c r="T307" s="247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8" t="s">
        <v>171</v>
      </c>
      <c r="AU307" s="248" t="s">
        <v>88</v>
      </c>
      <c r="AV307" s="14" t="s">
        <v>153</v>
      </c>
      <c r="AW307" s="14" t="s">
        <v>38</v>
      </c>
      <c r="AX307" s="14" t="s">
        <v>78</v>
      </c>
      <c r="AY307" s="248" t="s">
        <v>135</v>
      </c>
    </row>
    <row r="308" s="13" customFormat="1">
      <c r="A308" s="13"/>
      <c r="B308" s="227"/>
      <c r="C308" s="228"/>
      <c r="D308" s="220" t="s">
        <v>171</v>
      </c>
      <c r="E308" s="229" t="s">
        <v>76</v>
      </c>
      <c r="F308" s="230" t="s">
        <v>1102</v>
      </c>
      <c r="G308" s="228"/>
      <c r="H308" s="231">
        <v>9.9849999999999994</v>
      </c>
      <c r="I308" s="232"/>
      <c r="J308" s="228"/>
      <c r="K308" s="228"/>
      <c r="L308" s="233"/>
      <c r="M308" s="234"/>
      <c r="N308" s="235"/>
      <c r="O308" s="235"/>
      <c r="P308" s="235"/>
      <c r="Q308" s="235"/>
      <c r="R308" s="235"/>
      <c r="S308" s="235"/>
      <c r="T308" s="236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7" t="s">
        <v>171</v>
      </c>
      <c r="AU308" s="237" t="s">
        <v>88</v>
      </c>
      <c r="AV308" s="13" t="s">
        <v>88</v>
      </c>
      <c r="AW308" s="13" t="s">
        <v>38</v>
      </c>
      <c r="AX308" s="13" t="s">
        <v>78</v>
      </c>
      <c r="AY308" s="237" t="s">
        <v>135</v>
      </c>
    </row>
    <row r="309" s="13" customFormat="1">
      <c r="A309" s="13"/>
      <c r="B309" s="227"/>
      <c r="C309" s="228"/>
      <c r="D309" s="220" t="s">
        <v>171</v>
      </c>
      <c r="E309" s="229" t="s">
        <v>76</v>
      </c>
      <c r="F309" s="230" t="s">
        <v>1103</v>
      </c>
      <c r="G309" s="228"/>
      <c r="H309" s="231">
        <v>3.3399999999999999</v>
      </c>
      <c r="I309" s="232"/>
      <c r="J309" s="228"/>
      <c r="K309" s="228"/>
      <c r="L309" s="233"/>
      <c r="M309" s="234"/>
      <c r="N309" s="235"/>
      <c r="O309" s="235"/>
      <c r="P309" s="235"/>
      <c r="Q309" s="235"/>
      <c r="R309" s="235"/>
      <c r="S309" s="235"/>
      <c r="T309" s="236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7" t="s">
        <v>171</v>
      </c>
      <c r="AU309" s="237" t="s">
        <v>88</v>
      </c>
      <c r="AV309" s="13" t="s">
        <v>88</v>
      </c>
      <c r="AW309" s="13" t="s">
        <v>38</v>
      </c>
      <c r="AX309" s="13" t="s">
        <v>78</v>
      </c>
      <c r="AY309" s="237" t="s">
        <v>135</v>
      </c>
    </row>
    <row r="310" s="13" customFormat="1">
      <c r="A310" s="13"/>
      <c r="B310" s="227"/>
      <c r="C310" s="228"/>
      <c r="D310" s="220" t="s">
        <v>171</v>
      </c>
      <c r="E310" s="229" t="s">
        <v>76</v>
      </c>
      <c r="F310" s="230" t="s">
        <v>1104</v>
      </c>
      <c r="G310" s="228"/>
      <c r="H310" s="231">
        <v>11.478</v>
      </c>
      <c r="I310" s="232"/>
      <c r="J310" s="228"/>
      <c r="K310" s="228"/>
      <c r="L310" s="233"/>
      <c r="M310" s="234"/>
      <c r="N310" s="235"/>
      <c r="O310" s="235"/>
      <c r="P310" s="235"/>
      <c r="Q310" s="235"/>
      <c r="R310" s="235"/>
      <c r="S310" s="235"/>
      <c r="T310" s="236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7" t="s">
        <v>171</v>
      </c>
      <c r="AU310" s="237" t="s">
        <v>88</v>
      </c>
      <c r="AV310" s="13" t="s">
        <v>88</v>
      </c>
      <c r="AW310" s="13" t="s">
        <v>38</v>
      </c>
      <c r="AX310" s="13" t="s">
        <v>78</v>
      </c>
      <c r="AY310" s="237" t="s">
        <v>135</v>
      </c>
    </row>
    <row r="311" s="13" customFormat="1">
      <c r="A311" s="13"/>
      <c r="B311" s="227"/>
      <c r="C311" s="228"/>
      <c r="D311" s="220" t="s">
        <v>171</v>
      </c>
      <c r="E311" s="229" t="s">
        <v>76</v>
      </c>
      <c r="F311" s="230" t="s">
        <v>1105</v>
      </c>
      <c r="G311" s="228"/>
      <c r="H311" s="231">
        <v>5.79</v>
      </c>
      <c r="I311" s="232"/>
      <c r="J311" s="228"/>
      <c r="K311" s="228"/>
      <c r="L311" s="233"/>
      <c r="M311" s="234"/>
      <c r="N311" s="235"/>
      <c r="O311" s="235"/>
      <c r="P311" s="235"/>
      <c r="Q311" s="235"/>
      <c r="R311" s="235"/>
      <c r="S311" s="235"/>
      <c r="T311" s="23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7" t="s">
        <v>171</v>
      </c>
      <c r="AU311" s="237" t="s">
        <v>88</v>
      </c>
      <c r="AV311" s="13" t="s">
        <v>88</v>
      </c>
      <c r="AW311" s="13" t="s">
        <v>38</v>
      </c>
      <c r="AX311" s="13" t="s">
        <v>78</v>
      </c>
      <c r="AY311" s="237" t="s">
        <v>135</v>
      </c>
    </row>
    <row r="312" s="13" customFormat="1">
      <c r="A312" s="13"/>
      <c r="B312" s="227"/>
      <c r="C312" s="228"/>
      <c r="D312" s="220" t="s">
        <v>171</v>
      </c>
      <c r="E312" s="229" t="s">
        <v>76</v>
      </c>
      <c r="F312" s="230" t="s">
        <v>1106</v>
      </c>
      <c r="G312" s="228"/>
      <c r="H312" s="231">
        <v>12.017</v>
      </c>
      <c r="I312" s="232"/>
      <c r="J312" s="228"/>
      <c r="K312" s="228"/>
      <c r="L312" s="233"/>
      <c r="M312" s="234"/>
      <c r="N312" s="235"/>
      <c r="O312" s="235"/>
      <c r="P312" s="235"/>
      <c r="Q312" s="235"/>
      <c r="R312" s="235"/>
      <c r="S312" s="235"/>
      <c r="T312" s="236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7" t="s">
        <v>171</v>
      </c>
      <c r="AU312" s="237" t="s">
        <v>88</v>
      </c>
      <c r="AV312" s="13" t="s">
        <v>88</v>
      </c>
      <c r="AW312" s="13" t="s">
        <v>38</v>
      </c>
      <c r="AX312" s="13" t="s">
        <v>78</v>
      </c>
      <c r="AY312" s="237" t="s">
        <v>135</v>
      </c>
    </row>
    <row r="313" s="13" customFormat="1">
      <c r="A313" s="13"/>
      <c r="B313" s="227"/>
      <c r="C313" s="228"/>
      <c r="D313" s="220" t="s">
        <v>171</v>
      </c>
      <c r="E313" s="229" t="s">
        <v>76</v>
      </c>
      <c r="F313" s="230" t="s">
        <v>1107</v>
      </c>
      <c r="G313" s="228"/>
      <c r="H313" s="231">
        <v>5.0179999999999998</v>
      </c>
      <c r="I313" s="232"/>
      <c r="J313" s="228"/>
      <c r="K313" s="228"/>
      <c r="L313" s="233"/>
      <c r="M313" s="234"/>
      <c r="N313" s="235"/>
      <c r="O313" s="235"/>
      <c r="P313" s="235"/>
      <c r="Q313" s="235"/>
      <c r="R313" s="235"/>
      <c r="S313" s="235"/>
      <c r="T313" s="236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7" t="s">
        <v>171</v>
      </c>
      <c r="AU313" s="237" t="s">
        <v>88</v>
      </c>
      <c r="AV313" s="13" t="s">
        <v>88</v>
      </c>
      <c r="AW313" s="13" t="s">
        <v>38</v>
      </c>
      <c r="AX313" s="13" t="s">
        <v>78</v>
      </c>
      <c r="AY313" s="237" t="s">
        <v>135</v>
      </c>
    </row>
    <row r="314" s="13" customFormat="1">
      <c r="A314" s="13"/>
      <c r="B314" s="227"/>
      <c r="C314" s="228"/>
      <c r="D314" s="220" t="s">
        <v>171</v>
      </c>
      <c r="E314" s="229" t="s">
        <v>76</v>
      </c>
      <c r="F314" s="230" t="s">
        <v>1108</v>
      </c>
      <c r="G314" s="228"/>
      <c r="H314" s="231">
        <v>10.752000000000001</v>
      </c>
      <c r="I314" s="232"/>
      <c r="J314" s="228"/>
      <c r="K314" s="228"/>
      <c r="L314" s="233"/>
      <c r="M314" s="234"/>
      <c r="N314" s="235"/>
      <c r="O314" s="235"/>
      <c r="P314" s="235"/>
      <c r="Q314" s="235"/>
      <c r="R314" s="235"/>
      <c r="S314" s="235"/>
      <c r="T314" s="23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7" t="s">
        <v>171</v>
      </c>
      <c r="AU314" s="237" t="s">
        <v>88</v>
      </c>
      <c r="AV314" s="13" t="s">
        <v>88</v>
      </c>
      <c r="AW314" s="13" t="s">
        <v>38</v>
      </c>
      <c r="AX314" s="13" t="s">
        <v>78</v>
      </c>
      <c r="AY314" s="237" t="s">
        <v>135</v>
      </c>
    </row>
    <row r="315" s="13" customFormat="1">
      <c r="A315" s="13"/>
      <c r="B315" s="227"/>
      <c r="C315" s="228"/>
      <c r="D315" s="220" t="s">
        <v>171</v>
      </c>
      <c r="E315" s="229" t="s">
        <v>76</v>
      </c>
      <c r="F315" s="230" t="s">
        <v>1109</v>
      </c>
      <c r="G315" s="228"/>
      <c r="H315" s="231">
        <v>4.9109999999999996</v>
      </c>
      <c r="I315" s="232"/>
      <c r="J315" s="228"/>
      <c r="K315" s="228"/>
      <c r="L315" s="233"/>
      <c r="M315" s="234"/>
      <c r="N315" s="235"/>
      <c r="O315" s="235"/>
      <c r="P315" s="235"/>
      <c r="Q315" s="235"/>
      <c r="R315" s="235"/>
      <c r="S315" s="235"/>
      <c r="T315" s="236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7" t="s">
        <v>171</v>
      </c>
      <c r="AU315" s="237" t="s">
        <v>88</v>
      </c>
      <c r="AV315" s="13" t="s">
        <v>88</v>
      </c>
      <c r="AW315" s="13" t="s">
        <v>38</v>
      </c>
      <c r="AX315" s="13" t="s">
        <v>78</v>
      </c>
      <c r="AY315" s="237" t="s">
        <v>135</v>
      </c>
    </row>
    <row r="316" s="13" customFormat="1">
      <c r="A316" s="13"/>
      <c r="B316" s="227"/>
      <c r="C316" s="228"/>
      <c r="D316" s="220" t="s">
        <v>171</v>
      </c>
      <c r="E316" s="229" t="s">
        <v>76</v>
      </c>
      <c r="F316" s="230" t="s">
        <v>1110</v>
      </c>
      <c r="G316" s="228"/>
      <c r="H316" s="231">
        <v>13.956</v>
      </c>
      <c r="I316" s="232"/>
      <c r="J316" s="228"/>
      <c r="K316" s="228"/>
      <c r="L316" s="233"/>
      <c r="M316" s="234"/>
      <c r="N316" s="235"/>
      <c r="O316" s="235"/>
      <c r="P316" s="235"/>
      <c r="Q316" s="235"/>
      <c r="R316" s="235"/>
      <c r="S316" s="235"/>
      <c r="T316" s="236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7" t="s">
        <v>171</v>
      </c>
      <c r="AU316" s="237" t="s">
        <v>88</v>
      </c>
      <c r="AV316" s="13" t="s">
        <v>88</v>
      </c>
      <c r="AW316" s="13" t="s">
        <v>38</v>
      </c>
      <c r="AX316" s="13" t="s">
        <v>78</v>
      </c>
      <c r="AY316" s="237" t="s">
        <v>135</v>
      </c>
    </row>
    <row r="317" s="13" customFormat="1">
      <c r="A317" s="13"/>
      <c r="B317" s="227"/>
      <c r="C317" s="228"/>
      <c r="D317" s="220" t="s">
        <v>171</v>
      </c>
      <c r="E317" s="229" t="s">
        <v>76</v>
      </c>
      <c r="F317" s="230" t="s">
        <v>1111</v>
      </c>
      <c r="G317" s="228"/>
      <c r="H317" s="231">
        <v>4.7750000000000004</v>
      </c>
      <c r="I317" s="232"/>
      <c r="J317" s="228"/>
      <c r="K317" s="228"/>
      <c r="L317" s="233"/>
      <c r="M317" s="234"/>
      <c r="N317" s="235"/>
      <c r="O317" s="235"/>
      <c r="P317" s="235"/>
      <c r="Q317" s="235"/>
      <c r="R317" s="235"/>
      <c r="S317" s="235"/>
      <c r="T317" s="23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7" t="s">
        <v>171</v>
      </c>
      <c r="AU317" s="237" t="s">
        <v>88</v>
      </c>
      <c r="AV317" s="13" t="s">
        <v>88</v>
      </c>
      <c r="AW317" s="13" t="s">
        <v>38</v>
      </c>
      <c r="AX317" s="13" t="s">
        <v>78</v>
      </c>
      <c r="AY317" s="237" t="s">
        <v>135</v>
      </c>
    </row>
    <row r="318" s="13" customFormat="1">
      <c r="A318" s="13"/>
      <c r="B318" s="227"/>
      <c r="C318" s="228"/>
      <c r="D318" s="220" t="s">
        <v>171</v>
      </c>
      <c r="E318" s="229" t="s">
        <v>76</v>
      </c>
      <c r="F318" s="230" t="s">
        <v>1112</v>
      </c>
      <c r="G318" s="228"/>
      <c r="H318" s="231">
        <v>15.029</v>
      </c>
      <c r="I318" s="232"/>
      <c r="J318" s="228"/>
      <c r="K318" s="228"/>
      <c r="L318" s="233"/>
      <c r="M318" s="234"/>
      <c r="N318" s="235"/>
      <c r="O318" s="235"/>
      <c r="P318" s="235"/>
      <c r="Q318" s="235"/>
      <c r="R318" s="235"/>
      <c r="S318" s="235"/>
      <c r="T318" s="236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7" t="s">
        <v>171</v>
      </c>
      <c r="AU318" s="237" t="s">
        <v>88</v>
      </c>
      <c r="AV318" s="13" t="s">
        <v>88</v>
      </c>
      <c r="AW318" s="13" t="s">
        <v>38</v>
      </c>
      <c r="AX318" s="13" t="s">
        <v>78</v>
      </c>
      <c r="AY318" s="237" t="s">
        <v>135</v>
      </c>
    </row>
    <row r="319" s="13" customFormat="1">
      <c r="A319" s="13"/>
      <c r="B319" s="227"/>
      <c r="C319" s="228"/>
      <c r="D319" s="220" t="s">
        <v>171</v>
      </c>
      <c r="E319" s="229" t="s">
        <v>76</v>
      </c>
      <c r="F319" s="230" t="s">
        <v>1113</v>
      </c>
      <c r="G319" s="228"/>
      <c r="H319" s="231">
        <v>1.875</v>
      </c>
      <c r="I319" s="232"/>
      <c r="J319" s="228"/>
      <c r="K319" s="228"/>
      <c r="L319" s="233"/>
      <c r="M319" s="234"/>
      <c r="N319" s="235"/>
      <c r="O319" s="235"/>
      <c r="P319" s="235"/>
      <c r="Q319" s="235"/>
      <c r="R319" s="235"/>
      <c r="S319" s="235"/>
      <c r="T319" s="236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7" t="s">
        <v>171</v>
      </c>
      <c r="AU319" s="237" t="s">
        <v>88</v>
      </c>
      <c r="AV319" s="13" t="s">
        <v>88</v>
      </c>
      <c r="AW319" s="13" t="s">
        <v>38</v>
      </c>
      <c r="AX319" s="13" t="s">
        <v>78</v>
      </c>
      <c r="AY319" s="237" t="s">
        <v>135</v>
      </c>
    </row>
    <row r="320" s="13" customFormat="1">
      <c r="A320" s="13"/>
      <c r="B320" s="227"/>
      <c r="C320" s="228"/>
      <c r="D320" s="220" t="s">
        <v>171</v>
      </c>
      <c r="E320" s="229" t="s">
        <v>76</v>
      </c>
      <c r="F320" s="230" t="s">
        <v>1114</v>
      </c>
      <c r="G320" s="228"/>
      <c r="H320" s="231">
        <v>7.4660000000000002</v>
      </c>
      <c r="I320" s="232"/>
      <c r="J320" s="228"/>
      <c r="K320" s="228"/>
      <c r="L320" s="233"/>
      <c r="M320" s="234"/>
      <c r="N320" s="235"/>
      <c r="O320" s="235"/>
      <c r="P320" s="235"/>
      <c r="Q320" s="235"/>
      <c r="R320" s="235"/>
      <c r="S320" s="235"/>
      <c r="T320" s="236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7" t="s">
        <v>171</v>
      </c>
      <c r="AU320" s="237" t="s">
        <v>88</v>
      </c>
      <c r="AV320" s="13" t="s">
        <v>88</v>
      </c>
      <c r="AW320" s="13" t="s">
        <v>38</v>
      </c>
      <c r="AX320" s="13" t="s">
        <v>78</v>
      </c>
      <c r="AY320" s="237" t="s">
        <v>135</v>
      </c>
    </row>
    <row r="321" s="13" customFormat="1">
      <c r="A321" s="13"/>
      <c r="B321" s="227"/>
      <c r="C321" s="228"/>
      <c r="D321" s="220" t="s">
        <v>171</v>
      </c>
      <c r="E321" s="229" t="s">
        <v>76</v>
      </c>
      <c r="F321" s="230" t="s">
        <v>1115</v>
      </c>
      <c r="G321" s="228"/>
      <c r="H321" s="231">
        <v>6.4299999999999997</v>
      </c>
      <c r="I321" s="232"/>
      <c r="J321" s="228"/>
      <c r="K321" s="228"/>
      <c r="L321" s="233"/>
      <c r="M321" s="234"/>
      <c r="N321" s="235"/>
      <c r="O321" s="235"/>
      <c r="P321" s="235"/>
      <c r="Q321" s="235"/>
      <c r="R321" s="235"/>
      <c r="S321" s="235"/>
      <c r="T321" s="236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7" t="s">
        <v>171</v>
      </c>
      <c r="AU321" s="237" t="s">
        <v>88</v>
      </c>
      <c r="AV321" s="13" t="s">
        <v>88</v>
      </c>
      <c r="AW321" s="13" t="s">
        <v>38</v>
      </c>
      <c r="AX321" s="13" t="s">
        <v>78</v>
      </c>
      <c r="AY321" s="237" t="s">
        <v>135</v>
      </c>
    </row>
    <row r="322" s="13" customFormat="1">
      <c r="A322" s="13"/>
      <c r="B322" s="227"/>
      <c r="C322" s="228"/>
      <c r="D322" s="220" t="s">
        <v>171</v>
      </c>
      <c r="E322" s="229" t="s">
        <v>76</v>
      </c>
      <c r="F322" s="230" t="s">
        <v>1116</v>
      </c>
      <c r="G322" s="228"/>
      <c r="H322" s="231">
        <v>12.359999999999999</v>
      </c>
      <c r="I322" s="232"/>
      <c r="J322" s="228"/>
      <c r="K322" s="228"/>
      <c r="L322" s="233"/>
      <c r="M322" s="234"/>
      <c r="N322" s="235"/>
      <c r="O322" s="235"/>
      <c r="P322" s="235"/>
      <c r="Q322" s="235"/>
      <c r="R322" s="235"/>
      <c r="S322" s="235"/>
      <c r="T322" s="236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7" t="s">
        <v>171</v>
      </c>
      <c r="AU322" s="237" t="s">
        <v>88</v>
      </c>
      <c r="AV322" s="13" t="s">
        <v>88</v>
      </c>
      <c r="AW322" s="13" t="s">
        <v>38</v>
      </c>
      <c r="AX322" s="13" t="s">
        <v>78</v>
      </c>
      <c r="AY322" s="237" t="s">
        <v>135</v>
      </c>
    </row>
    <row r="323" s="13" customFormat="1">
      <c r="A323" s="13"/>
      <c r="B323" s="227"/>
      <c r="C323" s="228"/>
      <c r="D323" s="220" t="s">
        <v>171</v>
      </c>
      <c r="E323" s="229" t="s">
        <v>76</v>
      </c>
      <c r="F323" s="230" t="s">
        <v>1117</v>
      </c>
      <c r="G323" s="228"/>
      <c r="H323" s="231">
        <v>4.1459999999999999</v>
      </c>
      <c r="I323" s="232"/>
      <c r="J323" s="228"/>
      <c r="K323" s="228"/>
      <c r="L323" s="233"/>
      <c r="M323" s="234"/>
      <c r="N323" s="235"/>
      <c r="O323" s="235"/>
      <c r="P323" s="235"/>
      <c r="Q323" s="235"/>
      <c r="R323" s="235"/>
      <c r="S323" s="235"/>
      <c r="T323" s="236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7" t="s">
        <v>171</v>
      </c>
      <c r="AU323" s="237" t="s">
        <v>88</v>
      </c>
      <c r="AV323" s="13" t="s">
        <v>88</v>
      </c>
      <c r="AW323" s="13" t="s">
        <v>38</v>
      </c>
      <c r="AX323" s="13" t="s">
        <v>78</v>
      </c>
      <c r="AY323" s="237" t="s">
        <v>135</v>
      </c>
    </row>
    <row r="324" s="13" customFormat="1">
      <c r="A324" s="13"/>
      <c r="B324" s="227"/>
      <c r="C324" s="228"/>
      <c r="D324" s="220" t="s">
        <v>171</v>
      </c>
      <c r="E324" s="229" t="s">
        <v>76</v>
      </c>
      <c r="F324" s="230" t="s">
        <v>1118</v>
      </c>
      <c r="G324" s="228"/>
      <c r="H324" s="231">
        <v>7.8799999999999999</v>
      </c>
      <c r="I324" s="232"/>
      <c r="J324" s="228"/>
      <c r="K324" s="228"/>
      <c r="L324" s="233"/>
      <c r="M324" s="234"/>
      <c r="N324" s="235"/>
      <c r="O324" s="235"/>
      <c r="P324" s="235"/>
      <c r="Q324" s="235"/>
      <c r="R324" s="235"/>
      <c r="S324" s="235"/>
      <c r="T324" s="236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7" t="s">
        <v>171</v>
      </c>
      <c r="AU324" s="237" t="s">
        <v>88</v>
      </c>
      <c r="AV324" s="13" t="s">
        <v>88</v>
      </c>
      <c r="AW324" s="13" t="s">
        <v>38</v>
      </c>
      <c r="AX324" s="13" t="s">
        <v>78</v>
      </c>
      <c r="AY324" s="237" t="s">
        <v>135</v>
      </c>
    </row>
    <row r="325" s="13" customFormat="1">
      <c r="A325" s="13"/>
      <c r="B325" s="227"/>
      <c r="C325" s="228"/>
      <c r="D325" s="220" t="s">
        <v>171</v>
      </c>
      <c r="E325" s="229" t="s">
        <v>76</v>
      </c>
      <c r="F325" s="230" t="s">
        <v>1119</v>
      </c>
      <c r="G325" s="228"/>
      <c r="H325" s="231">
        <v>44.811</v>
      </c>
      <c r="I325" s="232"/>
      <c r="J325" s="228"/>
      <c r="K325" s="228"/>
      <c r="L325" s="233"/>
      <c r="M325" s="234"/>
      <c r="N325" s="235"/>
      <c r="O325" s="235"/>
      <c r="P325" s="235"/>
      <c r="Q325" s="235"/>
      <c r="R325" s="235"/>
      <c r="S325" s="235"/>
      <c r="T325" s="236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7" t="s">
        <v>171</v>
      </c>
      <c r="AU325" s="237" t="s">
        <v>88</v>
      </c>
      <c r="AV325" s="13" t="s">
        <v>88</v>
      </c>
      <c r="AW325" s="13" t="s">
        <v>38</v>
      </c>
      <c r="AX325" s="13" t="s">
        <v>78</v>
      </c>
      <c r="AY325" s="237" t="s">
        <v>135</v>
      </c>
    </row>
    <row r="326" s="13" customFormat="1">
      <c r="A326" s="13"/>
      <c r="B326" s="227"/>
      <c r="C326" s="228"/>
      <c r="D326" s="220" t="s">
        <v>171</v>
      </c>
      <c r="E326" s="229" t="s">
        <v>76</v>
      </c>
      <c r="F326" s="230" t="s">
        <v>1120</v>
      </c>
      <c r="G326" s="228"/>
      <c r="H326" s="231">
        <v>8.8989999999999991</v>
      </c>
      <c r="I326" s="232"/>
      <c r="J326" s="228"/>
      <c r="K326" s="228"/>
      <c r="L326" s="233"/>
      <c r="M326" s="234"/>
      <c r="N326" s="235"/>
      <c r="O326" s="235"/>
      <c r="P326" s="235"/>
      <c r="Q326" s="235"/>
      <c r="R326" s="235"/>
      <c r="S326" s="235"/>
      <c r="T326" s="236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7" t="s">
        <v>171</v>
      </c>
      <c r="AU326" s="237" t="s">
        <v>88</v>
      </c>
      <c r="AV326" s="13" t="s">
        <v>88</v>
      </c>
      <c r="AW326" s="13" t="s">
        <v>38</v>
      </c>
      <c r="AX326" s="13" t="s">
        <v>78</v>
      </c>
      <c r="AY326" s="237" t="s">
        <v>135</v>
      </c>
    </row>
    <row r="327" s="13" customFormat="1">
      <c r="A327" s="13"/>
      <c r="B327" s="227"/>
      <c r="C327" s="228"/>
      <c r="D327" s="220" t="s">
        <v>171</v>
      </c>
      <c r="E327" s="229" t="s">
        <v>76</v>
      </c>
      <c r="F327" s="230" t="s">
        <v>1121</v>
      </c>
      <c r="G327" s="228"/>
      <c r="H327" s="231">
        <v>9.6999999999999993</v>
      </c>
      <c r="I327" s="232"/>
      <c r="J327" s="228"/>
      <c r="K327" s="228"/>
      <c r="L327" s="233"/>
      <c r="M327" s="234"/>
      <c r="N327" s="235"/>
      <c r="O327" s="235"/>
      <c r="P327" s="235"/>
      <c r="Q327" s="235"/>
      <c r="R327" s="235"/>
      <c r="S327" s="235"/>
      <c r="T327" s="236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7" t="s">
        <v>171</v>
      </c>
      <c r="AU327" s="237" t="s">
        <v>88</v>
      </c>
      <c r="AV327" s="13" t="s">
        <v>88</v>
      </c>
      <c r="AW327" s="13" t="s">
        <v>38</v>
      </c>
      <c r="AX327" s="13" t="s">
        <v>78</v>
      </c>
      <c r="AY327" s="237" t="s">
        <v>135</v>
      </c>
    </row>
    <row r="328" s="13" customFormat="1">
      <c r="A328" s="13"/>
      <c r="B328" s="227"/>
      <c r="C328" s="228"/>
      <c r="D328" s="220" t="s">
        <v>171</v>
      </c>
      <c r="E328" s="229" t="s">
        <v>76</v>
      </c>
      <c r="F328" s="230" t="s">
        <v>1122</v>
      </c>
      <c r="G328" s="228"/>
      <c r="H328" s="231">
        <v>5.2779999999999996</v>
      </c>
      <c r="I328" s="232"/>
      <c r="J328" s="228"/>
      <c r="K328" s="228"/>
      <c r="L328" s="233"/>
      <c r="M328" s="234"/>
      <c r="N328" s="235"/>
      <c r="O328" s="235"/>
      <c r="P328" s="235"/>
      <c r="Q328" s="235"/>
      <c r="R328" s="235"/>
      <c r="S328" s="235"/>
      <c r="T328" s="236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7" t="s">
        <v>171</v>
      </c>
      <c r="AU328" s="237" t="s">
        <v>88</v>
      </c>
      <c r="AV328" s="13" t="s">
        <v>88</v>
      </c>
      <c r="AW328" s="13" t="s">
        <v>38</v>
      </c>
      <c r="AX328" s="13" t="s">
        <v>78</v>
      </c>
      <c r="AY328" s="237" t="s">
        <v>135</v>
      </c>
    </row>
    <row r="329" s="13" customFormat="1">
      <c r="A329" s="13"/>
      <c r="B329" s="227"/>
      <c r="C329" s="228"/>
      <c r="D329" s="220" t="s">
        <v>171</v>
      </c>
      <c r="E329" s="229" t="s">
        <v>76</v>
      </c>
      <c r="F329" s="230" t="s">
        <v>1123</v>
      </c>
      <c r="G329" s="228"/>
      <c r="H329" s="231">
        <v>5.7000000000000002</v>
      </c>
      <c r="I329" s="232"/>
      <c r="J329" s="228"/>
      <c r="K329" s="228"/>
      <c r="L329" s="233"/>
      <c r="M329" s="234"/>
      <c r="N329" s="235"/>
      <c r="O329" s="235"/>
      <c r="P329" s="235"/>
      <c r="Q329" s="235"/>
      <c r="R329" s="235"/>
      <c r="S329" s="235"/>
      <c r="T329" s="236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7" t="s">
        <v>171</v>
      </c>
      <c r="AU329" s="237" t="s">
        <v>88</v>
      </c>
      <c r="AV329" s="13" t="s">
        <v>88</v>
      </c>
      <c r="AW329" s="13" t="s">
        <v>38</v>
      </c>
      <c r="AX329" s="13" t="s">
        <v>78</v>
      </c>
      <c r="AY329" s="237" t="s">
        <v>135</v>
      </c>
    </row>
    <row r="330" s="13" customFormat="1">
      <c r="A330" s="13"/>
      <c r="B330" s="227"/>
      <c r="C330" s="228"/>
      <c r="D330" s="220" t="s">
        <v>171</v>
      </c>
      <c r="E330" s="229" t="s">
        <v>76</v>
      </c>
      <c r="F330" s="230" t="s">
        <v>1124</v>
      </c>
      <c r="G330" s="228"/>
      <c r="H330" s="231">
        <v>2.3399999999999999</v>
      </c>
      <c r="I330" s="232"/>
      <c r="J330" s="228"/>
      <c r="K330" s="228"/>
      <c r="L330" s="233"/>
      <c r="M330" s="234"/>
      <c r="N330" s="235"/>
      <c r="O330" s="235"/>
      <c r="P330" s="235"/>
      <c r="Q330" s="235"/>
      <c r="R330" s="235"/>
      <c r="S330" s="235"/>
      <c r="T330" s="236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7" t="s">
        <v>171</v>
      </c>
      <c r="AU330" s="237" t="s">
        <v>88</v>
      </c>
      <c r="AV330" s="13" t="s">
        <v>88</v>
      </c>
      <c r="AW330" s="13" t="s">
        <v>38</v>
      </c>
      <c r="AX330" s="13" t="s">
        <v>78</v>
      </c>
      <c r="AY330" s="237" t="s">
        <v>135</v>
      </c>
    </row>
    <row r="331" s="13" customFormat="1">
      <c r="A331" s="13"/>
      <c r="B331" s="227"/>
      <c r="C331" s="228"/>
      <c r="D331" s="220" t="s">
        <v>171</v>
      </c>
      <c r="E331" s="229" t="s">
        <v>76</v>
      </c>
      <c r="F331" s="230" t="s">
        <v>1125</v>
      </c>
      <c r="G331" s="228"/>
      <c r="H331" s="231">
        <v>16.800000000000001</v>
      </c>
      <c r="I331" s="232"/>
      <c r="J331" s="228"/>
      <c r="K331" s="228"/>
      <c r="L331" s="233"/>
      <c r="M331" s="234"/>
      <c r="N331" s="235"/>
      <c r="O331" s="235"/>
      <c r="P331" s="235"/>
      <c r="Q331" s="235"/>
      <c r="R331" s="235"/>
      <c r="S331" s="235"/>
      <c r="T331" s="236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7" t="s">
        <v>171</v>
      </c>
      <c r="AU331" s="237" t="s">
        <v>88</v>
      </c>
      <c r="AV331" s="13" t="s">
        <v>88</v>
      </c>
      <c r="AW331" s="13" t="s">
        <v>38</v>
      </c>
      <c r="AX331" s="13" t="s">
        <v>78</v>
      </c>
      <c r="AY331" s="237" t="s">
        <v>135</v>
      </c>
    </row>
    <row r="332" s="13" customFormat="1">
      <c r="A332" s="13"/>
      <c r="B332" s="227"/>
      <c r="C332" s="228"/>
      <c r="D332" s="220" t="s">
        <v>171</v>
      </c>
      <c r="E332" s="229" t="s">
        <v>76</v>
      </c>
      <c r="F332" s="230" t="s">
        <v>1126</v>
      </c>
      <c r="G332" s="228"/>
      <c r="H332" s="231">
        <v>-28.687999999999999</v>
      </c>
      <c r="I332" s="232"/>
      <c r="J332" s="228"/>
      <c r="K332" s="228"/>
      <c r="L332" s="233"/>
      <c r="M332" s="234"/>
      <c r="N332" s="235"/>
      <c r="O332" s="235"/>
      <c r="P332" s="235"/>
      <c r="Q332" s="235"/>
      <c r="R332" s="235"/>
      <c r="S332" s="235"/>
      <c r="T332" s="236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7" t="s">
        <v>171</v>
      </c>
      <c r="AU332" s="237" t="s">
        <v>88</v>
      </c>
      <c r="AV332" s="13" t="s">
        <v>88</v>
      </c>
      <c r="AW332" s="13" t="s">
        <v>38</v>
      </c>
      <c r="AX332" s="13" t="s">
        <v>78</v>
      </c>
      <c r="AY332" s="237" t="s">
        <v>135</v>
      </c>
    </row>
    <row r="333" s="13" customFormat="1">
      <c r="A333" s="13"/>
      <c r="B333" s="227"/>
      <c r="C333" s="228"/>
      <c r="D333" s="220" t="s">
        <v>171</v>
      </c>
      <c r="E333" s="229" t="s">
        <v>76</v>
      </c>
      <c r="F333" s="230" t="s">
        <v>1127</v>
      </c>
      <c r="G333" s="228"/>
      <c r="H333" s="231">
        <v>-8.1280000000000001</v>
      </c>
      <c r="I333" s="232"/>
      <c r="J333" s="228"/>
      <c r="K333" s="228"/>
      <c r="L333" s="233"/>
      <c r="M333" s="234"/>
      <c r="N333" s="235"/>
      <c r="O333" s="235"/>
      <c r="P333" s="235"/>
      <c r="Q333" s="235"/>
      <c r="R333" s="235"/>
      <c r="S333" s="235"/>
      <c r="T333" s="23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7" t="s">
        <v>171</v>
      </c>
      <c r="AU333" s="237" t="s">
        <v>88</v>
      </c>
      <c r="AV333" s="13" t="s">
        <v>88</v>
      </c>
      <c r="AW333" s="13" t="s">
        <v>38</v>
      </c>
      <c r="AX333" s="13" t="s">
        <v>78</v>
      </c>
      <c r="AY333" s="237" t="s">
        <v>135</v>
      </c>
    </row>
    <row r="334" s="13" customFormat="1">
      <c r="A334" s="13"/>
      <c r="B334" s="227"/>
      <c r="C334" s="228"/>
      <c r="D334" s="220" t="s">
        <v>171</v>
      </c>
      <c r="E334" s="229" t="s">
        <v>76</v>
      </c>
      <c r="F334" s="230" t="s">
        <v>1128</v>
      </c>
      <c r="G334" s="228"/>
      <c r="H334" s="231">
        <v>-3.5099999999999998</v>
      </c>
      <c r="I334" s="232"/>
      <c r="J334" s="228"/>
      <c r="K334" s="228"/>
      <c r="L334" s="233"/>
      <c r="M334" s="234"/>
      <c r="N334" s="235"/>
      <c r="O334" s="235"/>
      <c r="P334" s="235"/>
      <c r="Q334" s="235"/>
      <c r="R334" s="235"/>
      <c r="S334" s="235"/>
      <c r="T334" s="236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7" t="s">
        <v>171</v>
      </c>
      <c r="AU334" s="237" t="s">
        <v>88</v>
      </c>
      <c r="AV334" s="13" t="s">
        <v>88</v>
      </c>
      <c r="AW334" s="13" t="s">
        <v>38</v>
      </c>
      <c r="AX334" s="13" t="s">
        <v>78</v>
      </c>
      <c r="AY334" s="237" t="s">
        <v>135</v>
      </c>
    </row>
    <row r="335" s="14" customFormat="1">
      <c r="A335" s="14"/>
      <c r="B335" s="238"/>
      <c r="C335" s="239"/>
      <c r="D335" s="220" t="s">
        <v>171</v>
      </c>
      <c r="E335" s="240" t="s">
        <v>76</v>
      </c>
      <c r="F335" s="241" t="s">
        <v>207</v>
      </c>
      <c r="G335" s="239"/>
      <c r="H335" s="242">
        <v>190.41</v>
      </c>
      <c r="I335" s="243"/>
      <c r="J335" s="239"/>
      <c r="K335" s="239"/>
      <c r="L335" s="244"/>
      <c r="M335" s="245"/>
      <c r="N335" s="246"/>
      <c r="O335" s="246"/>
      <c r="P335" s="246"/>
      <c r="Q335" s="246"/>
      <c r="R335" s="246"/>
      <c r="S335" s="246"/>
      <c r="T335" s="247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8" t="s">
        <v>171</v>
      </c>
      <c r="AU335" s="248" t="s">
        <v>88</v>
      </c>
      <c r="AV335" s="14" t="s">
        <v>153</v>
      </c>
      <c r="AW335" s="14" t="s">
        <v>38</v>
      </c>
      <c r="AX335" s="14" t="s">
        <v>78</v>
      </c>
      <c r="AY335" s="248" t="s">
        <v>135</v>
      </c>
    </row>
    <row r="336" s="13" customFormat="1">
      <c r="A336" s="13"/>
      <c r="B336" s="227"/>
      <c r="C336" s="228"/>
      <c r="D336" s="220" t="s">
        <v>171</v>
      </c>
      <c r="E336" s="229" t="s">
        <v>76</v>
      </c>
      <c r="F336" s="230" t="s">
        <v>1129</v>
      </c>
      <c r="G336" s="228"/>
      <c r="H336" s="231">
        <v>90.444999999999993</v>
      </c>
      <c r="I336" s="232"/>
      <c r="J336" s="228"/>
      <c r="K336" s="228"/>
      <c r="L336" s="233"/>
      <c r="M336" s="234"/>
      <c r="N336" s="235"/>
      <c r="O336" s="235"/>
      <c r="P336" s="235"/>
      <c r="Q336" s="235"/>
      <c r="R336" s="235"/>
      <c r="S336" s="235"/>
      <c r="T336" s="236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7" t="s">
        <v>171</v>
      </c>
      <c r="AU336" s="237" t="s">
        <v>88</v>
      </c>
      <c r="AV336" s="13" t="s">
        <v>88</v>
      </c>
      <c r="AW336" s="13" t="s">
        <v>38</v>
      </c>
      <c r="AX336" s="13" t="s">
        <v>78</v>
      </c>
      <c r="AY336" s="237" t="s">
        <v>135</v>
      </c>
    </row>
    <row r="337" s="13" customFormat="1">
      <c r="A337" s="13"/>
      <c r="B337" s="227"/>
      <c r="C337" s="228"/>
      <c r="D337" s="220" t="s">
        <v>171</v>
      </c>
      <c r="E337" s="229" t="s">
        <v>76</v>
      </c>
      <c r="F337" s="230" t="s">
        <v>1132</v>
      </c>
      <c r="G337" s="228"/>
      <c r="H337" s="231">
        <v>81.400999999999996</v>
      </c>
      <c r="I337" s="232"/>
      <c r="J337" s="228"/>
      <c r="K337" s="228"/>
      <c r="L337" s="233"/>
      <c r="M337" s="234"/>
      <c r="N337" s="235"/>
      <c r="O337" s="235"/>
      <c r="P337" s="235"/>
      <c r="Q337" s="235"/>
      <c r="R337" s="235"/>
      <c r="S337" s="235"/>
      <c r="T337" s="236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7" t="s">
        <v>171</v>
      </c>
      <c r="AU337" s="237" t="s">
        <v>88</v>
      </c>
      <c r="AV337" s="13" t="s">
        <v>88</v>
      </c>
      <c r="AW337" s="13" t="s">
        <v>38</v>
      </c>
      <c r="AX337" s="13" t="s">
        <v>86</v>
      </c>
      <c r="AY337" s="237" t="s">
        <v>135</v>
      </c>
    </row>
    <row r="338" s="2" customFormat="1" ht="21.75" customHeight="1">
      <c r="A338" s="41"/>
      <c r="B338" s="42"/>
      <c r="C338" s="207" t="s">
        <v>199</v>
      </c>
      <c r="D338" s="207" t="s">
        <v>137</v>
      </c>
      <c r="E338" s="208" t="s">
        <v>236</v>
      </c>
      <c r="F338" s="209" t="s">
        <v>237</v>
      </c>
      <c r="G338" s="210" t="s">
        <v>202</v>
      </c>
      <c r="H338" s="211">
        <v>0.95199999999999996</v>
      </c>
      <c r="I338" s="212"/>
      <c r="J338" s="213">
        <f>ROUND(I338*H338,2)</f>
        <v>0</v>
      </c>
      <c r="K338" s="209" t="s">
        <v>141</v>
      </c>
      <c r="L338" s="47"/>
      <c r="M338" s="214" t="s">
        <v>76</v>
      </c>
      <c r="N338" s="215" t="s">
        <v>48</v>
      </c>
      <c r="O338" s="87"/>
      <c r="P338" s="216">
        <f>O338*H338</f>
        <v>0</v>
      </c>
      <c r="Q338" s="216">
        <v>0</v>
      </c>
      <c r="R338" s="216">
        <f>Q338*H338</f>
        <v>0</v>
      </c>
      <c r="S338" s="216">
        <v>0</v>
      </c>
      <c r="T338" s="217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18" t="s">
        <v>142</v>
      </c>
      <c r="AT338" s="218" t="s">
        <v>137</v>
      </c>
      <c r="AU338" s="218" t="s">
        <v>88</v>
      </c>
      <c r="AY338" s="20" t="s">
        <v>135</v>
      </c>
      <c r="BE338" s="219">
        <f>IF(N338="základní",J338,0)</f>
        <v>0</v>
      </c>
      <c r="BF338" s="219">
        <f>IF(N338="snížená",J338,0)</f>
        <v>0</v>
      </c>
      <c r="BG338" s="219">
        <f>IF(N338="zákl. přenesená",J338,0)</f>
        <v>0</v>
      </c>
      <c r="BH338" s="219">
        <f>IF(N338="sníž. přenesená",J338,0)</f>
        <v>0</v>
      </c>
      <c r="BI338" s="219">
        <f>IF(N338="nulová",J338,0)</f>
        <v>0</v>
      </c>
      <c r="BJ338" s="20" t="s">
        <v>86</v>
      </c>
      <c r="BK338" s="219">
        <f>ROUND(I338*H338,2)</f>
        <v>0</v>
      </c>
      <c r="BL338" s="20" t="s">
        <v>142</v>
      </c>
      <c r="BM338" s="218" t="s">
        <v>1135</v>
      </c>
    </row>
    <row r="339" s="2" customFormat="1">
      <c r="A339" s="41"/>
      <c r="B339" s="42"/>
      <c r="C339" s="43"/>
      <c r="D339" s="220" t="s">
        <v>144</v>
      </c>
      <c r="E339" s="43"/>
      <c r="F339" s="221" t="s">
        <v>239</v>
      </c>
      <c r="G339" s="43"/>
      <c r="H339" s="43"/>
      <c r="I339" s="222"/>
      <c r="J339" s="43"/>
      <c r="K339" s="43"/>
      <c r="L339" s="47"/>
      <c r="M339" s="223"/>
      <c r="N339" s="224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144</v>
      </c>
      <c r="AU339" s="20" t="s">
        <v>88</v>
      </c>
    </row>
    <row r="340" s="2" customFormat="1">
      <c r="A340" s="41"/>
      <c r="B340" s="42"/>
      <c r="C340" s="43"/>
      <c r="D340" s="225" t="s">
        <v>146</v>
      </c>
      <c r="E340" s="43"/>
      <c r="F340" s="226" t="s">
        <v>240</v>
      </c>
      <c r="G340" s="43"/>
      <c r="H340" s="43"/>
      <c r="I340" s="222"/>
      <c r="J340" s="43"/>
      <c r="K340" s="43"/>
      <c r="L340" s="47"/>
      <c r="M340" s="223"/>
      <c r="N340" s="224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20" t="s">
        <v>146</v>
      </c>
      <c r="AU340" s="20" t="s">
        <v>88</v>
      </c>
    </row>
    <row r="341" s="13" customFormat="1">
      <c r="A341" s="13"/>
      <c r="B341" s="227"/>
      <c r="C341" s="228"/>
      <c r="D341" s="220" t="s">
        <v>171</v>
      </c>
      <c r="E341" s="229" t="s">
        <v>76</v>
      </c>
      <c r="F341" s="230" t="s">
        <v>1078</v>
      </c>
      <c r="G341" s="228"/>
      <c r="H341" s="231">
        <v>1.9970000000000001</v>
      </c>
      <c r="I341" s="232"/>
      <c r="J341" s="228"/>
      <c r="K341" s="228"/>
      <c r="L341" s="233"/>
      <c r="M341" s="234"/>
      <c r="N341" s="235"/>
      <c r="O341" s="235"/>
      <c r="P341" s="235"/>
      <c r="Q341" s="235"/>
      <c r="R341" s="235"/>
      <c r="S341" s="235"/>
      <c r="T341" s="236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7" t="s">
        <v>171</v>
      </c>
      <c r="AU341" s="237" t="s">
        <v>88</v>
      </c>
      <c r="AV341" s="13" t="s">
        <v>88</v>
      </c>
      <c r="AW341" s="13" t="s">
        <v>38</v>
      </c>
      <c r="AX341" s="13" t="s">
        <v>78</v>
      </c>
      <c r="AY341" s="237" t="s">
        <v>135</v>
      </c>
    </row>
    <row r="342" s="13" customFormat="1">
      <c r="A342" s="13"/>
      <c r="B342" s="227"/>
      <c r="C342" s="228"/>
      <c r="D342" s="220" t="s">
        <v>171</v>
      </c>
      <c r="E342" s="229" t="s">
        <v>76</v>
      </c>
      <c r="F342" s="230" t="s">
        <v>1079</v>
      </c>
      <c r="G342" s="228"/>
      <c r="H342" s="231">
        <v>1.9670000000000001</v>
      </c>
      <c r="I342" s="232"/>
      <c r="J342" s="228"/>
      <c r="K342" s="228"/>
      <c r="L342" s="233"/>
      <c r="M342" s="234"/>
      <c r="N342" s="235"/>
      <c r="O342" s="235"/>
      <c r="P342" s="235"/>
      <c r="Q342" s="235"/>
      <c r="R342" s="235"/>
      <c r="S342" s="235"/>
      <c r="T342" s="236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7" t="s">
        <v>171</v>
      </c>
      <c r="AU342" s="237" t="s">
        <v>88</v>
      </c>
      <c r="AV342" s="13" t="s">
        <v>88</v>
      </c>
      <c r="AW342" s="13" t="s">
        <v>38</v>
      </c>
      <c r="AX342" s="13" t="s">
        <v>78</v>
      </c>
      <c r="AY342" s="237" t="s">
        <v>135</v>
      </c>
    </row>
    <row r="343" s="13" customFormat="1">
      <c r="A343" s="13"/>
      <c r="B343" s="227"/>
      <c r="C343" s="228"/>
      <c r="D343" s="220" t="s">
        <v>171</v>
      </c>
      <c r="E343" s="229" t="s">
        <v>76</v>
      </c>
      <c r="F343" s="230" t="s">
        <v>1080</v>
      </c>
      <c r="G343" s="228"/>
      <c r="H343" s="231">
        <v>1.913</v>
      </c>
      <c r="I343" s="232"/>
      <c r="J343" s="228"/>
      <c r="K343" s="228"/>
      <c r="L343" s="233"/>
      <c r="M343" s="234"/>
      <c r="N343" s="235"/>
      <c r="O343" s="235"/>
      <c r="P343" s="235"/>
      <c r="Q343" s="235"/>
      <c r="R343" s="235"/>
      <c r="S343" s="235"/>
      <c r="T343" s="236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7" t="s">
        <v>171</v>
      </c>
      <c r="AU343" s="237" t="s">
        <v>88</v>
      </c>
      <c r="AV343" s="13" t="s">
        <v>88</v>
      </c>
      <c r="AW343" s="13" t="s">
        <v>38</v>
      </c>
      <c r="AX343" s="13" t="s">
        <v>78</v>
      </c>
      <c r="AY343" s="237" t="s">
        <v>135</v>
      </c>
    </row>
    <row r="344" s="13" customFormat="1">
      <c r="A344" s="13"/>
      <c r="B344" s="227"/>
      <c r="C344" s="228"/>
      <c r="D344" s="220" t="s">
        <v>171</v>
      </c>
      <c r="E344" s="229" t="s">
        <v>76</v>
      </c>
      <c r="F344" s="230" t="s">
        <v>1081</v>
      </c>
      <c r="G344" s="228"/>
      <c r="H344" s="231">
        <v>1.9299999999999999</v>
      </c>
      <c r="I344" s="232"/>
      <c r="J344" s="228"/>
      <c r="K344" s="228"/>
      <c r="L344" s="233"/>
      <c r="M344" s="234"/>
      <c r="N344" s="235"/>
      <c r="O344" s="235"/>
      <c r="P344" s="235"/>
      <c r="Q344" s="235"/>
      <c r="R344" s="235"/>
      <c r="S344" s="235"/>
      <c r="T344" s="236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7" t="s">
        <v>171</v>
      </c>
      <c r="AU344" s="237" t="s">
        <v>88</v>
      </c>
      <c r="AV344" s="13" t="s">
        <v>88</v>
      </c>
      <c r="AW344" s="13" t="s">
        <v>38</v>
      </c>
      <c r="AX344" s="13" t="s">
        <v>78</v>
      </c>
      <c r="AY344" s="237" t="s">
        <v>135</v>
      </c>
    </row>
    <row r="345" s="13" customFormat="1">
      <c r="A345" s="13"/>
      <c r="B345" s="227"/>
      <c r="C345" s="228"/>
      <c r="D345" s="220" t="s">
        <v>171</v>
      </c>
      <c r="E345" s="229" t="s">
        <v>76</v>
      </c>
      <c r="F345" s="230" t="s">
        <v>1082</v>
      </c>
      <c r="G345" s="228"/>
      <c r="H345" s="231">
        <v>1.97</v>
      </c>
      <c r="I345" s="232"/>
      <c r="J345" s="228"/>
      <c r="K345" s="228"/>
      <c r="L345" s="233"/>
      <c r="M345" s="234"/>
      <c r="N345" s="235"/>
      <c r="O345" s="235"/>
      <c r="P345" s="235"/>
      <c r="Q345" s="235"/>
      <c r="R345" s="235"/>
      <c r="S345" s="235"/>
      <c r="T345" s="236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7" t="s">
        <v>171</v>
      </c>
      <c r="AU345" s="237" t="s">
        <v>88</v>
      </c>
      <c r="AV345" s="13" t="s">
        <v>88</v>
      </c>
      <c r="AW345" s="13" t="s">
        <v>38</v>
      </c>
      <c r="AX345" s="13" t="s">
        <v>78</v>
      </c>
      <c r="AY345" s="237" t="s">
        <v>135</v>
      </c>
    </row>
    <row r="346" s="13" customFormat="1">
      <c r="A346" s="13"/>
      <c r="B346" s="227"/>
      <c r="C346" s="228"/>
      <c r="D346" s="220" t="s">
        <v>171</v>
      </c>
      <c r="E346" s="229" t="s">
        <v>76</v>
      </c>
      <c r="F346" s="230" t="s">
        <v>1083</v>
      </c>
      <c r="G346" s="228"/>
      <c r="H346" s="231">
        <v>2.0070000000000001</v>
      </c>
      <c r="I346" s="232"/>
      <c r="J346" s="228"/>
      <c r="K346" s="228"/>
      <c r="L346" s="233"/>
      <c r="M346" s="234"/>
      <c r="N346" s="235"/>
      <c r="O346" s="235"/>
      <c r="P346" s="235"/>
      <c r="Q346" s="235"/>
      <c r="R346" s="235"/>
      <c r="S346" s="235"/>
      <c r="T346" s="236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7" t="s">
        <v>171</v>
      </c>
      <c r="AU346" s="237" t="s">
        <v>88</v>
      </c>
      <c r="AV346" s="13" t="s">
        <v>88</v>
      </c>
      <c r="AW346" s="13" t="s">
        <v>38</v>
      </c>
      <c r="AX346" s="13" t="s">
        <v>78</v>
      </c>
      <c r="AY346" s="237" t="s">
        <v>135</v>
      </c>
    </row>
    <row r="347" s="13" customFormat="1">
      <c r="A347" s="13"/>
      <c r="B347" s="227"/>
      <c r="C347" s="228"/>
      <c r="D347" s="220" t="s">
        <v>171</v>
      </c>
      <c r="E347" s="229" t="s">
        <v>76</v>
      </c>
      <c r="F347" s="230" t="s">
        <v>1084</v>
      </c>
      <c r="G347" s="228"/>
      <c r="H347" s="231">
        <v>1.9199999999999999</v>
      </c>
      <c r="I347" s="232"/>
      <c r="J347" s="228"/>
      <c r="K347" s="228"/>
      <c r="L347" s="233"/>
      <c r="M347" s="234"/>
      <c r="N347" s="235"/>
      <c r="O347" s="235"/>
      <c r="P347" s="235"/>
      <c r="Q347" s="235"/>
      <c r="R347" s="235"/>
      <c r="S347" s="235"/>
      <c r="T347" s="236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7" t="s">
        <v>171</v>
      </c>
      <c r="AU347" s="237" t="s">
        <v>88</v>
      </c>
      <c r="AV347" s="13" t="s">
        <v>88</v>
      </c>
      <c r="AW347" s="13" t="s">
        <v>38</v>
      </c>
      <c r="AX347" s="13" t="s">
        <v>78</v>
      </c>
      <c r="AY347" s="237" t="s">
        <v>135</v>
      </c>
    </row>
    <row r="348" s="13" customFormat="1">
      <c r="A348" s="13"/>
      <c r="B348" s="227"/>
      <c r="C348" s="228"/>
      <c r="D348" s="220" t="s">
        <v>171</v>
      </c>
      <c r="E348" s="229" t="s">
        <v>76</v>
      </c>
      <c r="F348" s="230" t="s">
        <v>1085</v>
      </c>
      <c r="G348" s="228"/>
      <c r="H348" s="231">
        <v>1.637</v>
      </c>
      <c r="I348" s="232"/>
      <c r="J348" s="228"/>
      <c r="K348" s="228"/>
      <c r="L348" s="233"/>
      <c r="M348" s="234"/>
      <c r="N348" s="235"/>
      <c r="O348" s="235"/>
      <c r="P348" s="235"/>
      <c r="Q348" s="235"/>
      <c r="R348" s="235"/>
      <c r="S348" s="235"/>
      <c r="T348" s="236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7" t="s">
        <v>171</v>
      </c>
      <c r="AU348" s="237" t="s">
        <v>88</v>
      </c>
      <c r="AV348" s="13" t="s">
        <v>88</v>
      </c>
      <c r="AW348" s="13" t="s">
        <v>38</v>
      </c>
      <c r="AX348" s="13" t="s">
        <v>78</v>
      </c>
      <c r="AY348" s="237" t="s">
        <v>135</v>
      </c>
    </row>
    <row r="349" s="13" customFormat="1">
      <c r="A349" s="13"/>
      <c r="B349" s="227"/>
      <c r="C349" s="228"/>
      <c r="D349" s="220" t="s">
        <v>171</v>
      </c>
      <c r="E349" s="229" t="s">
        <v>76</v>
      </c>
      <c r="F349" s="230" t="s">
        <v>1086</v>
      </c>
      <c r="G349" s="228"/>
      <c r="H349" s="231">
        <v>2.1469999999999998</v>
      </c>
      <c r="I349" s="232"/>
      <c r="J349" s="228"/>
      <c r="K349" s="228"/>
      <c r="L349" s="233"/>
      <c r="M349" s="234"/>
      <c r="N349" s="235"/>
      <c r="O349" s="235"/>
      <c r="P349" s="235"/>
      <c r="Q349" s="235"/>
      <c r="R349" s="235"/>
      <c r="S349" s="235"/>
      <c r="T349" s="236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7" t="s">
        <v>171</v>
      </c>
      <c r="AU349" s="237" t="s">
        <v>88</v>
      </c>
      <c r="AV349" s="13" t="s">
        <v>88</v>
      </c>
      <c r="AW349" s="13" t="s">
        <v>38</v>
      </c>
      <c r="AX349" s="13" t="s">
        <v>78</v>
      </c>
      <c r="AY349" s="237" t="s">
        <v>135</v>
      </c>
    </row>
    <row r="350" s="13" customFormat="1">
      <c r="A350" s="13"/>
      <c r="B350" s="227"/>
      <c r="C350" s="228"/>
      <c r="D350" s="220" t="s">
        <v>171</v>
      </c>
      <c r="E350" s="229" t="s">
        <v>76</v>
      </c>
      <c r="F350" s="230" t="s">
        <v>1087</v>
      </c>
      <c r="G350" s="228"/>
      <c r="H350" s="231">
        <v>1.9099999999999999</v>
      </c>
      <c r="I350" s="232"/>
      <c r="J350" s="228"/>
      <c r="K350" s="228"/>
      <c r="L350" s="233"/>
      <c r="M350" s="234"/>
      <c r="N350" s="235"/>
      <c r="O350" s="235"/>
      <c r="P350" s="235"/>
      <c r="Q350" s="235"/>
      <c r="R350" s="235"/>
      <c r="S350" s="235"/>
      <c r="T350" s="236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7" t="s">
        <v>171</v>
      </c>
      <c r="AU350" s="237" t="s">
        <v>88</v>
      </c>
      <c r="AV350" s="13" t="s">
        <v>88</v>
      </c>
      <c r="AW350" s="13" t="s">
        <v>38</v>
      </c>
      <c r="AX350" s="13" t="s">
        <v>78</v>
      </c>
      <c r="AY350" s="237" t="s">
        <v>135</v>
      </c>
    </row>
    <row r="351" s="13" customFormat="1">
      <c r="A351" s="13"/>
      <c r="B351" s="227"/>
      <c r="C351" s="228"/>
      <c r="D351" s="220" t="s">
        <v>171</v>
      </c>
      <c r="E351" s="229" t="s">
        <v>76</v>
      </c>
      <c r="F351" s="230" t="s">
        <v>1088</v>
      </c>
      <c r="G351" s="228"/>
      <c r="H351" s="231">
        <v>2.1469999999999998</v>
      </c>
      <c r="I351" s="232"/>
      <c r="J351" s="228"/>
      <c r="K351" s="228"/>
      <c r="L351" s="233"/>
      <c r="M351" s="234"/>
      <c r="N351" s="235"/>
      <c r="O351" s="235"/>
      <c r="P351" s="235"/>
      <c r="Q351" s="235"/>
      <c r="R351" s="235"/>
      <c r="S351" s="235"/>
      <c r="T351" s="236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7" t="s">
        <v>171</v>
      </c>
      <c r="AU351" s="237" t="s">
        <v>88</v>
      </c>
      <c r="AV351" s="13" t="s">
        <v>88</v>
      </c>
      <c r="AW351" s="13" t="s">
        <v>38</v>
      </c>
      <c r="AX351" s="13" t="s">
        <v>78</v>
      </c>
      <c r="AY351" s="237" t="s">
        <v>135</v>
      </c>
    </row>
    <row r="352" s="13" customFormat="1">
      <c r="A352" s="13"/>
      <c r="B352" s="227"/>
      <c r="C352" s="228"/>
      <c r="D352" s="220" t="s">
        <v>171</v>
      </c>
      <c r="E352" s="229" t="s">
        <v>76</v>
      </c>
      <c r="F352" s="230" t="s">
        <v>1089</v>
      </c>
      <c r="G352" s="228"/>
      <c r="H352" s="231">
        <v>1.875</v>
      </c>
      <c r="I352" s="232"/>
      <c r="J352" s="228"/>
      <c r="K352" s="228"/>
      <c r="L352" s="233"/>
      <c r="M352" s="234"/>
      <c r="N352" s="235"/>
      <c r="O352" s="235"/>
      <c r="P352" s="235"/>
      <c r="Q352" s="235"/>
      <c r="R352" s="235"/>
      <c r="S352" s="235"/>
      <c r="T352" s="236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7" t="s">
        <v>171</v>
      </c>
      <c r="AU352" s="237" t="s">
        <v>88</v>
      </c>
      <c r="AV352" s="13" t="s">
        <v>88</v>
      </c>
      <c r="AW352" s="13" t="s">
        <v>38</v>
      </c>
      <c r="AX352" s="13" t="s">
        <v>78</v>
      </c>
      <c r="AY352" s="237" t="s">
        <v>135</v>
      </c>
    </row>
    <row r="353" s="13" customFormat="1">
      <c r="A353" s="13"/>
      <c r="B353" s="227"/>
      <c r="C353" s="228"/>
      <c r="D353" s="220" t="s">
        <v>171</v>
      </c>
      <c r="E353" s="229" t="s">
        <v>76</v>
      </c>
      <c r="F353" s="230" t="s">
        <v>1090</v>
      </c>
      <c r="G353" s="228"/>
      <c r="H353" s="231">
        <v>2.133</v>
      </c>
      <c r="I353" s="232"/>
      <c r="J353" s="228"/>
      <c r="K353" s="228"/>
      <c r="L353" s="233"/>
      <c r="M353" s="234"/>
      <c r="N353" s="235"/>
      <c r="O353" s="235"/>
      <c r="P353" s="235"/>
      <c r="Q353" s="235"/>
      <c r="R353" s="235"/>
      <c r="S353" s="235"/>
      <c r="T353" s="236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7" t="s">
        <v>171</v>
      </c>
      <c r="AU353" s="237" t="s">
        <v>88</v>
      </c>
      <c r="AV353" s="13" t="s">
        <v>88</v>
      </c>
      <c r="AW353" s="13" t="s">
        <v>38</v>
      </c>
      <c r="AX353" s="13" t="s">
        <v>78</v>
      </c>
      <c r="AY353" s="237" t="s">
        <v>135</v>
      </c>
    </row>
    <row r="354" s="13" customFormat="1">
      <c r="A354" s="13"/>
      <c r="B354" s="227"/>
      <c r="C354" s="228"/>
      <c r="D354" s="220" t="s">
        <v>171</v>
      </c>
      <c r="E354" s="229" t="s">
        <v>76</v>
      </c>
      <c r="F354" s="230" t="s">
        <v>1091</v>
      </c>
      <c r="G354" s="228"/>
      <c r="H354" s="231">
        <v>1.837</v>
      </c>
      <c r="I354" s="232"/>
      <c r="J354" s="228"/>
      <c r="K354" s="228"/>
      <c r="L354" s="233"/>
      <c r="M354" s="234"/>
      <c r="N354" s="235"/>
      <c r="O354" s="235"/>
      <c r="P354" s="235"/>
      <c r="Q354" s="235"/>
      <c r="R354" s="235"/>
      <c r="S354" s="235"/>
      <c r="T354" s="236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7" t="s">
        <v>171</v>
      </c>
      <c r="AU354" s="237" t="s">
        <v>88</v>
      </c>
      <c r="AV354" s="13" t="s">
        <v>88</v>
      </c>
      <c r="AW354" s="13" t="s">
        <v>38</v>
      </c>
      <c r="AX354" s="13" t="s">
        <v>78</v>
      </c>
      <c r="AY354" s="237" t="s">
        <v>135</v>
      </c>
    </row>
    <row r="355" s="13" customFormat="1">
      <c r="A355" s="13"/>
      <c r="B355" s="227"/>
      <c r="C355" s="228"/>
      <c r="D355" s="220" t="s">
        <v>171</v>
      </c>
      <c r="E355" s="229" t="s">
        <v>76</v>
      </c>
      <c r="F355" s="230" t="s">
        <v>1092</v>
      </c>
      <c r="G355" s="228"/>
      <c r="H355" s="231">
        <v>2.0600000000000001</v>
      </c>
      <c r="I355" s="232"/>
      <c r="J355" s="228"/>
      <c r="K355" s="228"/>
      <c r="L355" s="233"/>
      <c r="M355" s="234"/>
      <c r="N355" s="235"/>
      <c r="O355" s="235"/>
      <c r="P355" s="235"/>
      <c r="Q355" s="235"/>
      <c r="R355" s="235"/>
      <c r="S355" s="235"/>
      <c r="T355" s="236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7" t="s">
        <v>171</v>
      </c>
      <c r="AU355" s="237" t="s">
        <v>88</v>
      </c>
      <c r="AV355" s="13" t="s">
        <v>88</v>
      </c>
      <c r="AW355" s="13" t="s">
        <v>38</v>
      </c>
      <c r="AX355" s="13" t="s">
        <v>78</v>
      </c>
      <c r="AY355" s="237" t="s">
        <v>135</v>
      </c>
    </row>
    <row r="356" s="13" customFormat="1">
      <c r="A356" s="13"/>
      <c r="B356" s="227"/>
      <c r="C356" s="228"/>
      <c r="D356" s="220" t="s">
        <v>171</v>
      </c>
      <c r="E356" s="229" t="s">
        <v>76</v>
      </c>
      <c r="F356" s="230" t="s">
        <v>1093</v>
      </c>
      <c r="G356" s="228"/>
      <c r="H356" s="231">
        <v>2.073</v>
      </c>
      <c r="I356" s="232"/>
      <c r="J356" s="228"/>
      <c r="K356" s="228"/>
      <c r="L356" s="233"/>
      <c r="M356" s="234"/>
      <c r="N356" s="235"/>
      <c r="O356" s="235"/>
      <c r="P356" s="235"/>
      <c r="Q356" s="235"/>
      <c r="R356" s="235"/>
      <c r="S356" s="235"/>
      <c r="T356" s="236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7" t="s">
        <v>171</v>
      </c>
      <c r="AU356" s="237" t="s">
        <v>88</v>
      </c>
      <c r="AV356" s="13" t="s">
        <v>88</v>
      </c>
      <c r="AW356" s="13" t="s">
        <v>38</v>
      </c>
      <c r="AX356" s="13" t="s">
        <v>78</v>
      </c>
      <c r="AY356" s="237" t="s">
        <v>135</v>
      </c>
    </row>
    <row r="357" s="13" customFormat="1">
      <c r="A357" s="13"/>
      <c r="B357" s="227"/>
      <c r="C357" s="228"/>
      <c r="D357" s="220" t="s">
        <v>171</v>
      </c>
      <c r="E357" s="229" t="s">
        <v>76</v>
      </c>
      <c r="F357" s="230" t="s">
        <v>1094</v>
      </c>
      <c r="G357" s="228"/>
      <c r="H357" s="231">
        <v>1.97</v>
      </c>
      <c r="I357" s="232"/>
      <c r="J357" s="228"/>
      <c r="K357" s="228"/>
      <c r="L357" s="233"/>
      <c r="M357" s="234"/>
      <c r="N357" s="235"/>
      <c r="O357" s="235"/>
      <c r="P357" s="235"/>
      <c r="Q357" s="235"/>
      <c r="R357" s="235"/>
      <c r="S357" s="235"/>
      <c r="T357" s="236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7" t="s">
        <v>171</v>
      </c>
      <c r="AU357" s="237" t="s">
        <v>88</v>
      </c>
      <c r="AV357" s="13" t="s">
        <v>88</v>
      </c>
      <c r="AW357" s="13" t="s">
        <v>38</v>
      </c>
      <c r="AX357" s="13" t="s">
        <v>78</v>
      </c>
      <c r="AY357" s="237" t="s">
        <v>135</v>
      </c>
    </row>
    <row r="358" s="13" customFormat="1">
      <c r="A358" s="13"/>
      <c r="B358" s="227"/>
      <c r="C358" s="228"/>
      <c r="D358" s="220" t="s">
        <v>171</v>
      </c>
      <c r="E358" s="229" t="s">
        <v>76</v>
      </c>
      <c r="F358" s="230" t="s">
        <v>1095</v>
      </c>
      <c r="G358" s="228"/>
      <c r="H358" s="231">
        <v>2.298</v>
      </c>
      <c r="I358" s="232"/>
      <c r="J358" s="228"/>
      <c r="K358" s="228"/>
      <c r="L358" s="233"/>
      <c r="M358" s="234"/>
      <c r="N358" s="235"/>
      <c r="O358" s="235"/>
      <c r="P358" s="235"/>
      <c r="Q358" s="235"/>
      <c r="R358" s="235"/>
      <c r="S358" s="235"/>
      <c r="T358" s="236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7" t="s">
        <v>171</v>
      </c>
      <c r="AU358" s="237" t="s">
        <v>88</v>
      </c>
      <c r="AV358" s="13" t="s">
        <v>88</v>
      </c>
      <c r="AW358" s="13" t="s">
        <v>38</v>
      </c>
      <c r="AX358" s="13" t="s">
        <v>78</v>
      </c>
      <c r="AY358" s="237" t="s">
        <v>135</v>
      </c>
    </row>
    <row r="359" s="13" customFormat="1">
      <c r="A359" s="13"/>
      <c r="B359" s="227"/>
      <c r="C359" s="228"/>
      <c r="D359" s="220" t="s">
        <v>171</v>
      </c>
      <c r="E359" s="229" t="s">
        <v>76</v>
      </c>
      <c r="F359" s="230" t="s">
        <v>1096</v>
      </c>
      <c r="G359" s="228"/>
      <c r="H359" s="231">
        <v>1.6180000000000001</v>
      </c>
      <c r="I359" s="232"/>
      <c r="J359" s="228"/>
      <c r="K359" s="228"/>
      <c r="L359" s="233"/>
      <c r="M359" s="234"/>
      <c r="N359" s="235"/>
      <c r="O359" s="235"/>
      <c r="P359" s="235"/>
      <c r="Q359" s="235"/>
      <c r="R359" s="235"/>
      <c r="S359" s="235"/>
      <c r="T359" s="236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7" t="s">
        <v>171</v>
      </c>
      <c r="AU359" s="237" t="s">
        <v>88</v>
      </c>
      <c r="AV359" s="13" t="s">
        <v>88</v>
      </c>
      <c r="AW359" s="13" t="s">
        <v>38</v>
      </c>
      <c r="AX359" s="13" t="s">
        <v>78</v>
      </c>
      <c r="AY359" s="237" t="s">
        <v>135</v>
      </c>
    </row>
    <row r="360" s="13" customFormat="1">
      <c r="A360" s="13"/>
      <c r="B360" s="227"/>
      <c r="C360" s="228"/>
      <c r="D360" s="220" t="s">
        <v>171</v>
      </c>
      <c r="E360" s="229" t="s">
        <v>76</v>
      </c>
      <c r="F360" s="230" t="s">
        <v>1097</v>
      </c>
      <c r="G360" s="228"/>
      <c r="H360" s="231">
        <v>1.94</v>
      </c>
      <c r="I360" s="232"/>
      <c r="J360" s="228"/>
      <c r="K360" s="228"/>
      <c r="L360" s="233"/>
      <c r="M360" s="234"/>
      <c r="N360" s="235"/>
      <c r="O360" s="235"/>
      <c r="P360" s="235"/>
      <c r="Q360" s="235"/>
      <c r="R360" s="235"/>
      <c r="S360" s="235"/>
      <c r="T360" s="236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7" t="s">
        <v>171</v>
      </c>
      <c r="AU360" s="237" t="s">
        <v>88</v>
      </c>
      <c r="AV360" s="13" t="s">
        <v>88</v>
      </c>
      <c r="AW360" s="13" t="s">
        <v>38</v>
      </c>
      <c r="AX360" s="13" t="s">
        <v>78</v>
      </c>
      <c r="AY360" s="237" t="s">
        <v>135</v>
      </c>
    </row>
    <row r="361" s="13" customFormat="1">
      <c r="A361" s="13"/>
      <c r="B361" s="227"/>
      <c r="C361" s="228"/>
      <c r="D361" s="220" t="s">
        <v>171</v>
      </c>
      <c r="E361" s="229" t="s">
        <v>76</v>
      </c>
      <c r="F361" s="230" t="s">
        <v>1098</v>
      </c>
      <c r="G361" s="228"/>
      <c r="H361" s="231">
        <v>1.885</v>
      </c>
      <c r="I361" s="232"/>
      <c r="J361" s="228"/>
      <c r="K361" s="228"/>
      <c r="L361" s="233"/>
      <c r="M361" s="234"/>
      <c r="N361" s="235"/>
      <c r="O361" s="235"/>
      <c r="P361" s="235"/>
      <c r="Q361" s="235"/>
      <c r="R361" s="235"/>
      <c r="S361" s="235"/>
      <c r="T361" s="236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7" t="s">
        <v>171</v>
      </c>
      <c r="AU361" s="237" t="s">
        <v>88</v>
      </c>
      <c r="AV361" s="13" t="s">
        <v>88</v>
      </c>
      <c r="AW361" s="13" t="s">
        <v>38</v>
      </c>
      <c r="AX361" s="13" t="s">
        <v>78</v>
      </c>
      <c r="AY361" s="237" t="s">
        <v>135</v>
      </c>
    </row>
    <row r="362" s="13" customFormat="1">
      <c r="A362" s="13"/>
      <c r="B362" s="227"/>
      <c r="C362" s="228"/>
      <c r="D362" s="220" t="s">
        <v>171</v>
      </c>
      <c r="E362" s="229" t="s">
        <v>76</v>
      </c>
      <c r="F362" s="230" t="s">
        <v>1099</v>
      </c>
      <c r="G362" s="228"/>
      <c r="H362" s="231">
        <v>1.8999999999999999</v>
      </c>
      <c r="I362" s="232"/>
      <c r="J362" s="228"/>
      <c r="K362" s="228"/>
      <c r="L362" s="233"/>
      <c r="M362" s="234"/>
      <c r="N362" s="235"/>
      <c r="O362" s="235"/>
      <c r="P362" s="235"/>
      <c r="Q362" s="235"/>
      <c r="R362" s="235"/>
      <c r="S362" s="235"/>
      <c r="T362" s="236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7" t="s">
        <v>171</v>
      </c>
      <c r="AU362" s="237" t="s">
        <v>88</v>
      </c>
      <c r="AV362" s="13" t="s">
        <v>88</v>
      </c>
      <c r="AW362" s="13" t="s">
        <v>38</v>
      </c>
      <c r="AX362" s="13" t="s">
        <v>78</v>
      </c>
      <c r="AY362" s="237" t="s">
        <v>135</v>
      </c>
    </row>
    <row r="363" s="13" customFormat="1">
      <c r="A363" s="13"/>
      <c r="B363" s="227"/>
      <c r="C363" s="228"/>
      <c r="D363" s="220" t="s">
        <v>171</v>
      </c>
      <c r="E363" s="229" t="s">
        <v>76</v>
      </c>
      <c r="F363" s="230" t="s">
        <v>1100</v>
      </c>
      <c r="G363" s="228"/>
      <c r="H363" s="231">
        <v>2.3399999999999999</v>
      </c>
      <c r="I363" s="232"/>
      <c r="J363" s="228"/>
      <c r="K363" s="228"/>
      <c r="L363" s="233"/>
      <c r="M363" s="234"/>
      <c r="N363" s="235"/>
      <c r="O363" s="235"/>
      <c r="P363" s="235"/>
      <c r="Q363" s="235"/>
      <c r="R363" s="235"/>
      <c r="S363" s="235"/>
      <c r="T363" s="236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7" t="s">
        <v>171</v>
      </c>
      <c r="AU363" s="237" t="s">
        <v>88</v>
      </c>
      <c r="AV363" s="13" t="s">
        <v>88</v>
      </c>
      <c r="AW363" s="13" t="s">
        <v>38</v>
      </c>
      <c r="AX363" s="13" t="s">
        <v>78</v>
      </c>
      <c r="AY363" s="237" t="s">
        <v>135</v>
      </c>
    </row>
    <row r="364" s="13" customFormat="1">
      <c r="A364" s="13"/>
      <c r="B364" s="227"/>
      <c r="C364" s="228"/>
      <c r="D364" s="220" t="s">
        <v>171</v>
      </c>
      <c r="E364" s="229" t="s">
        <v>76</v>
      </c>
      <c r="F364" s="230" t="s">
        <v>1101</v>
      </c>
      <c r="G364" s="228"/>
      <c r="H364" s="231">
        <v>2.1000000000000001</v>
      </c>
      <c r="I364" s="232"/>
      <c r="J364" s="228"/>
      <c r="K364" s="228"/>
      <c r="L364" s="233"/>
      <c r="M364" s="234"/>
      <c r="N364" s="235"/>
      <c r="O364" s="235"/>
      <c r="P364" s="235"/>
      <c r="Q364" s="235"/>
      <c r="R364" s="235"/>
      <c r="S364" s="235"/>
      <c r="T364" s="236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7" t="s">
        <v>171</v>
      </c>
      <c r="AU364" s="237" t="s">
        <v>88</v>
      </c>
      <c r="AV364" s="13" t="s">
        <v>88</v>
      </c>
      <c r="AW364" s="13" t="s">
        <v>38</v>
      </c>
      <c r="AX364" s="13" t="s">
        <v>78</v>
      </c>
      <c r="AY364" s="237" t="s">
        <v>135</v>
      </c>
    </row>
    <row r="365" s="14" customFormat="1">
      <c r="A365" s="14"/>
      <c r="B365" s="238"/>
      <c r="C365" s="239"/>
      <c r="D365" s="220" t="s">
        <v>171</v>
      </c>
      <c r="E365" s="240" t="s">
        <v>76</v>
      </c>
      <c r="F365" s="241" t="s">
        <v>207</v>
      </c>
      <c r="G365" s="239"/>
      <c r="H365" s="242">
        <v>47.573999999999998</v>
      </c>
      <c r="I365" s="243"/>
      <c r="J365" s="239"/>
      <c r="K365" s="239"/>
      <c r="L365" s="244"/>
      <c r="M365" s="245"/>
      <c r="N365" s="246"/>
      <c r="O365" s="246"/>
      <c r="P365" s="246"/>
      <c r="Q365" s="246"/>
      <c r="R365" s="246"/>
      <c r="S365" s="246"/>
      <c r="T365" s="247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8" t="s">
        <v>171</v>
      </c>
      <c r="AU365" s="248" t="s">
        <v>88</v>
      </c>
      <c r="AV365" s="14" t="s">
        <v>153</v>
      </c>
      <c r="AW365" s="14" t="s">
        <v>38</v>
      </c>
      <c r="AX365" s="14" t="s">
        <v>78</v>
      </c>
      <c r="AY365" s="248" t="s">
        <v>135</v>
      </c>
    </row>
    <row r="366" s="13" customFormat="1">
      <c r="A366" s="13"/>
      <c r="B366" s="227"/>
      <c r="C366" s="228"/>
      <c r="D366" s="220" t="s">
        <v>171</v>
      </c>
      <c r="E366" s="229" t="s">
        <v>76</v>
      </c>
      <c r="F366" s="230" t="s">
        <v>1102</v>
      </c>
      <c r="G366" s="228"/>
      <c r="H366" s="231">
        <v>9.9849999999999994</v>
      </c>
      <c r="I366" s="232"/>
      <c r="J366" s="228"/>
      <c r="K366" s="228"/>
      <c r="L366" s="233"/>
      <c r="M366" s="234"/>
      <c r="N366" s="235"/>
      <c r="O366" s="235"/>
      <c r="P366" s="235"/>
      <c r="Q366" s="235"/>
      <c r="R366" s="235"/>
      <c r="S366" s="235"/>
      <c r="T366" s="236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7" t="s">
        <v>171</v>
      </c>
      <c r="AU366" s="237" t="s">
        <v>88</v>
      </c>
      <c r="AV366" s="13" t="s">
        <v>88</v>
      </c>
      <c r="AW366" s="13" t="s">
        <v>38</v>
      </c>
      <c r="AX366" s="13" t="s">
        <v>78</v>
      </c>
      <c r="AY366" s="237" t="s">
        <v>135</v>
      </c>
    </row>
    <row r="367" s="13" customFormat="1">
      <c r="A367" s="13"/>
      <c r="B367" s="227"/>
      <c r="C367" s="228"/>
      <c r="D367" s="220" t="s">
        <v>171</v>
      </c>
      <c r="E367" s="229" t="s">
        <v>76</v>
      </c>
      <c r="F367" s="230" t="s">
        <v>1103</v>
      </c>
      <c r="G367" s="228"/>
      <c r="H367" s="231">
        <v>3.3399999999999999</v>
      </c>
      <c r="I367" s="232"/>
      <c r="J367" s="228"/>
      <c r="K367" s="228"/>
      <c r="L367" s="233"/>
      <c r="M367" s="234"/>
      <c r="N367" s="235"/>
      <c r="O367" s="235"/>
      <c r="P367" s="235"/>
      <c r="Q367" s="235"/>
      <c r="R367" s="235"/>
      <c r="S367" s="235"/>
      <c r="T367" s="236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7" t="s">
        <v>171</v>
      </c>
      <c r="AU367" s="237" t="s">
        <v>88</v>
      </c>
      <c r="AV367" s="13" t="s">
        <v>88</v>
      </c>
      <c r="AW367" s="13" t="s">
        <v>38</v>
      </c>
      <c r="AX367" s="13" t="s">
        <v>78</v>
      </c>
      <c r="AY367" s="237" t="s">
        <v>135</v>
      </c>
    </row>
    <row r="368" s="13" customFormat="1">
      <c r="A368" s="13"/>
      <c r="B368" s="227"/>
      <c r="C368" s="228"/>
      <c r="D368" s="220" t="s">
        <v>171</v>
      </c>
      <c r="E368" s="229" t="s">
        <v>76</v>
      </c>
      <c r="F368" s="230" t="s">
        <v>1104</v>
      </c>
      <c r="G368" s="228"/>
      <c r="H368" s="231">
        <v>11.478</v>
      </c>
      <c r="I368" s="232"/>
      <c r="J368" s="228"/>
      <c r="K368" s="228"/>
      <c r="L368" s="233"/>
      <c r="M368" s="234"/>
      <c r="N368" s="235"/>
      <c r="O368" s="235"/>
      <c r="P368" s="235"/>
      <c r="Q368" s="235"/>
      <c r="R368" s="235"/>
      <c r="S368" s="235"/>
      <c r="T368" s="236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7" t="s">
        <v>171</v>
      </c>
      <c r="AU368" s="237" t="s">
        <v>88</v>
      </c>
      <c r="AV368" s="13" t="s">
        <v>88</v>
      </c>
      <c r="AW368" s="13" t="s">
        <v>38</v>
      </c>
      <c r="AX368" s="13" t="s">
        <v>78</v>
      </c>
      <c r="AY368" s="237" t="s">
        <v>135</v>
      </c>
    </row>
    <row r="369" s="13" customFormat="1">
      <c r="A369" s="13"/>
      <c r="B369" s="227"/>
      <c r="C369" s="228"/>
      <c r="D369" s="220" t="s">
        <v>171</v>
      </c>
      <c r="E369" s="229" t="s">
        <v>76</v>
      </c>
      <c r="F369" s="230" t="s">
        <v>1105</v>
      </c>
      <c r="G369" s="228"/>
      <c r="H369" s="231">
        <v>5.79</v>
      </c>
      <c r="I369" s="232"/>
      <c r="J369" s="228"/>
      <c r="K369" s="228"/>
      <c r="L369" s="233"/>
      <c r="M369" s="234"/>
      <c r="N369" s="235"/>
      <c r="O369" s="235"/>
      <c r="P369" s="235"/>
      <c r="Q369" s="235"/>
      <c r="R369" s="235"/>
      <c r="S369" s="235"/>
      <c r="T369" s="236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7" t="s">
        <v>171</v>
      </c>
      <c r="AU369" s="237" t="s">
        <v>88</v>
      </c>
      <c r="AV369" s="13" t="s">
        <v>88</v>
      </c>
      <c r="AW369" s="13" t="s">
        <v>38</v>
      </c>
      <c r="AX369" s="13" t="s">
        <v>78</v>
      </c>
      <c r="AY369" s="237" t="s">
        <v>135</v>
      </c>
    </row>
    <row r="370" s="13" customFormat="1">
      <c r="A370" s="13"/>
      <c r="B370" s="227"/>
      <c r="C370" s="228"/>
      <c r="D370" s="220" t="s">
        <v>171</v>
      </c>
      <c r="E370" s="229" t="s">
        <v>76</v>
      </c>
      <c r="F370" s="230" t="s">
        <v>1106</v>
      </c>
      <c r="G370" s="228"/>
      <c r="H370" s="231">
        <v>12.017</v>
      </c>
      <c r="I370" s="232"/>
      <c r="J370" s="228"/>
      <c r="K370" s="228"/>
      <c r="L370" s="233"/>
      <c r="M370" s="234"/>
      <c r="N370" s="235"/>
      <c r="O370" s="235"/>
      <c r="P370" s="235"/>
      <c r="Q370" s="235"/>
      <c r="R370" s="235"/>
      <c r="S370" s="235"/>
      <c r="T370" s="236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7" t="s">
        <v>171</v>
      </c>
      <c r="AU370" s="237" t="s">
        <v>88</v>
      </c>
      <c r="AV370" s="13" t="s">
        <v>88</v>
      </c>
      <c r="AW370" s="13" t="s">
        <v>38</v>
      </c>
      <c r="AX370" s="13" t="s">
        <v>78</v>
      </c>
      <c r="AY370" s="237" t="s">
        <v>135</v>
      </c>
    </row>
    <row r="371" s="13" customFormat="1">
      <c r="A371" s="13"/>
      <c r="B371" s="227"/>
      <c r="C371" s="228"/>
      <c r="D371" s="220" t="s">
        <v>171</v>
      </c>
      <c r="E371" s="229" t="s">
        <v>76</v>
      </c>
      <c r="F371" s="230" t="s">
        <v>1107</v>
      </c>
      <c r="G371" s="228"/>
      <c r="H371" s="231">
        <v>5.0179999999999998</v>
      </c>
      <c r="I371" s="232"/>
      <c r="J371" s="228"/>
      <c r="K371" s="228"/>
      <c r="L371" s="233"/>
      <c r="M371" s="234"/>
      <c r="N371" s="235"/>
      <c r="O371" s="235"/>
      <c r="P371" s="235"/>
      <c r="Q371" s="235"/>
      <c r="R371" s="235"/>
      <c r="S371" s="235"/>
      <c r="T371" s="236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7" t="s">
        <v>171</v>
      </c>
      <c r="AU371" s="237" t="s">
        <v>88</v>
      </c>
      <c r="AV371" s="13" t="s">
        <v>88</v>
      </c>
      <c r="AW371" s="13" t="s">
        <v>38</v>
      </c>
      <c r="AX371" s="13" t="s">
        <v>78</v>
      </c>
      <c r="AY371" s="237" t="s">
        <v>135</v>
      </c>
    </row>
    <row r="372" s="13" customFormat="1">
      <c r="A372" s="13"/>
      <c r="B372" s="227"/>
      <c r="C372" s="228"/>
      <c r="D372" s="220" t="s">
        <v>171</v>
      </c>
      <c r="E372" s="229" t="s">
        <v>76</v>
      </c>
      <c r="F372" s="230" t="s">
        <v>1108</v>
      </c>
      <c r="G372" s="228"/>
      <c r="H372" s="231">
        <v>10.752000000000001</v>
      </c>
      <c r="I372" s="232"/>
      <c r="J372" s="228"/>
      <c r="K372" s="228"/>
      <c r="L372" s="233"/>
      <c r="M372" s="234"/>
      <c r="N372" s="235"/>
      <c r="O372" s="235"/>
      <c r="P372" s="235"/>
      <c r="Q372" s="235"/>
      <c r="R372" s="235"/>
      <c r="S372" s="235"/>
      <c r="T372" s="236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7" t="s">
        <v>171</v>
      </c>
      <c r="AU372" s="237" t="s">
        <v>88</v>
      </c>
      <c r="AV372" s="13" t="s">
        <v>88</v>
      </c>
      <c r="AW372" s="13" t="s">
        <v>38</v>
      </c>
      <c r="AX372" s="13" t="s">
        <v>78</v>
      </c>
      <c r="AY372" s="237" t="s">
        <v>135</v>
      </c>
    </row>
    <row r="373" s="13" customFormat="1">
      <c r="A373" s="13"/>
      <c r="B373" s="227"/>
      <c r="C373" s="228"/>
      <c r="D373" s="220" t="s">
        <v>171</v>
      </c>
      <c r="E373" s="229" t="s">
        <v>76</v>
      </c>
      <c r="F373" s="230" t="s">
        <v>1109</v>
      </c>
      <c r="G373" s="228"/>
      <c r="H373" s="231">
        <v>4.9109999999999996</v>
      </c>
      <c r="I373" s="232"/>
      <c r="J373" s="228"/>
      <c r="K373" s="228"/>
      <c r="L373" s="233"/>
      <c r="M373" s="234"/>
      <c r="N373" s="235"/>
      <c r="O373" s="235"/>
      <c r="P373" s="235"/>
      <c r="Q373" s="235"/>
      <c r="R373" s="235"/>
      <c r="S373" s="235"/>
      <c r="T373" s="236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7" t="s">
        <v>171</v>
      </c>
      <c r="AU373" s="237" t="s">
        <v>88</v>
      </c>
      <c r="AV373" s="13" t="s">
        <v>88</v>
      </c>
      <c r="AW373" s="13" t="s">
        <v>38</v>
      </c>
      <c r="AX373" s="13" t="s">
        <v>78</v>
      </c>
      <c r="AY373" s="237" t="s">
        <v>135</v>
      </c>
    </row>
    <row r="374" s="13" customFormat="1">
      <c r="A374" s="13"/>
      <c r="B374" s="227"/>
      <c r="C374" s="228"/>
      <c r="D374" s="220" t="s">
        <v>171</v>
      </c>
      <c r="E374" s="229" t="s">
        <v>76</v>
      </c>
      <c r="F374" s="230" t="s">
        <v>1110</v>
      </c>
      <c r="G374" s="228"/>
      <c r="H374" s="231">
        <v>13.956</v>
      </c>
      <c r="I374" s="232"/>
      <c r="J374" s="228"/>
      <c r="K374" s="228"/>
      <c r="L374" s="233"/>
      <c r="M374" s="234"/>
      <c r="N374" s="235"/>
      <c r="O374" s="235"/>
      <c r="P374" s="235"/>
      <c r="Q374" s="235"/>
      <c r="R374" s="235"/>
      <c r="S374" s="235"/>
      <c r="T374" s="236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7" t="s">
        <v>171</v>
      </c>
      <c r="AU374" s="237" t="s">
        <v>88</v>
      </c>
      <c r="AV374" s="13" t="s">
        <v>88</v>
      </c>
      <c r="AW374" s="13" t="s">
        <v>38</v>
      </c>
      <c r="AX374" s="13" t="s">
        <v>78</v>
      </c>
      <c r="AY374" s="237" t="s">
        <v>135</v>
      </c>
    </row>
    <row r="375" s="13" customFormat="1">
      <c r="A375" s="13"/>
      <c r="B375" s="227"/>
      <c r="C375" s="228"/>
      <c r="D375" s="220" t="s">
        <v>171</v>
      </c>
      <c r="E375" s="229" t="s">
        <v>76</v>
      </c>
      <c r="F375" s="230" t="s">
        <v>1111</v>
      </c>
      <c r="G375" s="228"/>
      <c r="H375" s="231">
        <v>4.7750000000000004</v>
      </c>
      <c r="I375" s="232"/>
      <c r="J375" s="228"/>
      <c r="K375" s="228"/>
      <c r="L375" s="233"/>
      <c r="M375" s="234"/>
      <c r="N375" s="235"/>
      <c r="O375" s="235"/>
      <c r="P375" s="235"/>
      <c r="Q375" s="235"/>
      <c r="R375" s="235"/>
      <c r="S375" s="235"/>
      <c r="T375" s="236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7" t="s">
        <v>171</v>
      </c>
      <c r="AU375" s="237" t="s">
        <v>88</v>
      </c>
      <c r="AV375" s="13" t="s">
        <v>88</v>
      </c>
      <c r="AW375" s="13" t="s">
        <v>38</v>
      </c>
      <c r="AX375" s="13" t="s">
        <v>78</v>
      </c>
      <c r="AY375" s="237" t="s">
        <v>135</v>
      </c>
    </row>
    <row r="376" s="13" customFormat="1">
      <c r="A376" s="13"/>
      <c r="B376" s="227"/>
      <c r="C376" s="228"/>
      <c r="D376" s="220" t="s">
        <v>171</v>
      </c>
      <c r="E376" s="229" t="s">
        <v>76</v>
      </c>
      <c r="F376" s="230" t="s">
        <v>1112</v>
      </c>
      <c r="G376" s="228"/>
      <c r="H376" s="231">
        <v>15.029</v>
      </c>
      <c r="I376" s="232"/>
      <c r="J376" s="228"/>
      <c r="K376" s="228"/>
      <c r="L376" s="233"/>
      <c r="M376" s="234"/>
      <c r="N376" s="235"/>
      <c r="O376" s="235"/>
      <c r="P376" s="235"/>
      <c r="Q376" s="235"/>
      <c r="R376" s="235"/>
      <c r="S376" s="235"/>
      <c r="T376" s="236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7" t="s">
        <v>171</v>
      </c>
      <c r="AU376" s="237" t="s">
        <v>88</v>
      </c>
      <c r="AV376" s="13" t="s">
        <v>88</v>
      </c>
      <c r="AW376" s="13" t="s">
        <v>38</v>
      </c>
      <c r="AX376" s="13" t="s">
        <v>78</v>
      </c>
      <c r="AY376" s="237" t="s">
        <v>135</v>
      </c>
    </row>
    <row r="377" s="13" customFormat="1">
      <c r="A377" s="13"/>
      <c r="B377" s="227"/>
      <c r="C377" s="228"/>
      <c r="D377" s="220" t="s">
        <v>171</v>
      </c>
      <c r="E377" s="229" t="s">
        <v>76</v>
      </c>
      <c r="F377" s="230" t="s">
        <v>1113</v>
      </c>
      <c r="G377" s="228"/>
      <c r="H377" s="231">
        <v>1.875</v>
      </c>
      <c r="I377" s="232"/>
      <c r="J377" s="228"/>
      <c r="K377" s="228"/>
      <c r="L377" s="233"/>
      <c r="M377" s="234"/>
      <c r="N377" s="235"/>
      <c r="O377" s="235"/>
      <c r="P377" s="235"/>
      <c r="Q377" s="235"/>
      <c r="R377" s="235"/>
      <c r="S377" s="235"/>
      <c r="T377" s="236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7" t="s">
        <v>171</v>
      </c>
      <c r="AU377" s="237" t="s">
        <v>88</v>
      </c>
      <c r="AV377" s="13" t="s">
        <v>88</v>
      </c>
      <c r="AW377" s="13" t="s">
        <v>38</v>
      </c>
      <c r="AX377" s="13" t="s">
        <v>78</v>
      </c>
      <c r="AY377" s="237" t="s">
        <v>135</v>
      </c>
    </row>
    <row r="378" s="13" customFormat="1">
      <c r="A378" s="13"/>
      <c r="B378" s="227"/>
      <c r="C378" s="228"/>
      <c r="D378" s="220" t="s">
        <v>171</v>
      </c>
      <c r="E378" s="229" t="s">
        <v>76</v>
      </c>
      <c r="F378" s="230" t="s">
        <v>1114</v>
      </c>
      <c r="G378" s="228"/>
      <c r="H378" s="231">
        <v>7.4660000000000002</v>
      </c>
      <c r="I378" s="232"/>
      <c r="J378" s="228"/>
      <c r="K378" s="228"/>
      <c r="L378" s="233"/>
      <c r="M378" s="234"/>
      <c r="N378" s="235"/>
      <c r="O378" s="235"/>
      <c r="P378" s="235"/>
      <c r="Q378" s="235"/>
      <c r="R378" s="235"/>
      <c r="S378" s="235"/>
      <c r="T378" s="236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7" t="s">
        <v>171</v>
      </c>
      <c r="AU378" s="237" t="s">
        <v>88</v>
      </c>
      <c r="AV378" s="13" t="s">
        <v>88</v>
      </c>
      <c r="AW378" s="13" t="s">
        <v>38</v>
      </c>
      <c r="AX378" s="13" t="s">
        <v>78</v>
      </c>
      <c r="AY378" s="237" t="s">
        <v>135</v>
      </c>
    </row>
    <row r="379" s="13" customFormat="1">
      <c r="A379" s="13"/>
      <c r="B379" s="227"/>
      <c r="C379" s="228"/>
      <c r="D379" s="220" t="s">
        <v>171</v>
      </c>
      <c r="E379" s="229" t="s">
        <v>76</v>
      </c>
      <c r="F379" s="230" t="s">
        <v>1115</v>
      </c>
      <c r="G379" s="228"/>
      <c r="H379" s="231">
        <v>6.4299999999999997</v>
      </c>
      <c r="I379" s="232"/>
      <c r="J379" s="228"/>
      <c r="K379" s="228"/>
      <c r="L379" s="233"/>
      <c r="M379" s="234"/>
      <c r="N379" s="235"/>
      <c r="O379" s="235"/>
      <c r="P379" s="235"/>
      <c r="Q379" s="235"/>
      <c r="R379" s="235"/>
      <c r="S379" s="235"/>
      <c r="T379" s="236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7" t="s">
        <v>171</v>
      </c>
      <c r="AU379" s="237" t="s">
        <v>88</v>
      </c>
      <c r="AV379" s="13" t="s">
        <v>88</v>
      </c>
      <c r="AW379" s="13" t="s">
        <v>38</v>
      </c>
      <c r="AX379" s="13" t="s">
        <v>78</v>
      </c>
      <c r="AY379" s="237" t="s">
        <v>135</v>
      </c>
    </row>
    <row r="380" s="13" customFormat="1">
      <c r="A380" s="13"/>
      <c r="B380" s="227"/>
      <c r="C380" s="228"/>
      <c r="D380" s="220" t="s">
        <v>171</v>
      </c>
      <c r="E380" s="229" t="s">
        <v>76</v>
      </c>
      <c r="F380" s="230" t="s">
        <v>1116</v>
      </c>
      <c r="G380" s="228"/>
      <c r="H380" s="231">
        <v>12.359999999999999</v>
      </c>
      <c r="I380" s="232"/>
      <c r="J380" s="228"/>
      <c r="K380" s="228"/>
      <c r="L380" s="233"/>
      <c r="M380" s="234"/>
      <c r="N380" s="235"/>
      <c r="O380" s="235"/>
      <c r="P380" s="235"/>
      <c r="Q380" s="235"/>
      <c r="R380" s="235"/>
      <c r="S380" s="235"/>
      <c r="T380" s="236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7" t="s">
        <v>171</v>
      </c>
      <c r="AU380" s="237" t="s">
        <v>88</v>
      </c>
      <c r="AV380" s="13" t="s">
        <v>88</v>
      </c>
      <c r="AW380" s="13" t="s">
        <v>38</v>
      </c>
      <c r="AX380" s="13" t="s">
        <v>78</v>
      </c>
      <c r="AY380" s="237" t="s">
        <v>135</v>
      </c>
    </row>
    <row r="381" s="13" customFormat="1">
      <c r="A381" s="13"/>
      <c r="B381" s="227"/>
      <c r="C381" s="228"/>
      <c r="D381" s="220" t="s">
        <v>171</v>
      </c>
      <c r="E381" s="229" t="s">
        <v>76</v>
      </c>
      <c r="F381" s="230" t="s">
        <v>1117</v>
      </c>
      <c r="G381" s="228"/>
      <c r="H381" s="231">
        <v>4.1459999999999999</v>
      </c>
      <c r="I381" s="232"/>
      <c r="J381" s="228"/>
      <c r="K381" s="228"/>
      <c r="L381" s="233"/>
      <c r="M381" s="234"/>
      <c r="N381" s="235"/>
      <c r="O381" s="235"/>
      <c r="P381" s="235"/>
      <c r="Q381" s="235"/>
      <c r="R381" s="235"/>
      <c r="S381" s="235"/>
      <c r="T381" s="236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7" t="s">
        <v>171</v>
      </c>
      <c r="AU381" s="237" t="s">
        <v>88</v>
      </c>
      <c r="AV381" s="13" t="s">
        <v>88</v>
      </c>
      <c r="AW381" s="13" t="s">
        <v>38</v>
      </c>
      <c r="AX381" s="13" t="s">
        <v>78</v>
      </c>
      <c r="AY381" s="237" t="s">
        <v>135</v>
      </c>
    </row>
    <row r="382" s="13" customFormat="1">
      <c r="A382" s="13"/>
      <c r="B382" s="227"/>
      <c r="C382" s="228"/>
      <c r="D382" s="220" t="s">
        <v>171</v>
      </c>
      <c r="E382" s="229" t="s">
        <v>76</v>
      </c>
      <c r="F382" s="230" t="s">
        <v>1118</v>
      </c>
      <c r="G382" s="228"/>
      <c r="H382" s="231">
        <v>7.8799999999999999</v>
      </c>
      <c r="I382" s="232"/>
      <c r="J382" s="228"/>
      <c r="K382" s="228"/>
      <c r="L382" s="233"/>
      <c r="M382" s="234"/>
      <c r="N382" s="235"/>
      <c r="O382" s="235"/>
      <c r="P382" s="235"/>
      <c r="Q382" s="235"/>
      <c r="R382" s="235"/>
      <c r="S382" s="235"/>
      <c r="T382" s="236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7" t="s">
        <v>171</v>
      </c>
      <c r="AU382" s="237" t="s">
        <v>88</v>
      </c>
      <c r="AV382" s="13" t="s">
        <v>88</v>
      </c>
      <c r="AW382" s="13" t="s">
        <v>38</v>
      </c>
      <c r="AX382" s="13" t="s">
        <v>78</v>
      </c>
      <c r="AY382" s="237" t="s">
        <v>135</v>
      </c>
    </row>
    <row r="383" s="13" customFormat="1">
      <c r="A383" s="13"/>
      <c r="B383" s="227"/>
      <c r="C383" s="228"/>
      <c r="D383" s="220" t="s">
        <v>171</v>
      </c>
      <c r="E383" s="229" t="s">
        <v>76</v>
      </c>
      <c r="F383" s="230" t="s">
        <v>1119</v>
      </c>
      <c r="G383" s="228"/>
      <c r="H383" s="231">
        <v>44.811</v>
      </c>
      <c r="I383" s="232"/>
      <c r="J383" s="228"/>
      <c r="K383" s="228"/>
      <c r="L383" s="233"/>
      <c r="M383" s="234"/>
      <c r="N383" s="235"/>
      <c r="O383" s="235"/>
      <c r="P383" s="235"/>
      <c r="Q383" s="235"/>
      <c r="R383" s="235"/>
      <c r="S383" s="235"/>
      <c r="T383" s="236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7" t="s">
        <v>171</v>
      </c>
      <c r="AU383" s="237" t="s">
        <v>88</v>
      </c>
      <c r="AV383" s="13" t="s">
        <v>88</v>
      </c>
      <c r="AW383" s="13" t="s">
        <v>38</v>
      </c>
      <c r="AX383" s="13" t="s">
        <v>78</v>
      </c>
      <c r="AY383" s="237" t="s">
        <v>135</v>
      </c>
    </row>
    <row r="384" s="13" customFormat="1">
      <c r="A384" s="13"/>
      <c r="B384" s="227"/>
      <c r="C384" s="228"/>
      <c r="D384" s="220" t="s">
        <v>171</v>
      </c>
      <c r="E384" s="229" t="s">
        <v>76</v>
      </c>
      <c r="F384" s="230" t="s">
        <v>1120</v>
      </c>
      <c r="G384" s="228"/>
      <c r="H384" s="231">
        <v>8.8989999999999991</v>
      </c>
      <c r="I384" s="232"/>
      <c r="J384" s="228"/>
      <c r="K384" s="228"/>
      <c r="L384" s="233"/>
      <c r="M384" s="234"/>
      <c r="N384" s="235"/>
      <c r="O384" s="235"/>
      <c r="P384" s="235"/>
      <c r="Q384" s="235"/>
      <c r="R384" s="235"/>
      <c r="S384" s="235"/>
      <c r="T384" s="236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7" t="s">
        <v>171</v>
      </c>
      <c r="AU384" s="237" t="s">
        <v>88</v>
      </c>
      <c r="AV384" s="13" t="s">
        <v>88</v>
      </c>
      <c r="AW384" s="13" t="s">
        <v>38</v>
      </c>
      <c r="AX384" s="13" t="s">
        <v>78</v>
      </c>
      <c r="AY384" s="237" t="s">
        <v>135</v>
      </c>
    </row>
    <row r="385" s="13" customFormat="1">
      <c r="A385" s="13"/>
      <c r="B385" s="227"/>
      <c r="C385" s="228"/>
      <c r="D385" s="220" t="s">
        <v>171</v>
      </c>
      <c r="E385" s="229" t="s">
        <v>76</v>
      </c>
      <c r="F385" s="230" t="s">
        <v>1121</v>
      </c>
      <c r="G385" s="228"/>
      <c r="H385" s="231">
        <v>9.6999999999999993</v>
      </c>
      <c r="I385" s="232"/>
      <c r="J385" s="228"/>
      <c r="K385" s="228"/>
      <c r="L385" s="233"/>
      <c r="M385" s="234"/>
      <c r="N385" s="235"/>
      <c r="O385" s="235"/>
      <c r="P385" s="235"/>
      <c r="Q385" s="235"/>
      <c r="R385" s="235"/>
      <c r="S385" s="235"/>
      <c r="T385" s="236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7" t="s">
        <v>171</v>
      </c>
      <c r="AU385" s="237" t="s">
        <v>88</v>
      </c>
      <c r="AV385" s="13" t="s">
        <v>88</v>
      </c>
      <c r="AW385" s="13" t="s">
        <v>38</v>
      </c>
      <c r="AX385" s="13" t="s">
        <v>78</v>
      </c>
      <c r="AY385" s="237" t="s">
        <v>135</v>
      </c>
    </row>
    <row r="386" s="13" customFormat="1">
      <c r="A386" s="13"/>
      <c r="B386" s="227"/>
      <c r="C386" s="228"/>
      <c r="D386" s="220" t="s">
        <v>171</v>
      </c>
      <c r="E386" s="229" t="s">
        <v>76</v>
      </c>
      <c r="F386" s="230" t="s">
        <v>1122</v>
      </c>
      <c r="G386" s="228"/>
      <c r="H386" s="231">
        <v>5.2779999999999996</v>
      </c>
      <c r="I386" s="232"/>
      <c r="J386" s="228"/>
      <c r="K386" s="228"/>
      <c r="L386" s="233"/>
      <c r="M386" s="234"/>
      <c r="N386" s="235"/>
      <c r="O386" s="235"/>
      <c r="P386" s="235"/>
      <c r="Q386" s="235"/>
      <c r="R386" s="235"/>
      <c r="S386" s="235"/>
      <c r="T386" s="236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7" t="s">
        <v>171</v>
      </c>
      <c r="AU386" s="237" t="s">
        <v>88</v>
      </c>
      <c r="AV386" s="13" t="s">
        <v>88</v>
      </c>
      <c r="AW386" s="13" t="s">
        <v>38</v>
      </c>
      <c r="AX386" s="13" t="s">
        <v>78</v>
      </c>
      <c r="AY386" s="237" t="s">
        <v>135</v>
      </c>
    </row>
    <row r="387" s="13" customFormat="1">
      <c r="A387" s="13"/>
      <c r="B387" s="227"/>
      <c r="C387" s="228"/>
      <c r="D387" s="220" t="s">
        <v>171</v>
      </c>
      <c r="E387" s="229" t="s">
        <v>76</v>
      </c>
      <c r="F387" s="230" t="s">
        <v>1123</v>
      </c>
      <c r="G387" s="228"/>
      <c r="H387" s="231">
        <v>5.7000000000000002</v>
      </c>
      <c r="I387" s="232"/>
      <c r="J387" s="228"/>
      <c r="K387" s="228"/>
      <c r="L387" s="233"/>
      <c r="M387" s="234"/>
      <c r="N387" s="235"/>
      <c r="O387" s="235"/>
      <c r="P387" s="235"/>
      <c r="Q387" s="235"/>
      <c r="R387" s="235"/>
      <c r="S387" s="235"/>
      <c r="T387" s="236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7" t="s">
        <v>171</v>
      </c>
      <c r="AU387" s="237" t="s">
        <v>88</v>
      </c>
      <c r="AV387" s="13" t="s">
        <v>88</v>
      </c>
      <c r="AW387" s="13" t="s">
        <v>38</v>
      </c>
      <c r="AX387" s="13" t="s">
        <v>78</v>
      </c>
      <c r="AY387" s="237" t="s">
        <v>135</v>
      </c>
    </row>
    <row r="388" s="13" customFormat="1">
      <c r="A388" s="13"/>
      <c r="B388" s="227"/>
      <c r="C388" s="228"/>
      <c r="D388" s="220" t="s">
        <v>171</v>
      </c>
      <c r="E388" s="229" t="s">
        <v>76</v>
      </c>
      <c r="F388" s="230" t="s">
        <v>1124</v>
      </c>
      <c r="G388" s="228"/>
      <c r="H388" s="231">
        <v>2.3399999999999999</v>
      </c>
      <c r="I388" s="232"/>
      <c r="J388" s="228"/>
      <c r="K388" s="228"/>
      <c r="L388" s="233"/>
      <c r="M388" s="234"/>
      <c r="N388" s="235"/>
      <c r="O388" s="235"/>
      <c r="P388" s="235"/>
      <c r="Q388" s="235"/>
      <c r="R388" s="235"/>
      <c r="S388" s="235"/>
      <c r="T388" s="236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7" t="s">
        <v>171</v>
      </c>
      <c r="AU388" s="237" t="s">
        <v>88</v>
      </c>
      <c r="AV388" s="13" t="s">
        <v>88</v>
      </c>
      <c r="AW388" s="13" t="s">
        <v>38</v>
      </c>
      <c r="AX388" s="13" t="s">
        <v>78</v>
      </c>
      <c r="AY388" s="237" t="s">
        <v>135</v>
      </c>
    </row>
    <row r="389" s="13" customFormat="1">
      <c r="A389" s="13"/>
      <c r="B389" s="227"/>
      <c r="C389" s="228"/>
      <c r="D389" s="220" t="s">
        <v>171</v>
      </c>
      <c r="E389" s="229" t="s">
        <v>76</v>
      </c>
      <c r="F389" s="230" t="s">
        <v>1125</v>
      </c>
      <c r="G389" s="228"/>
      <c r="H389" s="231">
        <v>16.800000000000001</v>
      </c>
      <c r="I389" s="232"/>
      <c r="J389" s="228"/>
      <c r="K389" s="228"/>
      <c r="L389" s="233"/>
      <c r="M389" s="234"/>
      <c r="N389" s="235"/>
      <c r="O389" s="235"/>
      <c r="P389" s="235"/>
      <c r="Q389" s="235"/>
      <c r="R389" s="235"/>
      <c r="S389" s="235"/>
      <c r="T389" s="236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7" t="s">
        <v>171</v>
      </c>
      <c r="AU389" s="237" t="s">
        <v>88</v>
      </c>
      <c r="AV389" s="13" t="s">
        <v>88</v>
      </c>
      <c r="AW389" s="13" t="s">
        <v>38</v>
      </c>
      <c r="AX389" s="13" t="s">
        <v>78</v>
      </c>
      <c r="AY389" s="237" t="s">
        <v>135</v>
      </c>
    </row>
    <row r="390" s="13" customFormat="1">
      <c r="A390" s="13"/>
      <c r="B390" s="227"/>
      <c r="C390" s="228"/>
      <c r="D390" s="220" t="s">
        <v>171</v>
      </c>
      <c r="E390" s="229" t="s">
        <v>76</v>
      </c>
      <c r="F390" s="230" t="s">
        <v>1126</v>
      </c>
      <c r="G390" s="228"/>
      <c r="H390" s="231">
        <v>-28.687999999999999</v>
      </c>
      <c r="I390" s="232"/>
      <c r="J390" s="228"/>
      <c r="K390" s="228"/>
      <c r="L390" s="233"/>
      <c r="M390" s="234"/>
      <c r="N390" s="235"/>
      <c r="O390" s="235"/>
      <c r="P390" s="235"/>
      <c r="Q390" s="235"/>
      <c r="R390" s="235"/>
      <c r="S390" s="235"/>
      <c r="T390" s="236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7" t="s">
        <v>171</v>
      </c>
      <c r="AU390" s="237" t="s">
        <v>88</v>
      </c>
      <c r="AV390" s="13" t="s">
        <v>88</v>
      </c>
      <c r="AW390" s="13" t="s">
        <v>38</v>
      </c>
      <c r="AX390" s="13" t="s">
        <v>78</v>
      </c>
      <c r="AY390" s="237" t="s">
        <v>135</v>
      </c>
    </row>
    <row r="391" s="13" customFormat="1">
      <c r="A391" s="13"/>
      <c r="B391" s="227"/>
      <c r="C391" s="228"/>
      <c r="D391" s="220" t="s">
        <v>171</v>
      </c>
      <c r="E391" s="229" t="s">
        <v>76</v>
      </c>
      <c r="F391" s="230" t="s">
        <v>1127</v>
      </c>
      <c r="G391" s="228"/>
      <c r="H391" s="231">
        <v>-8.1280000000000001</v>
      </c>
      <c r="I391" s="232"/>
      <c r="J391" s="228"/>
      <c r="K391" s="228"/>
      <c r="L391" s="233"/>
      <c r="M391" s="234"/>
      <c r="N391" s="235"/>
      <c r="O391" s="235"/>
      <c r="P391" s="235"/>
      <c r="Q391" s="235"/>
      <c r="R391" s="235"/>
      <c r="S391" s="235"/>
      <c r="T391" s="236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7" t="s">
        <v>171</v>
      </c>
      <c r="AU391" s="237" t="s">
        <v>88</v>
      </c>
      <c r="AV391" s="13" t="s">
        <v>88</v>
      </c>
      <c r="AW391" s="13" t="s">
        <v>38</v>
      </c>
      <c r="AX391" s="13" t="s">
        <v>78</v>
      </c>
      <c r="AY391" s="237" t="s">
        <v>135</v>
      </c>
    </row>
    <row r="392" s="13" customFormat="1">
      <c r="A392" s="13"/>
      <c r="B392" s="227"/>
      <c r="C392" s="228"/>
      <c r="D392" s="220" t="s">
        <v>171</v>
      </c>
      <c r="E392" s="229" t="s">
        <v>76</v>
      </c>
      <c r="F392" s="230" t="s">
        <v>1128</v>
      </c>
      <c r="G392" s="228"/>
      <c r="H392" s="231">
        <v>-3.5099999999999998</v>
      </c>
      <c r="I392" s="232"/>
      <c r="J392" s="228"/>
      <c r="K392" s="228"/>
      <c r="L392" s="233"/>
      <c r="M392" s="234"/>
      <c r="N392" s="235"/>
      <c r="O392" s="235"/>
      <c r="P392" s="235"/>
      <c r="Q392" s="235"/>
      <c r="R392" s="235"/>
      <c r="S392" s="235"/>
      <c r="T392" s="236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7" t="s">
        <v>171</v>
      </c>
      <c r="AU392" s="237" t="s">
        <v>88</v>
      </c>
      <c r="AV392" s="13" t="s">
        <v>88</v>
      </c>
      <c r="AW392" s="13" t="s">
        <v>38</v>
      </c>
      <c r="AX392" s="13" t="s">
        <v>78</v>
      </c>
      <c r="AY392" s="237" t="s">
        <v>135</v>
      </c>
    </row>
    <row r="393" s="14" customFormat="1">
      <c r="A393" s="14"/>
      <c r="B393" s="238"/>
      <c r="C393" s="239"/>
      <c r="D393" s="220" t="s">
        <v>171</v>
      </c>
      <c r="E393" s="240" t="s">
        <v>76</v>
      </c>
      <c r="F393" s="241" t="s">
        <v>207</v>
      </c>
      <c r="G393" s="239"/>
      <c r="H393" s="242">
        <v>190.41</v>
      </c>
      <c r="I393" s="243"/>
      <c r="J393" s="239"/>
      <c r="K393" s="239"/>
      <c r="L393" s="244"/>
      <c r="M393" s="245"/>
      <c r="N393" s="246"/>
      <c r="O393" s="246"/>
      <c r="P393" s="246"/>
      <c r="Q393" s="246"/>
      <c r="R393" s="246"/>
      <c r="S393" s="246"/>
      <c r="T393" s="247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48" t="s">
        <v>171</v>
      </c>
      <c r="AU393" s="248" t="s">
        <v>88</v>
      </c>
      <c r="AV393" s="14" t="s">
        <v>153</v>
      </c>
      <c r="AW393" s="14" t="s">
        <v>38</v>
      </c>
      <c r="AX393" s="14" t="s">
        <v>78</v>
      </c>
      <c r="AY393" s="248" t="s">
        <v>135</v>
      </c>
    </row>
    <row r="394" s="13" customFormat="1">
      <c r="A394" s="13"/>
      <c r="B394" s="227"/>
      <c r="C394" s="228"/>
      <c r="D394" s="220" t="s">
        <v>171</v>
      </c>
      <c r="E394" s="229" t="s">
        <v>76</v>
      </c>
      <c r="F394" s="230" t="s">
        <v>1136</v>
      </c>
      <c r="G394" s="228"/>
      <c r="H394" s="231">
        <v>9.5210000000000008</v>
      </c>
      <c r="I394" s="232"/>
      <c r="J394" s="228"/>
      <c r="K394" s="228"/>
      <c r="L394" s="233"/>
      <c r="M394" s="234"/>
      <c r="N394" s="235"/>
      <c r="O394" s="235"/>
      <c r="P394" s="235"/>
      <c r="Q394" s="235"/>
      <c r="R394" s="235"/>
      <c r="S394" s="235"/>
      <c r="T394" s="236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7" t="s">
        <v>171</v>
      </c>
      <c r="AU394" s="237" t="s">
        <v>88</v>
      </c>
      <c r="AV394" s="13" t="s">
        <v>88</v>
      </c>
      <c r="AW394" s="13" t="s">
        <v>38</v>
      </c>
      <c r="AX394" s="13" t="s">
        <v>78</v>
      </c>
      <c r="AY394" s="237" t="s">
        <v>135</v>
      </c>
    </row>
    <row r="395" s="13" customFormat="1">
      <c r="A395" s="13"/>
      <c r="B395" s="227"/>
      <c r="C395" s="228"/>
      <c r="D395" s="220" t="s">
        <v>171</v>
      </c>
      <c r="E395" s="229" t="s">
        <v>76</v>
      </c>
      <c r="F395" s="230" t="s">
        <v>1137</v>
      </c>
      <c r="G395" s="228"/>
      <c r="H395" s="231">
        <v>0.95199999999999996</v>
      </c>
      <c r="I395" s="232"/>
      <c r="J395" s="228"/>
      <c r="K395" s="228"/>
      <c r="L395" s="233"/>
      <c r="M395" s="234"/>
      <c r="N395" s="235"/>
      <c r="O395" s="235"/>
      <c r="P395" s="235"/>
      <c r="Q395" s="235"/>
      <c r="R395" s="235"/>
      <c r="S395" s="235"/>
      <c r="T395" s="236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7" t="s">
        <v>171</v>
      </c>
      <c r="AU395" s="237" t="s">
        <v>88</v>
      </c>
      <c r="AV395" s="13" t="s">
        <v>88</v>
      </c>
      <c r="AW395" s="13" t="s">
        <v>38</v>
      </c>
      <c r="AX395" s="13" t="s">
        <v>86</v>
      </c>
      <c r="AY395" s="237" t="s">
        <v>135</v>
      </c>
    </row>
    <row r="396" s="2" customFormat="1" ht="21.75" customHeight="1">
      <c r="A396" s="41"/>
      <c r="B396" s="42"/>
      <c r="C396" s="207" t="s">
        <v>211</v>
      </c>
      <c r="D396" s="207" t="s">
        <v>137</v>
      </c>
      <c r="E396" s="208" t="s">
        <v>1138</v>
      </c>
      <c r="F396" s="209" t="s">
        <v>1139</v>
      </c>
      <c r="G396" s="210" t="s">
        <v>202</v>
      </c>
      <c r="H396" s="211">
        <v>8.5690000000000008</v>
      </c>
      <c r="I396" s="212"/>
      <c r="J396" s="213">
        <f>ROUND(I396*H396,2)</f>
        <v>0</v>
      </c>
      <c r="K396" s="209" t="s">
        <v>141</v>
      </c>
      <c r="L396" s="47"/>
      <c r="M396" s="214" t="s">
        <v>76</v>
      </c>
      <c r="N396" s="215" t="s">
        <v>48</v>
      </c>
      <c r="O396" s="87"/>
      <c r="P396" s="216">
        <f>O396*H396</f>
        <v>0</v>
      </c>
      <c r="Q396" s="216">
        <v>0</v>
      </c>
      <c r="R396" s="216">
        <f>Q396*H396</f>
        <v>0</v>
      </c>
      <c r="S396" s="216">
        <v>0</v>
      </c>
      <c r="T396" s="217">
        <f>S396*H396</f>
        <v>0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18" t="s">
        <v>142</v>
      </c>
      <c r="AT396" s="218" t="s">
        <v>137</v>
      </c>
      <c r="AU396" s="218" t="s">
        <v>88</v>
      </c>
      <c r="AY396" s="20" t="s">
        <v>135</v>
      </c>
      <c r="BE396" s="219">
        <f>IF(N396="základní",J396,0)</f>
        <v>0</v>
      </c>
      <c r="BF396" s="219">
        <f>IF(N396="snížená",J396,0)</f>
        <v>0</v>
      </c>
      <c r="BG396" s="219">
        <f>IF(N396="zákl. přenesená",J396,0)</f>
        <v>0</v>
      </c>
      <c r="BH396" s="219">
        <f>IF(N396="sníž. přenesená",J396,0)</f>
        <v>0</v>
      </c>
      <c r="BI396" s="219">
        <f>IF(N396="nulová",J396,0)</f>
        <v>0</v>
      </c>
      <c r="BJ396" s="20" t="s">
        <v>86</v>
      </c>
      <c r="BK396" s="219">
        <f>ROUND(I396*H396,2)</f>
        <v>0</v>
      </c>
      <c r="BL396" s="20" t="s">
        <v>142</v>
      </c>
      <c r="BM396" s="218" t="s">
        <v>1140</v>
      </c>
    </row>
    <row r="397" s="2" customFormat="1">
      <c r="A397" s="41"/>
      <c r="B397" s="42"/>
      <c r="C397" s="43"/>
      <c r="D397" s="220" t="s">
        <v>144</v>
      </c>
      <c r="E397" s="43"/>
      <c r="F397" s="221" t="s">
        <v>1141</v>
      </c>
      <c r="G397" s="43"/>
      <c r="H397" s="43"/>
      <c r="I397" s="222"/>
      <c r="J397" s="43"/>
      <c r="K397" s="43"/>
      <c r="L397" s="47"/>
      <c r="M397" s="223"/>
      <c r="N397" s="224"/>
      <c r="O397" s="87"/>
      <c r="P397" s="87"/>
      <c r="Q397" s="87"/>
      <c r="R397" s="87"/>
      <c r="S397" s="87"/>
      <c r="T397" s="88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T397" s="20" t="s">
        <v>144</v>
      </c>
      <c r="AU397" s="20" t="s">
        <v>88</v>
      </c>
    </row>
    <row r="398" s="2" customFormat="1">
      <c r="A398" s="41"/>
      <c r="B398" s="42"/>
      <c r="C398" s="43"/>
      <c r="D398" s="225" t="s">
        <v>146</v>
      </c>
      <c r="E398" s="43"/>
      <c r="F398" s="226" t="s">
        <v>1142</v>
      </c>
      <c r="G398" s="43"/>
      <c r="H398" s="43"/>
      <c r="I398" s="222"/>
      <c r="J398" s="43"/>
      <c r="K398" s="43"/>
      <c r="L398" s="47"/>
      <c r="M398" s="223"/>
      <c r="N398" s="224"/>
      <c r="O398" s="87"/>
      <c r="P398" s="87"/>
      <c r="Q398" s="87"/>
      <c r="R398" s="87"/>
      <c r="S398" s="87"/>
      <c r="T398" s="88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T398" s="20" t="s">
        <v>146</v>
      </c>
      <c r="AU398" s="20" t="s">
        <v>88</v>
      </c>
    </row>
    <row r="399" s="13" customFormat="1">
      <c r="A399" s="13"/>
      <c r="B399" s="227"/>
      <c r="C399" s="228"/>
      <c r="D399" s="220" t="s">
        <v>171</v>
      </c>
      <c r="E399" s="229" t="s">
        <v>76</v>
      </c>
      <c r="F399" s="230" t="s">
        <v>1078</v>
      </c>
      <c r="G399" s="228"/>
      <c r="H399" s="231">
        <v>1.9970000000000001</v>
      </c>
      <c r="I399" s="232"/>
      <c r="J399" s="228"/>
      <c r="K399" s="228"/>
      <c r="L399" s="233"/>
      <c r="M399" s="234"/>
      <c r="N399" s="235"/>
      <c r="O399" s="235"/>
      <c r="P399" s="235"/>
      <c r="Q399" s="235"/>
      <c r="R399" s="235"/>
      <c r="S399" s="235"/>
      <c r="T399" s="236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7" t="s">
        <v>171</v>
      </c>
      <c r="AU399" s="237" t="s">
        <v>88</v>
      </c>
      <c r="AV399" s="13" t="s">
        <v>88</v>
      </c>
      <c r="AW399" s="13" t="s">
        <v>38</v>
      </c>
      <c r="AX399" s="13" t="s">
        <v>78</v>
      </c>
      <c r="AY399" s="237" t="s">
        <v>135</v>
      </c>
    </row>
    <row r="400" s="13" customFormat="1">
      <c r="A400" s="13"/>
      <c r="B400" s="227"/>
      <c r="C400" s="228"/>
      <c r="D400" s="220" t="s">
        <v>171</v>
      </c>
      <c r="E400" s="229" t="s">
        <v>76</v>
      </c>
      <c r="F400" s="230" t="s">
        <v>1079</v>
      </c>
      <c r="G400" s="228"/>
      <c r="H400" s="231">
        <v>1.9670000000000001</v>
      </c>
      <c r="I400" s="232"/>
      <c r="J400" s="228"/>
      <c r="K400" s="228"/>
      <c r="L400" s="233"/>
      <c r="M400" s="234"/>
      <c r="N400" s="235"/>
      <c r="O400" s="235"/>
      <c r="P400" s="235"/>
      <c r="Q400" s="235"/>
      <c r="R400" s="235"/>
      <c r="S400" s="235"/>
      <c r="T400" s="236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7" t="s">
        <v>171</v>
      </c>
      <c r="AU400" s="237" t="s">
        <v>88</v>
      </c>
      <c r="AV400" s="13" t="s">
        <v>88</v>
      </c>
      <c r="AW400" s="13" t="s">
        <v>38</v>
      </c>
      <c r="AX400" s="13" t="s">
        <v>78</v>
      </c>
      <c r="AY400" s="237" t="s">
        <v>135</v>
      </c>
    </row>
    <row r="401" s="13" customFormat="1">
      <c r="A401" s="13"/>
      <c r="B401" s="227"/>
      <c r="C401" s="228"/>
      <c r="D401" s="220" t="s">
        <v>171</v>
      </c>
      <c r="E401" s="229" t="s">
        <v>76</v>
      </c>
      <c r="F401" s="230" t="s">
        <v>1080</v>
      </c>
      <c r="G401" s="228"/>
      <c r="H401" s="231">
        <v>1.913</v>
      </c>
      <c r="I401" s="232"/>
      <c r="J401" s="228"/>
      <c r="K401" s="228"/>
      <c r="L401" s="233"/>
      <c r="M401" s="234"/>
      <c r="N401" s="235"/>
      <c r="O401" s="235"/>
      <c r="P401" s="235"/>
      <c r="Q401" s="235"/>
      <c r="R401" s="235"/>
      <c r="S401" s="235"/>
      <c r="T401" s="236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7" t="s">
        <v>171</v>
      </c>
      <c r="AU401" s="237" t="s">
        <v>88</v>
      </c>
      <c r="AV401" s="13" t="s">
        <v>88</v>
      </c>
      <c r="AW401" s="13" t="s">
        <v>38</v>
      </c>
      <c r="AX401" s="13" t="s">
        <v>78</v>
      </c>
      <c r="AY401" s="237" t="s">
        <v>135</v>
      </c>
    </row>
    <row r="402" s="13" customFormat="1">
      <c r="A402" s="13"/>
      <c r="B402" s="227"/>
      <c r="C402" s="228"/>
      <c r="D402" s="220" t="s">
        <v>171</v>
      </c>
      <c r="E402" s="229" t="s">
        <v>76</v>
      </c>
      <c r="F402" s="230" t="s">
        <v>1081</v>
      </c>
      <c r="G402" s="228"/>
      <c r="H402" s="231">
        <v>1.9299999999999999</v>
      </c>
      <c r="I402" s="232"/>
      <c r="J402" s="228"/>
      <c r="K402" s="228"/>
      <c r="L402" s="233"/>
      <c r="M402" s="234"/>
      <c r="N402" s="235"/>
      <c r="O402" s="235"/>
      <c r="P402" s="235"/>
      <c r="Q402" s="235"/>
      <c r="R402" s="235"/>
      <c r="S402" s="235"/>
      <c r="T402" s="236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7" t="s">
        <v>171</v>
      </c>
      <c r="AU402" s="237" t="s">
        <v>88</v>
      </c>
      <c r="AV402" s="13" t="s">
        <v>88</v>
      </c>
      <c r="AW402" s="13" t="s">
        <v>38</v>
      </c>
      <c r="AX402" s="13" t="s">
        <v>78</v>
      </c>
      <c r="AY402" s="237" t="s">
        <v>135</v>
      </c>
    </row>
    <row r="403" s="13" customFormat="1">
      <c r="A403" s="13"/>
      <c r="B403" s="227"/>
      <c r="C403" s="228"/>
      <c r="D403" s="220" t="s">
        <v>171</v>
      </c>
      <c r="E403" s="229" t="s">
        <v>76</v>
      </c>
      <c r="F403" s="230" t="s">
        <v>1082</v>
      </c>
      <c r="G403" s="228"/>
      <c r="H403" s="231">
        <v>1.97</v>
      </c>
      <c r="I403" s="232"/>
      <c r="J403" s="228"/>
      <c r="K403" s="228"/>
      <c r="L403" s="233"/>
      <c r="M403" s="234"/>
      <c r="N403" s="235"/>
      <c r="O403" s="235"/>
      <c r="P403" s="235"/>
      <c r="Q403" s="235"/>
      <c r="R403" s="235"/>
      <c r="S403" s="235"/>
      <c r="T403" s="236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7" t="s">
        <v>171</v>
      </c>
      <c r="AU403" s="237" t="s">
        <v>88</v>
      </c>
      <c r="AV403" s="13" t="s">
        <v>88</v>
      </c>
      <c r="AW403" s="13" t="s">
        <v>38</v>
      </c>
      <c r="AX403" s="13" t="s">
        <v>78</v>
      </c>
      <c r="AY403" s="237" t="s">
        <v>135</v>
      </c>
    </row>
    <row r="404" s="13" customFormat="1">
      <c r="A404" s="13"/>
      <c r="B404" s="227"/>
      <c r="C404" s="228"/>
      <c r="D404" s="220" t="s">
        <v>171</v>
      </c>
      <c r="E404" s="229" t="s">
        <v>76</v>
      </c>
      <c r="F404" s="230" t="s">
        <v>1083</v>
      </c>
      <c r="G404" s="228"/>
      <c r="H404" s="231">
        <v>2.0070000000000001</v>
      </c>
      <c r="I404" s="232"/>
      <c r="J404" s="228"/>
      <c r="K404" s="228"/>
      <c r="L404" s="233"/>
      <c r="M404" s="234"/>
      <c r="N404" s="235"/>
      <c r="O404" s="235"/>
      <c r="P404" s="235"/>
      <c r="Q404" s="235"/>
      <c r="R404" s="235"/>
      <c r="S404" s="235"/>
      <c r="T404" s="236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7" t="s">
        <v>171</v>
      </c>
      <c r="AU404" s="237" t="s">
        <v>88</v>
      </c>
      <c r="AV404" s="13" t="s">
        <v>88</v>
      </c>
      <c r="AW404" s="13" t="s">
        <v>38</v>
      </c>
      <c r="AX404" s="13" t="s">
        <v>78</v>
      </c>
      <c r="AY404" s="237" t="s">
        <v>135</v>
      </c>
    </row>
    <row r="405" s="13" customFormat="1">
      <c r="A405" s="13"/>
      <c r="B405" s="227"/>
      <c r="C405" s="228"/>
      <c r="D405" s="220" t="s">
        <v>171</v>
      </c>
      <c r="E405" s="229" t="s">
        <v>76</v>
      </c>
      <c r="F405" s="230" t="s">
        <v>1084</v>
      </c>
      <c r="G405" s="228"/>
      <c r="H405" s="231">
        <v>1.9199999999999999</v>
      </c>
      <c r="I405" s="232"/>
      <c r="J405" s="228"/>
      <c r="K405" s="228"/>
      <c r="L405" s="233"/>
      <c r="M405" s="234"/>
      <c r="N405" s="235"/>
      <c r="O405" s="235"/>
      <c r="P405" s="235"/>
      <c r="Q405" s="235"/>
      <c r="R405" s="235"/>
      <c r="S405" s="235"/>
      <c r="T405" s="236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7" t="s">
        <v>171</v>
      </c>
      <c r="AU405" s="237" t="s">
        <v>88</v>
      </c>
      <c r="AV405" s="13" t="s">
        <v>88</v>
      </c>
      <c r="AW405" s="13" t="s">
        <v>38</v>
      </c>
      <c r="AX405" s="13" t="s">
        <v>78</v>
      </c>
      <c r="AY405" s="237" t="s">
        <v>135</v>
      </c>
    </row>
    <row r="406" s="13" customFormat="1">
      <c r="A406" s="13"/>
      <c r="B406" s="227"/>
      <c r="C406" s="228"/>
      <c r="D406" s="220" t="s">
        <v>171</v>
      </c>
      <c r="E406" s="229" t="s">
        <v>76</v>
      </c>
      <c r="F406" s="230" t="s">
        <v>1085</v>
      </c>
      <c r="G406" s="228"/>
      <c r="H406" s="231">
        <v>1.637</v>
      </c>
      <c r="I406" s="232"/>
      <c r="J406" s="228"/>
      <c r="K406" s="228"/>
      <c r="L406" s="233"/>
      <c r="M406" s="234"/>
      <c r="N406" s="235"/>
      <c r="O406" s="235"/>
      <c r="P406" s="235"/>
      <c r="Q406" s="235"/>
      <c r="R406" s="235"/>
      <c r="S406" s="235"/>
      <c r="T406" s="236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7" t="s">
        <v>171</v>
      </c>
      <c r="AU406" s="237" t="s">
        <v>88</v>
      </c>
      <c r="AV406" s="13" t="s">
        <v>88</v>
      </c>
      <c r="AW406" s="13" t="s">
        <v>38</v>
      </c>
      <c r="AX406" s="13" t="s">
        <v>78</v>
      </c>
      <c r="AY406" s="237" t="s">
        <v>135</v>
      </c>
    </row>
    <row r="407" s="13" customFormat="1">
      <c r="A407" s="13"/>
      <c r="B407" s="227"/>
      <c r="C407" s="228"/>
      <c r="D407" s="220" t="s">
        <v>171</v>
      </c>
      <c r="E407" s="229" t="s">
        <v>76</v>
      </c>
      <c r="F407" s="230" t="s">
        <v>1086</v>
      </c>
      <c r="G407" s="228"/>
      <c r="H407" s="231">
        <v>2.1469999999999998</v>
      </c>
      <c r="I407" s="232"/>
      <c r="J407" s="228"/>
      <c r="K407" s="228"/>
      <c r="L407" s="233"/>
      <c r="M407" s="234"/>
      <c r="N407" s="235"/>
      <c r="O407" s="235"/>
      <c r="P407" s="235"/>
      <c r="Q407" s="235"/>
      <c r="R407" s="235"/>
      <c r="S407" s="235"/>
      <c r="T407" s="236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7" t="s">
        <v>171</v>
      </c>
      <c r="AU407" s="237" t="s">
        <v>88</v>
      </c>
      <c r="AV407" s="13" t="s">
        <v>88</v>
      </c>
      <c r="AW407" s="13" t="s">
        <v>38</v>
      </c>
      <c r="AX407" s="13" t="s">
        <v>78</v>
      </c>
      <c r="AY407" s="237" t="s">
        <v>135</v>
      </c>
    </row>
    <row r="408" s="13" customFormat="1">
      <c r="A408" s="13"/>
      <c r="B408" s="227"/>
      <c r="C408" s="228"/>
      <c r="D408" s="220" t="s">
        <v>171</v>
      </c>
      <c r="E408" s="229" t="s">
        <v>76</v>
      </c>
      <c r="F408" s="230" t="s">
        <v>1087</v>
      </c>
      <c r="G408" s="228"/>
      <c r="H408" s="231">
        <v>1.9099999999999999</v>
      </c>
      <c r="I408" s="232"/>
      <c r="J408" s="228"/>
      <c r="K408" s="228"/>
      <c r="L408" s="233"/>
      <c r="M408" s="234"/>
      <c r="N408" s="235"/>
      <c r="O408" s="235"/>
      <c r="P408" s="235"/>
      <c r="Q408" s="235"/>
      <c r="R408" s="235"/>
      <c r="S408" s="235"/>
      <c r="T408" s="236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7" t="s">
        <v>171</v>
      </c>
      <c r="AU408" s="237" t="s">
        <v>88</v>
      </c>
      <c r="AV408" s="13" t="s">
        <v>88</v>
      </c>
      <c r="AW408" s="13" t="s">
        <v>38</v>
      </c>
      <c r="AX408" s="13" t="s">
        <v>78</v>
      </c>
      <c r="AY408" s="237" t="s">
        <v>135</v>
      </c>
    </row>
    <row r="409" s="13" customFormat="1">
      <c r="A409" s="13"/>
      <c r="B409" s="227"/>
      <c r="C409" s="228"/>
      <c r="D409" s="220" t="s">
        <v>171</v>
      </c>
      <c r="E409" s="229" t="s">
        <v>76</v>
      </c>
      <c r="F409" s="230" t="s">
        <v>1088</v>
      </c>
      <c r="G409" s="228"/>
      <c r="H409" s="231">
        <v>2.1469999999999998</v>
      </c>
      <c r="I409" s="232"/>
      <c r="J409" s="228"/>
      <c r="K409" s="228"/>
      <c r="L409" s="233"/>
      <c r="M409" s="234"/>
      <c r="N409" s="235"/>
      <c r="O409" s="235"/>
      <c r="P409" s="235"/>
      <c r="Q409" s="235"/>
      <c r="R409" s="235"/>
      <c r="S409" s="235"/>
      <c r="T409" s="236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7" t="s">
        <v>171</v>
      </c>
      <c r="AU409" s="237" t="s">
        <v>88</v>
      </c>
      <c r="AV409" s="13" t="s">
        <v>88</v>
      </c>
      <c r="AW409" s="13" t="s">
        <v>38</v>
      </c>
      <c r="AX409" s="13" t="s">
        <v>78</v>
      </c>
      <c r="AY409" s="237" t="s">
        <v>135</v>
      </c>
    </row>
    <row r="410" s="13" customFormat="1">
      <c r="A410" s="13"/>
      <c r="B410" s="227"/>
      <c r="C410" s="228"/>
      <c r="D410" s="220" t="s">
        <v>171</v>
      </c>
      <c r="E410" s="229" t="s">
        <v>76</v>
      </c>
      <c r="F410" s="230" t="s">
        <v>1089</v>
      </c>
      <c r="G410" s="228"/>
      <c r="H410" s="231">
        <v>1.875</v>
      </c>
      <c r="I410" s="232"/>
      <c r="J410" s="228"/>
      <c r="K410" s="228"/>
      <c r="L410" s="233"/>
      <c r="M410" s="234"/>
      <c r="N410" s="235"/>
      <c r="O410" s="235"/>
      <c r="P410" s="235"/>
      <c r="Q410" s="235"/>
      <c r="R410" s="235"/>
      <c r="S410" s="235"/>
      <c r="T410" s="236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7" t="s">
        <v>171</v>
      </c>
      <c r="AU410" s="237" t="s">
        <v>88</v>
      </c>
      <c r="AV410" s="13" t="s">
        <v>88</v>
      </c>
      <c r="AW410" s="13" t="s">
        <v>38</v>
      </c>
      <c r="AX410" s="13" t="s">
        <v>78</v>
      </c>
      <c r="AY410" s="237" t="s">
        <v>135</v>
      </c>
    </row>
    <row r="411" s="13" customFormat="1">
      <c r="A411" s="13"/>
      <c r="B411" s="227"/>
      <c r="C411" s="228"/>
      <c r="D411" s="220" t="s">
        <v>171</v>
      </c>
      <c r="E411" s="229" t="s">
        <v>76</v>
      </c>
      <c r="F411" s="230" t="s">
        <v>1090</v>
      </c>
      <c r="G411" s="228"/>
      <c r="H411" s="231">
        <v>2.133</v>
      </c>
      <c r="I411" s="232"/>
      <c r="J411" s="228"/>
      <c r="K411" s="228"/>
      <c r="L411" s="233"/>
      <c r="M411" s="234"/>
      <c r="N411" s="235"/>
      <c r="O411" s="235"/>
      <c r="P411" s="235"/>
      <c r="Q411" s="235"/>
      <c r="R411" s="235"/>
      <c r="S411" s="235"/>
      <c r="T411" s="236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7" t="s">
        <v>171</v>
      </c>
      <c r="AU411" s="237" t="s">
        <v>88</v>
      </c>
      <c r="AV411" s="13" t="s">
        <v>88</v>
      </c>
      <c r="AW411" s="13" t="s">
        <v>38</v>
      </c>
      <c r="AX411" s="13" t="s">
        <v>78</v>
      </c>
      <c r="AY411" s="237" t="s">
        <v>135</v>
      </c>
    </row>
    <row r="412" s="13" customFormat="1">
      <c r="A412" s="13"/>
      <c r="B412" s="227"/>
      <c r="C412" s="228"/>
      <c r="D412" s="220" t="s">
        <v>171</v>
      </c>
      <c r="E412" s="229" t="s">
        <v>76</v>
      </c>
      <c r="F412" s="230" t="s">
        <v>1091</v>
      </c>
      <c r="G412" s="228"/>
      <c r="H412" s="231">
        <v>1.837</v>
      </c>
      <c r="I412" s="232"/>
      <c r="J412" s="228"/>
      <c r="K412" s="228"/>
      <c r="L412" s="233"/>
      <c r="M412" s="234"/>
      <c r="N412" s="235"/>
      <c r="O412" s="235"/>
      <c r="P412" s="235"/>
      <c r="Q412" s="235"/>
      <c r="R412" s="235"/>
      <c r="S412" s="235"/>
      <c r="T412" s="236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7" t="s">
        <v>171</v>
      </c>
      <c r="AU412" s="237" t="s">
        <v>88</v>
      </c>
      <c r="AV412" s="13" t="s">
        <v>88</v>
      </c>
      <c r="AW412" s="13" t="s">
        <v>38</v>
      </c>
      <c r="AX412" s="13" t="s">
        <v>78</v>
      </c>
      <c r="AY412" s="237" t="s">
        <v>135</v>
      </c>
    </row>
    <row r="413" s="13" customFormat="1">
      <c r="A413" s="13"/>
      <c r="B413" s="227"/>
      <c r="C413" s="228"/>
      <c r="D413" s="220" t="s">
        <v>171</v>
      </c>
      <c r="E413" s="229" t="s">
        <v>76</v>
      </c>
      <c r="F413" s="230" t="s">
        <v>1092</v>
      </c>
      <c r="G413" s="228"/>
      <c r="H413" s="231">
        <v>2.0600000000000001</v>
      </c>
      <c r="I413" s="232"/>
      <c r="J413" s="228"/>
      <c r="K413" s="228"/>
      <c r="L413" s="233"/>
      <c r="M413" s="234"/>
      <c r="N413" s="235"/>
      <c r="O413" s="235"/>
      <c r="P413" s="235"/>
      <c r="Q413" s="235"/>
      <c r="R413" s="235"/>
      <c r="S413" s="235"/>
      <c r="T413" s="236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7" t="s">
        <v>171</v>
      </c>
      <c r="AU413" s="237" t="s">
        <v>88</v>
      </c>
      <c r="AV413" s="13" t="s">
        <v>88</v>
      </c>
      <c r="AW413" s="13" t="s">
        <v>38</v>
      </c>
      <c r="AX413" s="13" t="s">
        <v>78</v>
      </c>
      <c r="AY413" s="237" t="s">
        <v>135</v>
      </c>
    </row>
    <row r="414" s="13" customFormat="1">
      <c r="A414" s="13"/>
      <c r="B414" s="227"/>
      <c r="C414" s="228"/>
      <c r="D414" s="220" t="s">
        <v>171</v>
      </c>
      <c r="E414" s="229" t="s">
        <v>76</v>
      </c>
      <c r="F414" s="230" t="s">
        <v>1093</v>
      </c>
      <c r="G414" s="228"/>
      <c r="H414" s="231">
        <v>2.073</v>
      </c>
      <c r="I414" s="232"/>
      <c r="J414" s="228"/>
      <c r="K414" s="228"/>
      <c r="L414" s="233"/>
      <c r="M414" s="234"/>
      <c r="N414" s="235"/>
      <c r="O414" s="235"/>
      <c r="P414" s="235"/>
      <c r="Q414" s="235"/>
      <c r="R414" s="235"/>
      <c r="S414" s="235"/>
      <c r="T414" s="236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7" t="s">
        <v>171</v>
      </c>
      <c r="AU414" s="237" t="s">
        <v>88</v>
      </c>
      <c r="AV414" s="13" t="s">
        <v>88</v>
      </c>
      <c r="AW414" s="13" t="s">
        <v>38</v>
      </c>
      <c r="AX414" s="13" t="s">
        <v>78</v>
      </c>
      <c r="AY414" s="237" t="s">
        <v>135</v>
      </c>
    </row>
    <row r="415" s="13" customFormat="1">
      <c r="A415" s="13"/>
      <c r="B415" s="227"/>
      <c r="C415" s="228"/>
      <c r="D415" s="220" t="s">
        <v>171</v>
      </c>
      <c r="E415" s="229" t="s">
        <v>76</v>
      </c>
      <c r="F415" s="230" t="s">
        <v>1094</v>
      </c>
      <c r="G415" s="228"/>
      <c r="H415" s="231">
        <v>1.97</v>
      </c>
      <c r="I415" s="232"/>
      <c r="J415" s="228"/>
      <c r="K415" s="228"/>
      <c r="L415" s="233"/>
      <c r="M415" s="234"/>
      <c r="N415" s="235"/>
      <c r="O415" s="235"/>
      <c r="P415" s="235"/>
      <c r="Q415" s="235"/>
      <c r="R415" s="235"/>
      <c r="S415" s="235"/>
      <c r="T415" s="236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7" t="s">
        <v>171</v>
      </c>
      <c r="AU415" s="237" t="s">
        <v>88</v>
      </c>
      <c r="AV415" s="13" t="s">
        <v>88</v>
      </c>
      <c r="AW415" s="13" t="s">
        <v>38</v>
      </c>
      <c r="AX415" s="13" t="s">
        <v>78</v>
      </c>
      <c r="AY415" s="237" t="s">
        <v>135</v>
      </c>
    </row>
    <row r="416" s="13" customFormat="1">
      <c r="A416" s="13"/>
      <c r="B416" s="227"/>
      <c r="C416" s="228"/>
      <c r="D416" s="220" t="s">
        <v>171</v>
      </c>
      <c r="E416" s="229" t="s">
        <v>76</v>
      </c>
      <c r="F416" s="230" t="s">
        <v>1095</v>
      </c>
      <c r="G416" s="228"/>
      <c r="H416" s="231">
        <v>2.298</v>
      </c>
      <c r="I416" s="232"/>
      <c r="J416" s="228"/>
      <c r="K416" s="228"/>
      <c r="L416" s="233"/>
      <c r="M416" s="234"/>
      <c r="N416" s="235"/>
      <c r="O416" s="235"/>
      <c r="P416" s="235"/>
      <c r="Q416" s="235"/>
      <c r="R416" s="235"/>
      <c r="S416" s="235"/>
      <c r="T416" s="236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7" t="s">
        <v>171</v>
      </c>
      <c r="AU416" s="237" t="s">
        <v>88</v>
      </c>
      <c r="AV416" s="13" t="s">
        <v>88</v>
      </c>
      <c r="AW416" s="13" t="s">
        <v>38</v>
      </c>
      <c r="AX416" s="13" t="s">
        <v>78</v>
      </c>
      <c r="AY416" s="237" t="s">
        <v>135</v>
      </c>
    </row>
    <row r="417" s="13" customFormat="1">
      <c r="A417" s="13"/>
      <c r="B417" s="227"/>
      <c r="C417" s="228"/>
      <c r="D417" s="220" t="s">
        <v>171</v>
      </c>
      <c r="E417" s="229" t="s">
        <v>76</v>
      </c>
      <c r="F417" s="230" t="s">
        <v>1096</v>
      </c>
      <c r="G417" s="228"/>
      <c r="H417" s="231">
        <v>1.6180000000000001</v>
      </c>
      <c r="I417" s="232"/>
      <c r="J417" s="228"/>
      <c r="K417" s="228"/>
      <c r="L417" s="233"/>
      <c r="M417" s="234"/>
      <c r="N417" s="235"/>
      <c r="O417" s="235"/>
      <c r="P417" s="235"/>
      <c r="Q417" s="235"/>
      <c r="R417" s="235"/>
      <c r="S417" s="235"/>
      <c r="T417" s="236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7" t="s">
        <v>171</v>
      </c>
      <c r="AU417" s="237" t="s">
        <v>88</v>
      </c>
      <c r="AV417" s="13" t="s">
        <v>88</v>
      </c>
      <c r="AW417" s="13" t="s">
        <v>38</v>
      </c>
      <c r="AX417" s="13" t="s">
        <v>78</v>
      </c>
      <c r="AY417" s="237" t="s">
        <v>135</v>
      </c>
    </row>
    <row r="418" s="13" customFormat="1">
      <c r="A418" s="13"/>
      <c r="B418" s="227"/>
      <c r="C418" s="228"/>
      <c r="D418" s="220" t="s">
        <v>171</v>
      </c>
      <c r="E418" s="229" t="s">
        <v>76</v>
      </c>
      <c r="F418" s="230" t="s">
        <v>1097</v>
      </c>
      <c r="G418" s="228"/>
      <c r="H418" s="231">
        <v>1.94</v>
      </c>
      <c r="I418" s="232"/>
      <c r="J418" s="228"/>
      <c r="K418" s="228"/>
      <c r="L418" s="233"/>
      <c r="M418" s="234"/>
      <c r="N418" s="235"/>
      <c r="O418" s="235"/>
      <c r="P418" s="235"/>
      <c r="Q418" s="235"/>
      <c r="R418" s="235"/>
      <c r="S418" s="235"/>
      <c r="T418" s="236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7" t="s">
        <v>171</v>
      </c>
      <c r="AU418" s="237" t="s">
        <v>88</v>
      </c>
      <c r="AV418" s="13" t="s">
        <v>88</v>
      </c>
      <c r="AW418" s="13" t="s">
        <v>38</v>
      </c>
      <c r="AX418" s="13" t="s">
        <v>78</v>
      </c>
      <c r="AY418" s="237" t="s">
        <v>135</v>
      </c>
    </row>
    <row r="419" s="13" customFormat="1">
      <c r="A419" s="13"/>
      <c r="B419" s="227"/>
      <c r="C419" s="228"/>
      <c r="D419" s="220" t="s">
        <v>171</v>
      </c>
      <c r="E419" s="229" t="s">
        <v>76</v>
      </c>
      <c r="F419" s="230" t="s">
        <v>1098</v>
      </c>
      <c r="G419" s="228"/>
      <c r="H419" s="231">
        <v>1.885</v>
      </c>
      <c r="I419" s="232"/>
      <c r="J419" s="228"/>
      <c r="K419" s="228"/>
      <c r="L419" s="233"/>
      <c r="M419" s="234"/>
      <c r="N419" s="235"/>
      <c r="O419" s="235"/>
      <c r="P419" s="235"/>
      <c r="Q419" s="235"/>
      <c r="R419" s="235"/>
      <c r="S419" s="235"/>
      <c r="T419" s="236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7" t="s">
        <v>171</v>
      </c>
      <c r="AU419" s="237" t="s">
        <v>88</v>
      </c>
      <c r="AV419" s="13" t="s">
        <v>88</v>
      </c>
      <c r="AW419" s="13" t="s">
        <v>38</v>
      </c>
      <c r="AX419" s="13" t="s">
        <v>78</v>
      </c>
      <c r="AY419" s="237" t="s">
        <v>135</v>
      </c>
    </row>
    <row r="420" s="13" customFormat="1">
      <c r="A420" s="13"/>
      <c r="B420" s="227"/>
      <c r="C420" s="228"/>
      <c r="D420" s="220" t="s">
        <v>171</v>
      </c>
      <c r="E420" s="229" t="s">
        <v>76</v>
      </c>
      <c r="F420" s="230" t="s">
        <v>1099</v>
      </c>
      <c r="G420" s="228"/>
      <c r="H420" s="231">
        <v>1.8999999999999999</v>
      </c>
      <c r="I420" s="232"/>
      <c r="J420" s="228"/>
      <c r="K420" s="228"/>
      <c r="L420" s="233"/>
      <c r="M420" s="234"/>
      <c r="N420" s="235"/>
      <c r="O420" s="235"/>
      <c r="P420" s="235"/>
      <c r="Q420" s="235"/>
      <c r="R420" s="235"/>
      <c r="S420" s="235"/>
      <c r="T420" s="236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7" t="s">
        <v>171</v>
      </c>
      <c r="AU420" s="237" t="s">
        <v>88</v>
      </c>
      <c r="AV420" s="13" t="s">
        <v>88</v>
      </c>
      <c r="AW420" s="13" t="s">
        <v>38</v>
      </c>
      <c r="AX420" s="13" t="s">
        <v>78</v>
      </c>
      <c r="AY420" s="237" t="s">
        <v>135</v>
      </c>
    </row>
    <row r="421" s="13" customFormat="1">
      <c r="A421" s="13"/>
      <c r="B421" s="227"/>
      <c r="C421" s="228"/>
      <c r="D421" s="220" t="s">
        <v>171</v>
      </c>
      <c r="E421" s="229" t="s">
        <v>76</v>
      </c>
      <c r="F421" s="230" t="s">
        <v>1100</v>
      </c>
      <c r="G421" s="228"/>
      <c r="H421" s="231">
        <v>2.3399999999999999</v>
      </c>
      <c r="I421" s="232"/>
      <c r="J421" s="228"/>
      <c r="K421" s="228"/>
      <c r="L421" s="233"/>
      <c r="M421" s="234"/>
      <c r="N421" s="235"/>
      <c r="O421" s="235"/>
      <c r="P421" s="235"/>
      <c r="Q421" s="235"/>
      <c r="R421" s="235"/>
      <c r="S421" s="235"/>
      <c r="T421" s="236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7" t="s">
        <v>171</v>
      </c>
      <c r="AU421" s="237" t="s">
        <v>88</v>
      </c>
      <c r="AV421" s="13" t="s">
        <v>88</v>
      </c>
      <c r="AW421" s="13" t="s">
        <v>38</v>
      </c>
      <c r="AX421" s="13" t="s">
        <v>78</v>
      </c>
      <c r="AY421" s="237" t="s">
        <v>135</v>
      </c>
    </row>
    <row r="422" s="13" customFormat="1">
      <c r="A422" s="13"/>
      <c r="B422" s="227"/>
      <c r="C422" s="228"/>
      <c r="D422" s="220" t="s">
        <v>171</v>
      </c>
      <c r="E422" s="229" t="s">
        <v>76</v>
      </c>
      <c r="F422" s="230" t="s">
        <v>1101</v>
      </c>
      <c r="G422" s="228"/>
      <c r="H422" s="231">
        <v>2.1000000000000001</v>
      </c>
      <c r="I422" s="232"/>
      <c r="J422" s="228"/>
      <c r="K422" s="228"/>
      <c r="L422" s="233"/>
      <c r="M422" s="234"/>
      <c r="N422" s="235"/>
      <c r="O422" s="235"/>
      <c r="P422" s="235"/>
      <c r="Q422" s="235"/>
      <c r="R422" s="235"/>
      <c r="S422" s="235"/>
      <c r="T422" s="236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7" t="s">
        <v>171</v>
      </c>
      <c r="AU422" s="237" t="s">
        <v>88</v>
      </c>
      <c r="AV422" s="13" t="s">
        <v>88</v>
      </c>
      <c r="AW422" s="13" t="s">
        <v>38</v>
      </c>
      <c r="AX422" s="13" t="s">
        <v>78</v>
      </c>
      <c r="AY422" s="237" t="s">
        <v>135</v>
      </c>
    </row>
    <row r="423" s="14" customFormat="1">
      <c r="A423" s="14"/>
      <c r="B423" s="238"/>
      <c r="C423" s="239"/>
      <c r="D423" s="220" t="s">
        <v>171</v>
      </c>
      <c r="E423" s="240" t="s">
        <v>76</v>
      </c>
      <c r="F423" s="241" t="s">
        <v>207</v>
      </c>
      <c r="G423" s="239"/>
      <c r="H423" s="242">
        <v>47.573999999999998</v>
      </c>
      <c r="I423" s="243"/>
      <c r="J423" s="239"/>
      <c r="K423" s="239"/>
      <c r="L423" s="244"/>
      <c r="M423" s="245"/>
      <c r="N423" s="246"/>
      <c r="O423" s="246"/>
      <c r="P423" s="246"/>
      <c r="Q423" s="246"/>
      <c r="R423" s="246"/>
      <c r="S423" s="246"/>
      <c r="T423" s="247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48" t="s">
        <v>171</v>
      </c>
      <c r="AU423" s="248" t="s">
        <v>88</v>
      </c>
      <c r="AV423" s="14" t="s">
        <v>153</v>
      </c>
      <c r="AW423" s="14" t="s">
        <v>38</v>
      </c>
      <c r="AX423" s="14" t="s">
        <v>78</v>
      </c>
      <c r="AY423" s="248" t="s">
        <v>135</v>
      </c>
    </row>
    <row r="424" s="13" customFormat="1">
      <c r="A424" s="13"/>
      <c r="B424" s="227"/>
      <c r="C424" s="228"/>
      <c r="D424" s="220" t="s">
        <v>171</v>
      </c>
      <c r="E424" s="229" t="s">
        <v>76</v>
      </c>
      <c r="F424" s="230" t="s">
        <v>1102</v>
      </c>
      <c r="G424" s="228"/>
      <c r="H424" s="231">
        <v>9.9849999999999994</v>
      </c>
      <c r="I424" s="232"/>
      <c r="J424" s="228"/>
      <c r="K424" s="228"/>
      <c r="L424" s="233"/>
      <c r="M424" s="234"/>
      <c r="N424" s="235"/>
      <c r="O424" s="235"/>
      <c r="P424" s="235"/>
      <c r="Q424" s="235"/>
      <c r="R424" s="235"/>
      <c r="S424" s="235"/>
      <c r="T424" s="236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7" t="s">
        <v>171</v>
      </c>
      <c r="AU424" s="237" t="s">
        <v>88</v>
      </c>
      <c r="AV424" s="13" t="s">
        <v>88</v>
      </c>
      <c r="AW424" s="13" t="s">
        <v>38</v>
      </c>
      <c r="AX424" s="13" t="s">
        <v>78</v>
      </c>
      <c r="AY424" s="237" t="s">
        <v>135</v>
      </c>
    </row>
    <row r="425" s="13" customFormat="1">
      <c r="A425" s="13"/>
      <c r="B425" s="227"/>
      <c r="C425" s="228"/>
      <c r="D425" s="220" t="s">
        <v>171</v>
      </c>
      <c r="E425" s="229" t="s">
        <v>76</v>
      </c>
      <c r="F425" s="230" t="s">
        <v>1103</v>
      </c>
      <c r="G425" s="228"/>
      <c r="H425" s="231">
        <v>3.3399999999999999</v>
      </c>
      <c r="I425" s="232"/>
      <c r="J425" s="228"/>
      <c r="K425" s="228"/>
      <c r="L425" s="233"/>
      <c r="M425" s="234"/>
      <c r="N425" s="235"/>
      <c r="O425" s="235"/>
      <c r="P425" s="235"/>
      <c r="Q425" s="235"/>
      <c r="R425" s="235"/>
      <c r="S425" s="235"/>
      <c r="T425" s="236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7" t="s">
        <v>171</v>
      </c>
      <c r="AU425" s="237" t="s">
        <v>88</v>
      </c>
      <c r="AV425" s="13" t="s">
        <v>88</v>
      </c>
      <c r="AW425" s="13" t="s">
        <v>38</v>
      </c>
      <c r="AX425" s="13" t="s">
        <v>78</v>
      </c>
      <c r="AY425" s="237" t="s">
        <v>135</v>
      </c>
    </row>
    <row r="426" s="13" customFormat="1">
      <c r="A426" s="13"/>
      <c r="B426" s="227"/>
      <c r="C426" s="228"/>
      <c r="D426" s="220" t="s">
        <v>171</v>
      </c>
      <c r="E426" s="229" t="s">
        <v>76</v>
      </c>
      <c r="F426" s="230" t="s">
        <v>1104</v>
      </c>
      <c r="G426" s="228"/>
      <c r="H426" s="231">
        <v>11.478</v>
      </c>
      <c r="I426" s="232"/>
      <c r="J426" s="228"/>
      <c r="K426" s="228"/>
      <c r="L426" s="233"/>
      <c r="M426" s="234"/>
      <c r="N426" s="235"/>
      <c r="O426" s="235"/>
      <c r="P426" s="235"/>
      <c r="Q426" s="235"/>
      <c r="R426" s="235"/>
      <c r="S426" s="235"/>
      <c r="T426" s="236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7" t="s">
        <v>171</v>
      </c>
      <c r="AU426" s="237" t="s">
        <v>88</v>
      </c>
      <c r="AV426" s="13" t="s">
        <v>88</v>
      </c>
      <c r="AW426" s="13" t="s">
        <v>38</v>
      </c>
      <c r="AX426" s="13" t="s">
        <v>78</v>
      </c>
      <c r="AY426" s="237" t="s">
        <v>135</v>
      </c>
    </row>
    <row r="427" s="13" customFormat="1">
      <c r="A427" s="13"/>
      <c r="B427" s="227"/>
      <c r="C427" s="228"/>
      <c r="D427" s="220" t="s">
        <v>171</v>
      </c>
      <c r="E427" s="229" t="s">
        <v>76</v>
      </c>
      <c r="F427" s="230" t="s">
        <v>1105</v>
      </c>
      <c r="G427" s="228"/>
      <c r="H427" s="231">
        <v>5.79</v>
      </c>
      <c r="I427" s="232"/>
      <c r="J427" s="228"/>
      <c r="K427" s="228"/>
      <c r="L427" s="233"/>
      <c r="M427" s="234"/>
      <c r="N427" s="235"/>
      <c r="O427" s="235"/>
      <c r="P427" s="235"/>
      <c r="Q427" s="235"/>
      <c r="R427" s="235"/>
      <c r="S427" s="235"/>
      <c r="T427" s="236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7" t="s">
        <v>171</v>
      </c>
      <c r="AU427" s="237" t="s">
        <v>88</v>
      </c>
      <c r="AV427" s="13" t="s">
        <v>88</v>
      </c>
      <c r="AW427" s="13" t="s">
        <v>38</v>
      </c>
      <c r="AX427" s="13" t="s">
        <v>78</v>
      </c>
      <c r="AY427" s="237" t="s">
        <v>135</v>
      </c>
    </row>
    <row r="428" s="13" customFormat="1">
      <c r="A428" s="13"/>
      <c r="B428" s="227"/>
      <c r="C428" s="228"/>
      <c r="D428" s="220" t="s">
        <v>171</v>
      </c>
      <c r="E428" s="229" t="s">
        <v>76</v>
      </c>
      <c r="F428" s="230" t="s">
        <v>1106</v>
      </c>
      <c r="G428" s="228"/>
      <c r="H428" s="231">
        <v>12.017</v>
      </c>
      <c r="I428" s="232"/>
      <c r="J428" s="228"/>
      <c r="K428" s="228"/>
      <c r="L428" s="233"/>
      <c r="M428" s="234"/>
      <c r="N428" s="235"/>
      <c r="O428" s="235"/>
      <c r="P428" s="235"/>
      <c r="Q428" s="235"/>
      <c r="R428" s="235"/>
      <c r="S428" s="235"/>
      <c r="T428" s="236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7" t="s">
        <v>171</v>
      </c>
      <c r="AU428" s="237" t="s">
        <v>88</v>
      </c>
      <c r="AV428" s="13" t="s">
        <v>88</v>
      </c>
      <c r="AW428" s="13" t="s">
        <v>38</v>
      </c>
      <c r="AX428" s="13" t="s">
        <v>78</v>
      </c>
      <c r="AY428" s="237" t="s">
        <v>135</v>
      </c>
    </row>
    <row r="429" s="13" customFormat="1">
      <c r="A429" s="13"/>
      <c r="B429" s="227"/>
      <c r="C429" s="228"/>
      <c r="D429" s="220" t="s">
        <v>171</v>
      </c>
      <c r="E429" s="229" t="s">
        <v>76</v>
      </c>
      <c r="F429" s="230" t="s">
        <v>1107</v>
      </c>
      <c r="G429" s="228"/>
      <c r="H429" s="231">
        <v>5.0179999999999998</v>
      </c>
      <c r="I429" s="232"/>
      <c r="J429" s="228"/>
      <c r="K429" s="228"/>
      <c r="L429" s="233"/>
      <c r="M429" s="234"/>
      <c r="N429" s="235"/>
      <c r="O429" s="235"/>
      <c r="P429" s="235"/>
      <c r="Q429" s="235"/>
      <c r="R429" s="235"/>
      <c r="S429" s="235"/>
      <c r="T429" s="236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7" t="s">
        <v>171</v>
      </c>
      <c r="AU429" s="237" t="s">
        <v>88</v>
      </c>
      <c r="AV429" s="13" t="s">
        <v>88</v>
      </c>
      <c r="AW429" s="13" t="s">
        <v>38</v>
      </c>
      <c r="AX429" s="13" t="s">
        <v>78</v>
      </c>
      <c r="AY429" s="237" t="s">
        <v>135</v>
      </c>
    </row>
    <row r="430" s="13" customFormat="1">
      <c r="A430" s="13"/>
      <c r="B430" s="227"/>
      <c r="C430" s="228"/>
      <c r="D430" s="220" t="s">
        <v>171</v>
      </c>
      <c r="E430" s="229" t="s">
        <v>76</v>
      </c>
      <c r="F430" s="230" t="s">
        <v>1108</v>
      </c>
      <c r="G430" s="228"/>
      <c r="H430" s="231">
        <v>10.752000000000001</v>
      </c>
      <c r="I430" s="232"/>
      <c r="J430" s="228"/>
      <c r="K430" s="228"/>
      <c r="L430" s="233"/>
      <c r="M430" s="234"/>
      <c r="N430" s="235"/>
      <c r="O430" s="235"/>
      <c r="P430" s="235"/>
      <c r="Q430" s="235"/>
      <c r="R430" s="235"/>
      <c r="S430" s="235"/>
      <c r="T430" s="236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7" t="s">
        <v>171</v>
      </c>
      <c r="AU430" s="237" t="s">
        <v>88</v>
      </c>
      <c r="AV430" s="13" t="s">
        <v>88</v>
      </c>
      <c r="AW430" s="13" t="s">
        <v>38</v>
      </c>
      <c r="AX430" s="13" t="s">
        <v>78</v>
      </c>
      <c r="AY430" s="237" t="s">
        <v>135</v>
      </c>
    </row>
    <row r="431" s="13" customFormat="1">
      <c r="A431" s="13"/>
      <c r="B431" s="227"/>
      <c r="C431" s="228"/>
      <c r="D431" s="220" t="s">
        <v>171</v>
      </c>
      <c r="E431" s="229" t="s">
        <v>76</v>
      </c>
      <c r="F431" s="230" t="s">
        <v>1109</v>
      </c>
      <c r="G431" s="228"/>
      <c r="H431" s="231">
        <v>4.9109999999999996</v>
      </c>
      <c r="I431" s="232"/>
      <c r="J431" s="228"/>
      <c r="K431" s="228"/>
      <c r="L431" s="233"/>
      <c r="M431" s="234"/>
      <c r="N431" s="235"/>
      <c r="O431" s="235"/>
      <c r="P431" s="235"/>
      <c r="Q431" s="235"/>
      <c r="R431" s="235"/>
      <c r="S431" s="235"/>
      <c r="T431" s="236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7" t="s">
        <v>171</v>
      </c>
      <c r="AU431" s="237" t="s">
        <v>88</v>
      </c>
      <c r="AV431" s="13" t="s">
        <v>88</v>
      </c>
      <c r="AW431" s="13" t="s">
        <v>38</v>
      </c>
      <c r="AX431" s="13" t="s">
        <v>78</v>
      </c>
      <c r="AY431" s="237" t="s">
        <v>135</v>
      </c>
    </row>
    <row r="432" s="13" customFormat="1">
      <c r="A432" s="13"/>
      <c r="B432" s="227"/>
      <c r="C432" s="228"/>
      <c r="D432" s="220" t="s">
        <v>171</v>
      </c>
      <c r="E432" s="229" t="s">
        <v>76</v>
      </c>
      <c r="F432" s="230" t="s">
        <v>1110</v>
      </c>
      <c r="G432" s="228"/>
      <c r="H432" s="231">
        <v>13.956</v>
      </c>
      <c r="I432" s="232"/>
      <c r="J432" s="228"/>
      <c r="K432" s="228"/>
      <c r="L432" s="233"/>
      <c r="M432" s="234"/>
      <c r="N432" s="235"/>
      <c r="O432" s="235"/>
      <c r="P432" s="235"/>
      <c r="Q432" s="235"/>
      <c r="R432" s="235"/>
      <c r="S432" s="235"/>
      <c r="T432" s="236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7" t="s">
        <v>171</v>
      </c>
      <c r="AU432" s="237" t="s">
        <v>88</v>
      </c>
      <c r="AV432" s="13" t="s">
        <v>88</v>
      </c>
      <c r="AW432" s="13" t="s">
        <v>38</v>
      </c>
      <c r="AX432" s="13" t="s">
        <v>78</v>
      </c>
      <c r="AY432" s="237" t="s">
        <v>135</v>
      </c>
    </row>
    <row r="433" s="13" customFormat="1">
      <c r="A433" s="13"/>
      <c r="B433" s="227"/>
      <c r="C433" s="228"/>
      <c r="D433" s="220" t="s">
        <v>171</v>
      </c>
      <c r="E433" s="229" t="s">
        <v>76</v>
      </c>
      <c r="F433" s="230" t="s">
        <v>1111</v>
      </c>
      <c r="G433" s="228"/>
      <c r="H433" s="231">
        <v>4.7750000000000004</v>
      </c>
      <c r="I433" s="232"/>
      <c r="J433" s="228"/>
      <c r="K433" s="228"/>
      <c r="L433" s="233"/>
      <c r="M433" s="234"/>
      <c r="N433" s="235"/>
      <c r="O433" s="235"/>
      <c r="P433" s="235"/>
      <c r="Q433" s="235"/>
      <c r="R433" s="235"/>
      <c r="S433" s="235"/>
      <c r="T433" s="236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7" t="s">
        <v>171</v>
      </c>
      <c r="AU433" s="237" t="s">
        <v>88</v>
      </c>
      <c r="AV433" s="13" t="s">
        <v>88</v>
      </c>
      <c r="AW433" s="13" t="s">
        <v>38</v>
      </c>
      <c r="AX433" s="13" t="s">
        <v>78</v>
      </c>
      <c r="AY433" s="237" t="s">
        <v>135</v>
      </c>
    </row>
    <row r="434" s="13" customFormat="1">
      <c r="A434" s="13"/>
      <c r="B434" s="227"/>
      <c r="C434" s="228"/>
      <c r="D434" s="220" t="s">
        <v>171</v>
      </c>
      <c r="E434" s="229" t="s">
        <v>76</v>
      </c>
      <c r="F434" s="230" t="s">
        <v>1112</v>
      </c>
      <c r="G434" s="228"/>
      <c r="H434" s="231">
        <v>15.029</v>
      </c>
      <c r="I434" s="232"/>
      <c r="J434" s="228"/>
      <c r="K434" s="228"/>
      <c r="L434" s="233"/>
      <c r="M434" s="234"/>
      <c r="N434" s="235"/>
      <c r="O434" s="235"/>
      <c r="P434" s="235"/>
      <c r="Q434" s="235"/>
      <c r="R434" s="235"/>
      <c r="S434" s="235"/>
      <c r="T434" s="236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7" t="s">
        <v>171</v>
      </c>
      <c r="AU434" s="237" t="s">
        <v>88</v>
      </c>
      <c r="AV434" s="13" t="s">
        <v>88</v>
      </c>
      <c r="AW434" s="13" t="s">
        <v>38</v>
      </c>
      <c r="AX434" s="13" t="s">
        <v>78</v>
      </c>
      <c r="AY434" s="237" t="s">
        <v>135</v>
      </c>
    </row>
    <row r="435" s="13" customFormat="1">
      <c r="A435" s="13"/>
      <c r="B435" s="227"/>
      <c r="C435" s="228"/>
      <c r="D435" s="220" t="s">
        <v>171</v>
      </c>
      <c r="E435" s="229" t="s">
        <v>76</v>
      </c>
      <c r="F435" s="230" t="s">
        <v>1113</v>
      </c>
      <c r="G435" s="228"/>
      <c r="H435" s="231">
        <v>1.875</v>
      </c>
      <c r="I435" s="232"/>
      <c r="J435" s="228"/>
      <c r="K435" s="228"/>
      <c r="L435" s="233"/>
      <c r="M435" s="234"/>
      <c r="N435" s="235"/>
      <c r="O435" s="235"/>
      <c r="P435" s="235"/>
      <c r="Q435" s="235"/>
      <c r="R435" s="235"/>
      <c r="S435" s="235"/>
      <c r="T435" s="236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7" t="s">
        <v>171</v>
      </c>
      <c r="AU435" s="237" t="s">
        <v>88</v>
      </c>
      <c r="AV435" s="13" t="s">
        <v>88</v>
      </c>
      <c r="AW435" s="13" t="s">
        <v>38</v>
      </c>
      <c r="AX435" s="13" t="s">
        <v>78</v>
      </c>
      <c r="AY435" s="237" t="s">
        <v>135</v>
      </c>
    </row>
    <row r="436" s="13" customFormat="1">
      <c r="A436" s="13"/>
      <c r="B436" s="227"/>
      <c r="C436" s="228"/>
      <c r="D436" s="220" t="s">
        <v>171</v>
      </c>
      <c r="E436" s="229" t="s">
        <v>76</v>
      </c>
      <c r="F436" s="230" t="s">
        <v>1114</v>
      </c>
      <c r="G436" s="228"/>
      <c r="H436" s="231">
        <v>7.4660000000000002</v>
      </c>
      <c r="I436" s="232"/>
      <c r="J436" s="228"/>
      <c r="K436" s="228"/>
      <c r="L436" s="233"/>
      <c r="M436" s="234"/>
      <c r="N436" s="235"/>
      <c r="O436" s="235"/>
      <c r="P436" s="235"/>
      <c r="Q436" s="235"/>
      <c r="R436" s="235"/>
      <c r="S436" s="235"/>
      <c r="T436" s="236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7" t="s">
        <v>171</v>
      </c>
      <c r="AU436" s="237" t="s">
        <v>88</v>
      </c>
      <c r="AV436" s="13" t="s">
        <v>88</v>
      </c>
      <c r="AW436" s="13" t="s">
        <v>38</v>
      </c>
      <c r="AX436" s="13" t="s">
        <v>78</v>
      </c>
      <c r="AY436" s="237" t="s">
        <v>135</v>
      </c>
    </row>
    <row r="437" s="13" customFormat="1">
      <c r="A437" s="13"/>
      <c r="B437" s="227"/>
      <c r="C437" s="228"/>
      <c r="D437" s="220" t="s">
        <v>171</v>
      </c>
      <c r="E437" s="229" t="s">
        <v>76</v>
      </c>
      <c r="F437" s="230" t="s">
        <v>1115</v>
      </c>
      <c r="G437" s="228"/>
      <c r="H437" s="231">
        <v>6.4299999999999997</v>
      </c>
      <c r="I437" s="232"/>
      <c r="J437" s="228"/>
      <c r="K437" s="228"/>
      <c r="L437" s="233"/>
      <c r="M437" s="234"/>
      <c r="N437" s="235"/>
      <c r="O437" s="235"/>
      <c r="P437" s="235"/>
      <c r="Q437" s="235"/>
      <c r="R437" s="235"/>
      <c r="S437" s="235"/>
      <c r="T437" s="236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7" t="s">
        <v>171</v>
      </c>
      <c r="AU437" s="237" t="s">
        <v>88</v>
      </c>
      <c r="AV437" s="13" t="s">
        <v>88</v>
      </c>
      <c r="AW437" s="13" t="s">
        <v>38</v>
      </c>
      <c r="AX437" s="13" t="s">
        <v>78</v>
      </c>
      <c r="AY437" s="237" t="s">
        <v>135</v>
      </c>
    </row>
    <row r="438" s="13" customFormat="1">
      <c r="A438" s="13"/>
      <c r="B438" s="227"/>
      <c r="C438" s="228"/>
      <c r="D438" s="220" t="s">
        <v>171</v>
      </c>
      <c r="E438" s="229" t="s">
        <v>76</v>
      </c>
      <c r="F438" s="230" t="s">
        <v>1116</v>
      </c>
      <c r="G438" s="228"/>
      <c r="H438" s="231">
        <v>12.359999999999999</v>
      </c>
      <c r="I438" s="232"/>
      <c r="J438" s="228"/>
      <c r="K438" s="228"/>
      <c r="L438" s="233"/>
      <c r="M438" s="234"/>
      <c r="N438" s="235"/>
      <c r="O438" s="235"/>
      <c r="P438" s="235"/>
      <c r="Q438" s="235"/>
      <c r="R438" s="235"/>
      <c r="S438" s="235"/>
      <c r="T438" s="236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7" t="s">
        <v>171</v>
      </c>
      <c r="AU438" s="237" t="s">
        <v>88</v>
      </c>
      <c r="AV438" s="13" t="s">
        <v>88</v>
      </c>
      <c r="AW438" s="13" t="s">
        <v>38</v>
      </c>
      <c r="AX438" s="13" t="s">
        <v>78</v>
      </c>
      <c r="AY438" s="237" t="s">
        <v>135</v>
      </c>
    </row>
    <row r="439" s="13" customFormat="1">
      <c r="A439" s="13"/>
      <c r="B439" s="227"/>
      <c r="C439" s="228"/>
      <c r="D439" s="220" t="s">
        <v>171</v>
      </c>
      <c r="E439" s="229" t="s">
        <v>76</v>
      </c>
      <c r="F439" s="230" t="s">
        <v>1117</v>
      </c>
      <c r="G439" s="228"/>
      <c r="H439" s="231">
        <v>4.1459999999999999</v>
      </c>
      <c r="I439" s="232"/>
      <c r="J439" s="228"/>
      <c r="K439" s="228"/>
      <c r="L439" s="233"/>
      <c r="M439" s="234"/>
      <c r="N439" s="235"/>
      <c r="O439" s="235"/>
      <c r="P439" s="235"/>
      <c r="Q439" s="235"/>
      <c r="R439" s="235"/>
      <c r="S439" s="235"/>
      <c r="T439" s="236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7" t="s">
        <v>171</v>
      </c>
      <c r="AU439" s="237" t="s">
        <v>88</v>
      </c>
      <c r="AV439" s="13" t="s">
        <v>88</v>
      </c>
      <c r="AW439" s="13" t="s">
        <v>38</v>
      </c>
      <c r="AX439" s="13" t="s">
        <v>78</v>
      </c>
      <c r="AY439" s="237" t="s">
        <v>135</v>
      </c>
    </row>
    <row r="440" s="13" customFormat="1">
      <c r="A440" s="13"/>
      <c r="B440" s="227"/>
      <c r="C440" s="228"/>
      <c r="D440" s="220" t="s">
        <v>171</v>
      </c>
      <c r="E440" s="229" t="s">
        <v>76</v>
      </c>
      <c r="F440" s="230" t="s">
        <v>1118</v>
      </c>
      <c r="G440" s="228"/>
      <c r="H440" s="231">
        <v>7.8799999999999999</v>
      </c>
      <c r="I440" s="232"/>
      <c r="J440" s="228"/>
      <c r="K440" s="228"/>
      <c r="L440" s="233"/>
      <c r="M440" s="234"/>
      <c r="N440" s="235"/>
      <c r="O440" s="235"/>
      <c r="P440" s="235"/>
      <c r="Q440" s="235"/>
      <c r="R440" s="235"/>
      <c r="S440" s="235"/>
      <c r="T440" s="236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7" t="s">
        <v>171</v>
      </c>
      <c r="AU440" s="237" t="s">
        <v>88</v>
      </c>
      <c r="AV440" s="13" t="s">
        <v>88</v>
      </c>
      <c r="AW440" s="13" t="s">
        <v>38</v>
      </c>
      <c r="AX440" s="13" t="s">
        <v>78</v>
      </c>
      <c r="AY440" s="237" t="s">
        <v>135</v>
      </c>
    </row>
    <row r="441" s="13" customFormat="1">
      <c r="A441" s="13"/>
      <c r="B441" s="227"/>
      <c r="C441" s="228"/>
      <c r="D441" s="220" t="s">
        <v>171</v>
      </c>
      <c r="E441" s="229" t="s">
        <v>76</v>
      </c>
      <c r="F441" s="230" t="s">
        <v>1119</v>
      </c>
      <c r="G441" s="228"/>
      <c r="H441" s="231">
        <v>44.811</v>
      </c>
      <c r="I441" s="232"/>
      <c r="J441" s="228"/>
      <c r="K441" s="228"/>
      <c r="L441" s="233"/>
      <c r="M441" s="234"/>
      <c r="N441" s="235"/>
      <c r="O441" s="235"/>
      <c r="P441" s="235"/>
      <c r="Q441" s="235"/>
      <c r="R441" s="235"/>
      <c r="S441" s="235"/>
      <c r="T441" s="236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7" t="s">
        <v>171</v>
      </c>
      <c r="AU441" s="237" t="s">
        <v>88</v>
      </c>
      <c r="AV441" s="13" t="s">
        <v>88</v>
      </c>
      <c r="AW441" s="13" t="s">
        <v>38</v>
      </c>
      <c r="AX441" s="13" t="s">
        <v>78</v>
      </c>
      <c r="AY441" s="237" t="s">
        <v>135</v>
      </c>
    </row>
    <row r="442" s="13" customFormat="1">
      <c r="A442" s="13"/>
      <c r="B442" s="227"/>
      <c r="C442" s="228"/>
      <c r="D442" s="220" t="s">
        <v>171</v>
      </c>
      <c r="E442" s="229" t="s">
        <v>76</v>
      </c>
      <c r="F442" s="230" t="s">
        <v>1120</v>
      </c>
      <c r="G442" s="228"/>
      <c r="H442" s="231">
        <v>8.8989999999999991</v>
      </c>
      <c r="I442" s="232"/>
      <c r="J442" s="228"/>
      <c r="K442" s="228"/>
      <c r="L442" s="233"/>
      <c r="M442" s="234"/>
      <c r="N442" s="235"/>
      <c r="O442" s="235"/>
      <c r="P442" s="235"/>
      <c r="Q442" s="235"/>
      <c r="R442" s="235"/>
      <c r="S442" s="235"/>
      <c r="T442" s="236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7" t="s">
        <v>171</v>
      </c>
      <c r="AU442" s="237" t="s">
        <v>88</v>
      </c>
      <c r="AV442" s="13" t="s">
        <v>88</v>
      </c>
      <c r="AW442" s="13" t="s">
        <v>38</v>
      </c>
      <c r="AX442" s="13" t="s">
        <v>78</v>
      </c>
      <c r="AY442" s="237" t="s">
        <v>135</v>
      </c>
    </row>
    <row r="443" s="13" customFormat="1">
      <c r="A443" s="13"/>
      <c r="B443" s="227"/>
      <c r="C443" s="228"/>
      <c r="D443" s="220" t="s">
        <v>171</v>
      </c>
      <c r="E443" s="229" t="s">
        <v>76</v>
      </c>
      <c r="F443" s="230" t="s">
        <v>1121</v>
      </c>
      <c r="G443" s="228"/>
      <c r="H443" s="231">
        <v>9.6999999999999993</v>
      </c>
      <c r="I443" s="232"/>
      <c r="J443" s="228"/>
      <c r="K443" s="228"/>
      <c r="L443" s="233"/>
      <c r="M443" s="234"/>
      <c r="N443" s="235"/>
      <c r="O443" s="235"/>
      <c r="P443" s="235"/>
      <c r="Q443" s="235"/>
      <c r="R443" s="235"/>
      <c r="S443" s="235"/>
      <c r="T443" s="236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7" t="s">
        <v>171</v>
      </c>
      <c r="AU443" s="237" t="s">
        <v>88</v>
      </c>
      <c r="AV443" s="13" t="s">
        <v>88</v>
      </c>
      <c r="AW443" s="13" t="s">
        <v>38</v>
      </c>
      <c r="AX443" s="13" t="s">
        <v>78</v>
      </c>
      <c r="AY443" s="237" t="s">
        <v>135</v>
      </c>
    </row>
    <row r="444" s="13" customFormat="1">
      <c r="A444" s="13"/>
      <c r="B444" s="227"/>
      <c r="C444" s="228"/>
      <c r="D444" s="220" t="s">
        <v>171</v>
      </c>
      <c r="E444" s="229" t="s">
        <v>76</v>
      </c>
      <c r="F444" s="230" t="s">
        <v>1122</v>
      </c>
      <c r="G444" s="228"/>
      <c r="H444" s="231">
        <v>5.2779999999999996</v>
      </c>
      <c r="I444" s="232"/>
      <c r="J444" s="228"/>
      <c r="K444" s="228"/>
      <c r="L444" s="233"/>
      <c r="M444" s="234"/>
      <c r="N444" s="235"/>
      <c r="O444" s="235"/>
      <c r="P444" s="235"/>
      <c r="Q444" s="235"/>
      <c r="R444" s="235"/>
      <c r="S444" s="235"/>
      <c r="T444" s="236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7" t="s">
        <v>171</v>
      </c>
      <c r="AU444" s="237" t="s">
        <v>88</v>
      </c>
      <c r="AV444" s="13" t="s">
        <v>88</v>
      </c>
      <c r="AW444" s="13" t="s">
        <v>38</v>
      </c>
      <c r="AX444" s="13" t="s">
        <v>78</v>
      </c>
      <c r="AY444" s="237" t="s">
        <v>135</v>
      </c>
    </row>
    <row r="445" s="13" customFormat="1">
      <c r="A445" s="13"/>
      <c r="B445" s="227"/>
      <c r="C445" s="228"/>
      <c r="D445" s="220" t="s">
        <v>171</v>
      </c>
      <c r="E445" s="229" t="s">
        <v>76</v>
      </c>
      <c r="F445" s="230" t="s">
        <v>1123</v>
      </c>
      <c r="G445" s="228"/>
      <c r="H445" s="231">
        <v>5.7000000000000002</v>
      </c>
      <c r="I445" s="232"/>
      <c r="J445" s="228"/>
      <c r="K445" s="228"/>
      <c r="L445" s="233"/>
      <c r="M445" s="234"/>
      <c r="N445" s="235"/>
      <c r="O445" s="235"/>
      <c r="P445" s="235"/>
      <c r="Q445" s="235"/>
      <c r="R445" s="235"/>
      <c r="S445" s="235"/>
      <c r="T445" s="236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7" t="s">
        <v>171</v>
      </c>
      <c r="AU445" s="237" t="s">
        <v>88</v>
      </c>
      <c r="AV445" s="13" t="s">
        <v>88</v>
      </c>
      <c r="AW445" s="13" t="s">
        <v>38</v>
      </c>
      <c r="AX445" s="13" t="s">
        <v>78</v>
      </c>
      <c r="AY445" s="237" t="s">
        <v>135</v>
      </c>
    </row>
    <row r="446" s="13" customFormat="1">
      <c r="A446" s="13"/>
      <c r="B446" s="227"/>
      <c r="C446" s="228"/>
      <c r="D446" s="220" t="s">
        <v>171</v>
      </c>
      <c r="E446" s="229" t="s">
        <v>76</v>
      </c>
      <c r="F446" s="230" t="s">
        <v>1124</v>
      </c>
      <c r="G446" s="228"/>
      <c r="H446" s="231">
        <v>2.3399999999999999</v>
      </c>
      <c r="I446" s="232"/>
      <c r="J446" s="228"/>
      <c r="K446" s="228"/>
      <c r="L446" s="233"/>
      <c r="M446" s="234"/>
      <c r="N446" s="235"/>
      <c r="O446" s="235"/>
      <c r="P446" s="235"/>
      <c r="Q446" s="235"/>
      <c r="R446" s="235"/>
      <c r="S446" s="235"/>
      <c r="T446" s="236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7" t="s">
        <v>171</v>
      </c>
      <c r="AU446" s="237" t="s">
        <v>88</v>
      </c>
      <c r="AV446" s="13" t="s">
        <v>88</v>
      </c>
      <c r="AW446" s="13" t="s">
        <v>38</v>
      </c>
      <c r="AX446" s="13" t="s">
        <v>78</v>
      </c>
      <c r="AY446" s="237" t="s">
        <v>135</v>
      </c>
    </row>
    <row r="447" s="13" customFormat="1">
      <c r="A447" s="13"/>
      <c r="B447" s="227"/>
      <c r="C447" s="228"/>
      <c r="D447" s="220" t="s">
        <v>171</v>
      </c>
      <c r="E447" s="229" t="s">
        <v>76</v>
      </c>
      <c r="F447" s="230" t="s">
        <v>1125</v>
      </c>
      <c r="G447" s="228"/>
      <c r="H447" s="231">
        <v>16.800000000000001</v>
      </c>
      <c r="I447" s="232"/>
      <c r="J447" s="228"/>
      <c r="K447" s="228"/>
      <c r="L447" s="233"/>
      <c r="M447" s="234"/>
      <c r="N447" s="235"/>
      <c r="O447" s="235"/>
      <c r="P447" s="235"/>
      <c r="Q447" s="235"/>
      <c r="R447" s="235"/>
      <c r="S447" s="235"/>
      <c r="T447" s="236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7" t="s">
        <v>171</v>
      </c>
      <c r="AU447" s="237" t="s">
        <v>88</v>
      </c>
      <c r="AV447" s="13" t="s">
        <v>88</v>
      </c>
      <c r="AW447" s="13" t="s">
        <v>38</v>
      </c>
      <c r="AX447" s="13" t="s">
        <v>78</v>
      </c>
      <c r="AY447" s="237" t="s">
        <v>135</v>
      </c>
    </row>
    <row r="448" s="13" customFormat="1">
      <c r="A448" s="13"/>
      <c r="B448" s="227"/>
      <c r="C448" s="228"/>
      <c r="D448" s="220" t="s">
        <v>171</v>
      </c>
      <c r="E448" s="229" t="s">
        <v>76</v>
      </c>
      <c r="F448" s="230" t="s">
        <v>1126</v>
      </c>
      <c r="G448" s="228"/>
      <c r="H448" s="231">
        <v>-28.687999999999999</v>
      </c>
      <c r="I448" s="232"/>
      <c r="J448" s="228"/>
      <c r="K448" s="228"/>
      <c r="L448" s="233"/>
      <c r="M448" s="234"/>
      <c r="N448" s="235"/>
      <c r="O448" s="235"/>
      <c r="P448" s="235"/>
      <c r="Q448" s="235"/>
      <c r="R448" s="235"/>
      <c r="S448" s="235"/>
      <c r="T448" s="236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7" t="s">
        <v>171</v>
      </c>
      <c r="AU448" s="237" t="s">
        <v>88</v>
      </c>
      <c r="AV448" s="13" t="s">
        <v>88</v>
      </c>
      <c r="AW448" s="13" t="s">
        <v>38</v>
      </c>
      <c r="AX448" s="13" t="s">
        <v>78</v>
      </c>
      <c r="AY448" s="237" t="s">
        <v>135</v>
      </c>
    </row>
    <row r="449" s="13" customFormat="1">
      <c r="A449" s="13"/>
      <c r="B449" s="227"/>
      <c r="C449" s="228"/>
      <c r="D449" s="220" t="s">
        <v>171</v>
      </c>
      <c r="E449" s="229" t="s">
        <v>76</v>
      </c>
      <c r="F449" s="230" t="s">
        <v>1127</v>
      </c>
      <c r="G449" s="228"/>
      <c r="H449" s="231">
        <v>-8.1280000000000001</v>
      </c>
      <c r="I449" s="232"/>
      <c r="J449" s="228"/>
      <c r="K449" s="228"/>
      <c r="L449" s="233"/>
      <c r="M449" s="234"/>
      <c r="N449" s="235"/>
      <c r="O449" s="235"/>
      <c r="P449" s="235"/>
      <c r="Q449" s="235"/>
      <c r="R449" s="235"/>
      <c r="S449" s="235"/>
      <c r="T449" s="236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7" t="s">
        <v>171</v>
      </c>
      <c r="AU449" s="237" t="s">
        <v>88</v>
      </c>
      <c r="AV449" s="13" t="s">
        <v>88</v>
      </c>
      <c r="AW449" s="13" t="s">
        <v>38</v>
      </c>
      <c r="AX449" s="13" t="s">
        <v>78</v>
      </c>
      <c r="AY449" s="237" t="s">
        <v>135</v>
      </c>
    </row>
    <row r="450" s="13" customFormat="1">
      <c r="A450" s="13"/>
      <c r="B450" s="227"/>
      <c r="C450" s="228"/>
      <c r="D450" s="220" t="s">
        <v>171</v>
      </c>
      <c r="E450" s="229" t="s">
        <v>76</v>
      </c>
      <c r="F450" s="230" t="s">
        <v>1128</v>
      </c>
      <c r="G450" s="228"/>
      <c r="H450" s="231">
        <v>-3.5099999999999998</v>
      </c>
      <c r="I450" s="232"/>
      <c r="J450" s="228"/>
      <c r="K450" s="228"/>
      <c r="L450" s="233"/>
      <c r="M450" s="234"/>
      <c r="N450" s="235"/>
      <c r="O450" s="235"/>
      <c r="P450" s="235"/>
      <c r="Q450" s="235"/>
      <c r="R450" s="235"/>
      <c r="S450" s="235"/>
      <c r="T450" s="236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7" t="s">
        <v>171</v>
      </c>
      <c r="AU450" s="237" t="s">
        <v>88</v>
      </c>
      <c r="AV450" s="13" t="s">
        <v>88</v>
      </c>
      <c r="AW450" s="13" t="s">
        <v>38</v>
      </c>
      <c r="AX450" s="13" t="s">
        <v>78</v>
      </c>
      <c r="AY450" s="237" t="s">
        <v>135</v>
      </c>
    </row>
    <row r="451" s="14" customFormat="1">
      <c r="A451" s="14"/>
      <c r="B451" s="238"/>
      <c r="C451" s="239"/>
      <c r="D451" s="220" t="s">
        <v>171</v>
      </c>
      <c r="E451" s="240" t="s">
        <v>76</v>
      </c>
      <c r="F451" s="241" t="s">
        <v>207</v>
      </c>
      <c r="G451" s="239"/>
      <c r="H451" s="242">
        <v>190.41</v>
      </c>
      <c r="I451" s="243"/>
      <c r="J451" s="239"/>
      <c r="K451" s="239"/>
      <c r="L451" s="244"/>
      <c r="M451" s="245"/>
      <c r="N451" s="246"/>
      <c r="O451" s="246"/>
      <c r="P451" s="246"/>
      <c r="Q451" s="246"/>
      <c r="R451" s="246"/>
      <c r="S451" s="246"/>
      <c r="T451" s="247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48" t="s">
        <v>171</v>
      </c>
      <c r="AU451" s="248" t="s">
        <v>88</v>
      </c>
      <c r="AV451" s="14" t="s">
        <v>153</v>
      </c>
      <c r="AW451" s="14" t="s">
        <v>38</v>
      </c>
      <c r="AX451" s="14" t="s">
        <v>78</v>
      </c>
      <c r="AY451" s="248" t="s">
        <v>135</v>
      </c>
    </row>
    <row r="452" s="13" customFormat="1">
      <c r="A452" s="13"/>
      <c r="B452" s="227"/>
      <c r="C452" s="228"/>
      <c r="D452" s="220" t="s">
        <v>171</v>
      </c>
      <c r="E452" s="229" t="s">
        <v>76</v>
      </c>
      <c r="F452" s="230" t="s">
        <v>1136</v>
      </c>
      <c r="G452" s="228"/>
      <c r="H452" s="231">
        <v>9.5210000000000008</v>
      </c>
      <c r="I452" s="232"/>
      <c r="J452" s="228"/>
      <c r="K452" s="228"/>
      <c r="L452" s="233"/>
      <c r="M452" s="234"/>
      <c r="N452" s="235"/>
      <c r="O452" s="235"/>
      <c r="P452" s="235"/>
      <c r="Q452" s="235"/>
      <c r="R452" s="235"/>
      <c r="S452" s="235"/>
      <c r="T452" s="236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7" t="s">
        <v>171</v>
      </c>
      <c r="AU452" s="237" t="s">
        <v>88</v>
      </c>
      <c r="AV452" s="13" t="s">
        <v>88</v>
      </c>
      <c r="AW452" s="13" t="s">
        <v>38</v>
      </c>
      <c r="AX452" s="13" t="s">
        <v>78</v>
      </c>
      <c r="AY452" s="237" t="s">
        <v>135</v>
      </c>
    </row>
    <row r="453" s="13" customFormat="1">
      <c r="A453" s="13"/>
      <c r="B453" s="227"/>
      <c r="C453" s="228"/>
      <c r="D453" s="220" t="s">
        <v>171</v>
      </c>
      <c r="E453" s="229" t="s">
        <v>76</v>
      </c>
      <c r="F453" s="230" t="s">
        <v>1143</v>
      </c>
      <c r="G453" s="228"/>
      <c r="H453" s="231">
        <v>8.5690000000000008</v>
      </c>
      <c r="I453" s="232"/>
      <c r="J453" s="228"/>
      <c r="K453" s="228"/>
      <c r="L453" s="233"/>
      <c r="M453" s="234"/>
      <c r="N453" s="235"/>
      <c r="O453" s="235"/>
      <c r="P453" s="235"/>
      <c r="Q453" s="235"/>
      <c r="R453" s="235"/>
      <c r="S453" s="235"/>
      <c r="T453" s="236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7" t="s">
        <v>171</v>
      </c>
      <c r="AU453" s="237" t="s">
        <v>88</v>
      </c>
      <c r="AV453" s="13" t="s">
        <v>88</v>
      </c>
      <c r="AW453" s="13" t="s">
        <v>38</v>
      </c>
      <c r="AX453" s="13" t="s">
        <v>86</v>
      </c>
      <c r="AY453" s="237" t="s">
        <v>135</v>
      </c>
    </row>
    <row r="454" s="2" customFormat="1" ht="16.5" customHeight="1">
      <c r="A454" s="41"/>
      <c r="B454" s="42"/>
      <c r="C454" s="207" t="s">
        <v>8</v>
      </c>
      <c r="D454" s="207" t="s">
        <v>137</v>
      </c>
      <c r="E454" s="208" t="s">
        <v>250</v>
      </c>
      <c r="F454" s="209" t="s">
        <v>251</v>
      </c>
      <c r="G454" s="210" t="s">
        <v>252</v>
      </c>
      <c r="H454" s="211">
        <v>217.619</v>
      </c>
      <c r="I454" s="212"/>
      <c r="J454" s="213">
        <f>ROUND(I454*H454,2)</f>
        <v>0</v>
      </c>
      <c r="K454" s="209" t="s">
        <v>141</v>
      </c>
      <c r="L454" s="47"/>
      <c r="M454" s="214" t="s">
        <v>76</v>
      </c>
      <c r="N454" s="215" t="s">
        <v>48</v>
      </c>
      <c r="O454" s="87"/>
      <c r="P454" s="216">
        <f>O454*H454</f>
        <v>0</v>
      </c>
      <c r="Q454" s="216">
        <v>0.00084000000000000003</v>
      </c>
      <c r="R454" s="216">
        <f>Q454*H454</f>
        <v>0.18279996000000001</v>
      </c>
      <c r="S454" s="216">
        <v>0</v>
      </c>
      <c r="T454" s="217">
        <f>S454*H454</f>
        <v>0</v>
      </c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R454" s="218" t="s">
        <v>142</v>
      </c>
      <c r="AT454" s="218" t="s">
        <v>137</v>
      </c>
      <c r="AU454" s="218" t="s">
        <v>88</v>
      </c>
      <c r="AY454" s="20" t="s">
        <v>135</v>
      </c>
      <c r="BE454" s="219">
        <f>IF(N454="základní",J454,0)</f>
        <v>0</v>
      </c>
      <c r="BF454" s="219">
        <f>IF(N454="snížená",J454,0)</f>
        <v>0</v>
      </c>
      <c r="BG454" s="219">
        <f>IF(N454="zákl. přenesená",J454,0)</f>
        <v>0</v>
      </c>
      <c r="BH454" s="219">
        <f>IF(N454="sníž. přenesená",J454,0)</f>
        <v>0</v>
      </c>
      <c r="BI454" s="219">
        <f>IF(N454="nulová",J454,0)</f>
        <v>0</v>
      </c>
      <c r="BJ454" s="20" t="s">
        <v>86</v>
      </c>
      <c r="BK454" s="219">
        <f>ROUND(I454*H454,2)</f>
        <v>0</v>
      </c>
      <c r="BL454" s="20" t="s">
        <v>142</v>
      </c>
      <c r="BM454" s="218" t="s">
        <v>1144</v>
      </c>
    </row>
    <row r="455" s="2" customFormat="1">
      <c r="A455" s="41"/>
      <c r="B455" s="42"/>
      <c r="C455" s="43"/>
      <c r="D455" s="220" t="s">
        <v>144</v>
      </c>
      <c r="E455" s="43"/>
      <c r="F455" s="221" t="s">
        <v>254</v>
      </c>
      <c r="G455" s="43"/>
      <c r="H455" s="43"/>
      <c r="I455" s="222"/>
      <c r="J455" s="43"/>
      <c r="K455" s="43"/>
      <c r="L455" s="47"/>
      <c r="M455" s="223"/>
      <c r="N455" s="224"/>
      <c r="O455" s="87"/>
      <c r="P455" s="87"/>
      <c r="Q455" s="87"/>
      <c r="R455" s="87"/>
      <c r="S455" s="87"/>
      <c r="T455" s="88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T455" s="20" t="s">
        <v>144</v>
      </c>
      <c r="AU455" s="20" t="s">
        <v>88</v>
      </c>
    </row>
    <row r="456" s="2" customFormat="1">
      <c r="A456" s="41"/>
      <c r="B456" s="42"/>
      <c r="C456" s="43"/>
      <c r="D456" s="225" t="s">
        <v>146</v>
      </c>
      <c r="E456" s="43"/>
      <c r="F456" s="226" t="s">
        <v>255</v>
      </c>
      <c r="G456" s="43"/>
      <c r="H456" s="43"/>
      <c r="I456" s="222"/>
      <c r="J456" s="43"/>
      <c r="K456" s="43"/>
      <c r="L456" s="47"/>
      <c r="M456" s="223"/>
      <c r="N456" s="224"/>
      <c r="O456" s="87"/>
      <c r="P456" s="87"/>
      <c r="Q456" s="87"/>
      <c r="R456" s="87"/>
      <c r="S456" s="87"/>
      <c r="T456" s="88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T456" s="20" t="s">
        <v>146</v>
      </c>
      <c r="AU456" s="20" t="s">
        <v>88</v>
      </c>
    </row>
    <row r="457" s="13" customFormat="1">
      <c r="A457" s="13"/>
      <c r="B457" s="227"/>
      <c r="C457" s="228"/>
      <c r="D457" s="220" t="s">
        <v>171</v>
      </c>
      <c r="E457" s="229" t="s">
        <v>76</v>
      </c>
      <c r="F457" s="230" t="s">
        <v>1145</v>
      </c>
      <c r="G457" s="228"/>
      <c r="H457" s="231">
        <v>19.969999999999999</v>
      </c>
      <c r="I457" s="232"/>
      <c r="J457" s="228"/>
      <c r="K457" s="228"/>
      <c r="L457" s="233"/>
      <c r="M457" s="234"/>
      <c r="N457" s="235"/>
      <c r="O457" s="235"/>
      <c r="P457" s="235"/>
      <c r="Q457" s="235"/>
      <c r="R457" s="235"/>
      <c r="S457" s="235"/>
      <c r="T457" s="236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7" t="s">
        <v>171</v>
      </c>
      <c r="AU457" s="237" t="s">
        <v>88</v>
      </c>
      <c r="AV457" s="13" t="s">
        <v>88</v>
      </c>
      <c r="AW457" s="13" t="s">
        <v>38</v>
      </c>
      <c r="AX457" s="13" t="s">
        <v>78</v>
      </c>
      <c r="AY457" s="237" t="s">
        <v>135</v>
      </c>
    </row>
    <row r="458" s="13" customFormat="1">
      <c r="A458" s="13"/>
      <c r="B458" s="227"/>
      <c r="C458" s="228"/>
      <c r="D458" s="220" t="s">
        <v>171</v>
      </c>
      <c r="E458" s="229" t="s">
        <v>76</v>
      </c>
      <c r="F458" s="230" t="s">
        <v>1146</v>
      </c>
      <c r="G458" s="228"/>
      <c r="H458" s="231">
        <v>6.6799999999999997</v>
      </c>
      <c r="I458" s="232"/>
      <c r="J458" s="228"/>
      <c r="K458" s="228"/>
      <c r="L458" s="233"/>
      <c r="M458" s="234"/>
      <c r="N458" s="235"/>
      <c r="O458" s="235"/>
      <c r="P458" s="235"/>
      <c r="Q458" s="235"/>
      <c r="R458" s="235"/>
      <c r="S458" s="235"/>
      <c r="T458" s="236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7" t="s">
        <v>171</v>
      </c>
      <c r="AU458" s="237" t="s">
        <v>88</v>
      </c>
      <c r="AV458" s="13" t="s">
        <v>88</v>
      </c>
      <c r="AW458" s="13" t="s">
        <v>38</v>
      </c>
      <c r="AX458" s="13" t="s">
        <v>78</v>
      </c>
      <c r="AY458" s="237" t="s">
        <v>135</v>
      </c>
    </row>
    <row r="459" s="13" customFormat="1">
      <c r="A459" s="13"/>
      <c r="B459" s="227"/>
      <c r="C459" s="228"/>
      <c r="D459" s="220" t="s">
        <v>171</v>
      </c>
      <c r="E459" s="229" t="s">
        <v>76</v>
      </c>
      <c r="F459" s="230" t="s">
        <v>1147</v>
      </c>
      <c r="G459" s="228"/>
      <c r="H459" s="231">
        <v>22.956</v>
      </c>
      <c r="I459" s="232"/>
      <c r="J459" s="228"/>
      <c r="K459" s="228"/>
      <c r="L459" s="233"/>
      <c r="M459" s="234"/>
      <c r="N459" s="235"/>
      <c r="O459" s="235"/>
      <c r="P459" s="235"/>
      <c r="Q459" s="235"/>
      <c r="R459" s="235"/>
      <c r="S459" s="235"/>
      <c r="T459" s="236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7" t="s">
        <v>171</v>
      </c>
      <c r="AU459" s="237" t="s">
        <v>88</v>
      </c>
      <c r="AV459" s="13" t="s">
        <v>88</v>
      </c>
      <c r="AW459" s="13" t="s">
        <v>38</v>
      </c>
      <c r="AX459" s="13" t="s">
        <v>78</v>
      </c>
      <c r="AY459" s="237" t="s">
        <v>135</v>
      </c>
    </row>
    <row r="460" s="13" customFormat="1">
      <c r="A460" s="13"/>
      <c r="B460" s="227"/>
      <c r="C460" s="228"/>
      <c r="D460" s="220" t="s">
        <v>171</v>
      </c>
      <c r="E460" s="229" t="s">
        <v>76</v>
      </c>
      <c r="F460" s="230" t="s">
        <v>1148</v>
      </c>
      <c r="G460" s="228"/>
      <c r="H460" s="231">
        <v>11.58</v>
      </c>
      <c r="I460" s="232"/>
      <c r="J460" s="228"/>
      <c r="K460" s="228"/>
      <c r="L460" s="233"/>
      <c r="M460" s="234"/>
      <c r="N460" s="235"/>
      <c r="O460" s="235"/>
      <c r="P460" s="235"/>
      <c r="Q460" s="235"/>
      <c r="R460" s="235"/>
      <c r="S460" s="235"/>
      <c r="T460" s="236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7" t="s">
        <v>171</v>
      </c>
      <c r="AU460" s="237" t="s">
        <v>88</v>
      </c>
      <c r="AV460" s="13" t="s">
        <v>88</v>
      </c>
      <c r="AW460" s="13" t="s">
        <v>38</v>
      </c>
      <c r="AX460" s="13" t="s">
        <v>78</v>
      </c>
      <c r="AY460" s="237" t="s">
        <v>135</v>
      </c>
    </row>
    <row r="461" s="13" customFormat="1">
      <c r="A461" s="13"/>
      <c r="B461" s="227"/>
      <c r="C461" s="228"/>
      <c r="D461" s="220" t="s">
        <v>171</v>
      </c>
      <c r="E461" s="229" t="s">
        <v>76</v>
      </c>
      <c r="F461" s="230" t="s">
        <v>1149</v>
      </c>
      <c r="G461" s="228"/>
      <c r="H461" s="231">
        <v>24.033999999999999</v>
      </c>
      <c r="I461" s="232"/>
      <c r="J461" s="228"/>
      <c r="K461" s="228"/>
      <c r="L461" s="233"/>
      <c r="M461" s="234"/>
      <c r="N461" s="235"/>
      <c r="O461" s="235"/>
      <c r="P461" s="235"/>
      <c r="Q461" s="235"/>
      <c r="R461" s="235"/>
      <c r="S461" s="235"/>
      <c r="T461" s="236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7" t="s">
        <v>171</v>
      </c>
      <c r="AU461" s="237" t="s">
        <v>88</v>
      </c>
      <c r="AV461" s="13" t="s">
        <v>88</v>
      </c>
      <c r="AW461" s="13" t="s">
        <v>38</v>
      </c>
      <c r="AX461" s="13" t="s">
        <v>78</v>
      </c>
      <c r="AY461" s="237" t="s">
        <v>135</v>
      </c>
    </row>
    <row r="462" s="13" customFormat="1">
      <c r="A462" s="13"/>
      <c r="B462" s="227"/>
      <c r="C462" s="228"/>
      <c r="D462" s="220" t="s">
        <v>171</v>
      </c>
      <c r="E462" s="229" t="s">
        <v>76</v>
      </c>
      <c r="F462" s="230" t="s">
        <v>1150</v>
      </c>
      <c r="G462" s="228"/>
      <c r="H462" s="231">
        <v>21.504000000000001</v>
      </c>
      <c r="I462" s="232"/>
      <c r="J462" s="228"/>
      <c r="K462" s="228"/>
      <c r="L462" s="233"/>
      <c r="M462" s="234"/>
      <c r="N462" s="235"/>
      <c r="O462" s="235"/>
      <c r="P462" s="235"/>
      <c r="Q462" s="235"/>
      <c r="R462" s="235"/>
      <c r="S462" s="235"/>
      <c r="T462" s="236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7" t="s">
        <v>171</v>
      </c>
      <c r="AU462" s="237" t="s">
        <v>88</v>
      </c>
      <c r="AV462" s="13" t="s">
        <v>88</v>
      </c>
      <c r="AW462" s="13" t="s">
        <v>38</v>
      </c>
      <c r="AX462" s="13" t="s">
        <v>78</v>
      </c>
      <c r="AY462" s="237" t="s">
        <v>135</v>
      </c>
    </row>
    <row r="463" s="13" customFormat="1">
      <c r="A463" s="13"/>
      <c r="B463" s="227"/>
      <c r="C463" s="228"/>
      <c r="D463" s="220" t="s">
        <v>171</v>
      </c>
      <c r="E463" s="229" t="s">
        <v>76</v>
      </c>
      <c r="F463" s="230" t="s">
        <v>1151</v>
      </c>
      <c r="G463" s="228"/>
      <c r="H463" s="231">
        <v>9.8219999999999992</v>
      </c>
      <c r="I463" s="232"/>
      <c r="J463" s="228"/>
      <c r="K463" s="228"/>
      <c r="L463" s="233"/>
      <c r="M463" s="234"/>
      <c r="N463" s="235"/>
      <c r="O463" s="235"/>
      <c r="P463" s="235"/>
      <c r="Q463" s="235"/>
      <c r="R463" s="235"/>
      <c r="S463" s="235"/>
      <c r="T463" s="236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7" t="s">
        <v>171</v>
      </c>
      <c r="AU463" s="237" t="s">
        <v>88</v>
      </c>
      <c r="AV463" s="13" t="s">
        <v>88</v>
      </c>
      <c r="AW463" s="13" t="s">
        <v>38</v>
      </c>
      <c r="AX463" s="13" t="s">
        <v>78</v>
      </c>
      <c r="AY463" s="237" t="s">
        <v>135</v>
      </c>
    </row>
    <row r="464" s="13" customFormat="1">
      <c r="A464" s="13"/>
      <c r="B464" s="227"/>
      <c r="C464" s="228"/>
      <c r="D464" s="220" t="s">
        <v>171</v>
      </c>
      <c r="E464" s="229" t="s">
        <v>76</v>
      </c>
      <c r="F464" s="230" t="s">
        <v>1152</v>
      </c>
      <c r="G464" s="228"/>
      <c r="H464" s="231">
        <v>9.5500000000000007</v>
      </c>
      <c r="I464" s="232"/>
      <c r="J464" s="228"/>
      <c r="K464" s="228"/>
      <c r="L464" s="233"/>
      <c r="M464" s="234"/>
      <c r="N464" s="235"/>
      <c r="O464" s="235"/>
      <c r="P464" s="235"/>
      <c r="Q464" s="235"/>
      <c r="R464" s="235"/>
      <c r="S464" s="235"/>
      <c r="T464" s="236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7" t="s">
        <v>171</v>
      </c>
      <c r="AU464" s="237" t="s">
        <v>88</v>
      </c>
      <c r="AV464" s="13" t="s">
        <v>88</v>
      </c>
      <c r="AW464" s="13" t="s">
        <v>38</v>
      </c>
      <c r="AX464" s="13" t="s">
        <v>78</v>
      </c>
      <c r="AY464" s="237" t="s">
        <v>135</v>
      </c>
    </row>
    <row r="465" s="13" customFormat="1">
      <c r="A465" s="13"/>
      <c r="B465" s="227"/>
      <c r="C465" s="228"/>
      <c r="D465" s="220" t="s">
        <v>171</v>
      </c>
      <c r="E465" s="229" t="s">
        <v>76</v>
      </c>
      <c r="F465" s="230" t="s">
        <v>1153</v>
      </c>
      <c r="G465" s="228"/>
      <c r="H465" s="231">
        <v>3.75</v>
      </c>
      <c r="I465" s="232"/>
      <c r="J465" s="228"/>
      <c r="K465" s="228"/>
      <c r="L465" s="233"/>
      <c r="M465" s="234"/>
      <c r="N465" s="235"/>
      <c r="O465" s="235"/>
      <c r="P465" s="235"/>
      <c r="Q465" s="235"/>
      <c r="R465" s="235"/>
      <c r="S465" s="235"/>
      <c r="T465" s="236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7" t="s">
        <v>171</v>
      </c>
      <c r="AU465" s="237" t="s">
        <v>88</v>
      </c>
      <c r="AV465" s="13" t="s">
        <v>88</v>
      </c>
      <c r="AW465" s="13" t="s">
        <v>38</v>
      </c>
      <c r="AX465" s="13" t="s">
        <v>78</v>
      </c>
      <c r="AY465" s="237" t="s">
        <v>135</v>
      </c>
    </row>
    <row r="466" s="13" customFormat="1">
      <c r="A466" s="13"/>
      <c r="B466" s="227"/>
      <c r="C466" s="228"/>
      <c r="D466" s="220" t="s">
        <v>171</v>
      </c>
      <c r="E466" s="229" t="s">
        <v>76</v>
      </c>
      <c r="F466" s="230" t="s">
        <v>1154</v>
      </c>
      <c r="G466" s="228"/>
      <c r="H466" s="231">
        <v>12.859</v>
      </c>
      <c r="I466" s="232"/>
      <c r="J466" s="228"/>
      <c r="K466" s="228"/>
      <c r="L466" s="233"/>
      <c r="M466" s="234"/>
      <c r="N466" s="235"/>
      <c r="O466" s="235"/>
      <c r="P466" s="235"/>
      <c r="Q466" s="235"/>
      <c r="R466" s="235"/>
      <c r="S466" s="235"/>
      <c r="T466" s="236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7" t="s">
        <v>171</v>
      </c>
      <c r="AU466" s="237" t="s">
        <v>88</v>
      </c>
      <c r="AV466" s="13" t="s">
        <v>88</v>
      </c>
      <c r="AW466" s="13" t="s">
        <v>38</v>
      </c>
      <c r="AX466" s="13" t="s">
        <v>78</v>
      </c>
      <c r="AY466" s="237" t="s">
        <v>135</v>
      </c>
    </row>
    <row r="467" s="13" customFormat="1">
      <c r="A467" s="13"/>
      <c r="B467" s="227"/>
      <c r="C467" s="228"/>
      <c r="D467" s="220" t="s">
        <v>171</v>
      </c>
      <c r="E467" s="229" t="s">
        <v>76</v>
      </c>
      <c r="F467" s="230" t="s">
        <v>1155</v>
      </c>
      <c r="G467" s="228"/>
      <c r="H467" s="231">
        <v>15.76</v>
      </c>
      <c r="I467" s="232"/>
      <c r="J467" s="228"/>
      <c r="K467" s="228"/>
      <c r="L467" s="233"/>
      <c r="M467" s="234"/>
      <c r="N467" s="235"/>
      <c r="O467" s="235"/>
      <c r="P467" s="235"/>
      <c r="Q467" s="235"/>
      <c r="R467" s="235"/>
      <c r="S467" s="235"/>
      <c r="T467" s="236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7" t="s">
        <v>171</v>
      </c>
      <c r="AU467" s="237" t="s">
        <v>88</v>
      </c>
      <c r="AV467" s="13" t="s">
        <v>88</v>
      </c>
      <c r="AW467" s="13" t="s">
        <v>38</v>
      </c>
      <c r="AX467" s="13" t="s">
        <v>78</v>
      </c>
      <c r="AY467" s="237" t="s">
        <v>135</v>
      </c>
    </row>
    <row r="468" s="13" customFormat="1">
      <c r="A468" s="13"/>
      <c r="B468" s="227"/>
      <c r="C468" s="228"/>
      <c r="D468" s="220" t="s">
        <v>171</v>
      </c>
      <c r="E468" s="229" t="s">
        <v>76</v>
      </c>
      <c r="F468" s="230" t="s">
        <v>1156</v>
      </c>
      <c r="G468" s="228"/>
      <c r="H468" s="231">
        <v>17.797999999999998</v>
      </c>
      <c r="I468" s="232"/>
      <c r="J468" s="228"/>
      <c r="K468" s="228"/>
      <c r="L468" s="233"/>
      <c r="M468" s="234"/>
      <c r="N468" s="235"/>
      <c r="O468" s="235"/>
      <c r="P468" s="235"/>
      <c r="Q468" s="235"/>
      <c r="R468" s="235"/>
      <c r="S468" s="235"/>
      <c r="T468" s="236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7" t="s">
        <v>171</v>
      </c>
      <c r="AU468" s="237" t="s">
        <v>88</v>
      </c>
      <c r="AV468" s="13" t="s">
        <v>88</v>
      </c>
      <c r="AW468" s="13" t="s">
        <v>38</v>
      </c>
      <c r="AX468" s="13" t="s">
        <v>78</v>
      </c>
      <c r="AY468" s="237" t="s">
        <v>135</v>
      </c>
    </row>
    <row r="469" s="13" customFormat="1">
      <c r="A469" s="13"/>
      <c r="B469" s="227"/>
      <c r="C469" s="228"/>
      <c r="D469" s="220" t="s">
        <v>171</v>
      </c>
      <c r="E469" s="229" t="s">
        <v>76</v>
      </c>
      <c r="F469" s="230" t="s">
        <v>1157</v>
      </c>
      <c r="G469" s="228"/>
      <c r="H469" s="231">
        <v>19.399999999999999</v>
      </c>
      <c r="I469" s="232"/>
      <c r="J469" s="228"/>
      <c r="K469" s="228"/>
      <c r="L469" s="233"/>
      <c r="M469" s="234"/>
      <c r="N469" s="235"/>
      <c r="O469" s="235"/>
      <c r="P469" s="235"/>
      <c r="Q469" s="235"/>
      <c r="R469" s="235"/>
      <c r="S469" s="235"/>
      <c r="T469" s="236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7" t="s">
        <v>171</v>
      </c>
      <c r="AU469" s="237" t="s">
        <v>88</v>
      </c>
      <c r="AV469" s="13" t="s">
        <v>88</v>
      </c>
      <c r="AW469" s="13" t="s">
        <v>38</v>
      </c>
      <c r="AX469" s="13" t="s">
        <v>78</v>
      </c>
      <c r="AY469" s="237" t="s">
        <v>135</v>
      </c>
    </row>
    <row r="470" s="13" customFormat="1">
      <c r="A470" s="13"/>
      <c r="B470" s="227"/>
      <c r="C470" s="228"/>
      <c r="D470" s="220" t="s">
        <v>171</v>
      </c>
      <c r="E470" s="229" t="s">
        <v>76</v>
      </c>
      <c r="F470" s="230" t="s">
        <v>1158</v>
      </c>
      <c r="G470" s="228"/>
      <c r="H470" s="231">
        <v>10.555999999999999</v>
      </c>
      <c r="I470" s="232"/>
      <c r="J470" s="228"/>
      <c r="K470" s="228"/>
      <c r="L470" s="233"/>
      <c r="M470" s="234"/>
      <c r="N470" s="235"/>
      <c r="O470" s="235"/>
      <c r="P470" s="235"/>
      <c r="Q470" s="235"/>
      <c r="R470" s="235"/>
      <c r="S470" s="235"/>
      <c r="T470" s="236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7" t="s">
        <v>171</v>
      </c>
      <c r="AU470" s="237" t="s">
        <v>88</v>
      </c>
      <c r="AV470" s="13" t="s">
        <v>88</v>
      </c>
      <c r="AW470" s="13" t="s">
        <v>38</v>
      </c>
      <c r="AX470" s="13" t="s">
        <v>78</v>
      </c>
      <c r="AY470" s="237" t="s">
        <v>135</v>
      </c>
    </row>
    <row r="471" s="13" customFormat="1">
      <c r="A471" s="13"/>
      <c r="B471" s="227"/>
      <c r="C471" s="228"/>
      <c r="D471" s="220" t="s">
        <v>171</v>
      </c>
      <c r="E471" s="229" t="s">
        <v>76</v>
      </c>
      <c r="F471" s="230" t="s">
        <v>1159</v>
      </c>
      <c r="G471" s="228"/>
      <c r="H471" s="231">
        <v>11.4</v>
      </c>
      <c r="I471" s="232"/>
      <c r="J471" s="228"/>
      <c r="K471" s="228"/>
      <c r="L471" s="233"/>
      <c r="M471" s="234"/>
      <c r="N471" s="235"/>
      <c r="O471" s="235"/>
      <c r="P471" s="235"/>
      <c r="Q471" s="235"/>
      <c r="R471" s="235"/>
      <c r="S471" s="235"/>
      <c r="T471" s="236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7" t="s">
        <v>171</v>
      </c>
      <c r="AU471" s="237" t="s">
        <v>88</v>
      </c>
      <c r="AV471" s="13" t="s">
        <v>88</v>
      </c>
      <c r="AW471" s="13" t="s">
        <v>38</v>
      </c>
      <c r="AX471" s="13" t="s">
        <v>78</v>
      </c>
      <c r="AY471" s="237" t="s">
        <v>135</v>
      </c>
    </row>
    <row r="472" s="14" customFormat="1">
      <c r="A472" s="14"/>
      <c r="B472" s="238"/>
      <c r="C472" s="239"/>
      <c r="D472" s="220" t="s">
        <v>171</v>
      </c>
      <c r="E472" s="240" t="s">
        <v>76</v>
      </c>
      <c r="F472" s="241" t="s">
        <v>207</v>
      </c>
      <c r="G472" s="239"/>
      <c r="H472" s="242">
        <v>217.619</v>
      </c>
      <c r="I472" s="243"/>
      <c r="J472" s="239"/>
      <c r="K472" s="239"/>
      <c r="L472" s="244"/>
      <c r="M472" s="245"/>
      <c r="N472" s="246"/>
      <c r="O472" s="246"/>
      <c r="P472" s="246"/>
      <c r="Q472" s="246"/>
      <c r="R472" s="246"/>
      <c r="S472" s="246"/>
      <c r="T472" s="247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8" t="s">
        <v>171</v>
      </c>
      <c r="AU472" s="248" t="s">
        <v>88</v>
      </c>
      <c r="AV472" s="14" t="s">
        <v>153</v>
      </c>
      <c r="AW472" s="14" t="s">
        <v>38</v>
      </c>
      <c r="AX472" s="14" t="s">
        <v>86</v>
      </c>
      <c r="AY472" s="248" t="s">
        <v>135</v>
      </c>
    </row>
    <row r="473" s="2" customFormat="1" ht="16.5" customHeight="1">
      <c r="A473" s="41"/>
      <c r="B473" s="42"/>
      <c r="C473" s="207" t="s">
        <v>229</v>
      </c>
      <c r="D473" s="207" t="s">
        <v>137</v>
      </c>
      <c r="E473" s="208" t="s">
        <v>1160</v>
      </c>
      <c r="F473" s="209" t="s">
        <v>1161</v>
      </c>
      <c r="G473" s="210" t="s">
        <v>252</v>
      </c>
      <c r="H473" s="211">
        <v>243.84899999999999</v>
      </c>
      <c r="I473" s="212"/>
      <c r="J473" s="213">
        <f>ROUND(I473*H473,2)</f>
        <v>0</v>
      </c>
      <c r="K473" s="209" t="s">
        <v>141</v>
      </c>
      <c r="L473" s="47"/>
      <c r="M473" s="214" t="s">
        <v>76</v>
      </c>
      <c r="N473" s="215" t="s">
        <v>48</v>
      </c>
      <c r="O473" s="87"/>
      <c r="P473" s="216">
        <f>O473*H473</f>
        <v>0</v>
      </c>
      <c r="Q473" s="216">
        <v>0.00084999999999999995</v>
      </c>
      <c r="R473" s="216">
        <f>Q473*H473</f>
        <v>0.20727164999999997</v>
      </c>
      <c r="S473" s="216">
        <v>0</v>
      </c>
      <c r="T473" s="217">
        <f>S473*H473</f>
        <v>0</v>
      </c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R473" s="218" t="s">
        <v>142</v>
      </c>
      <c r="AT473" s="218" t="s">
        <v>137</v>
      </c>
      <c r="AU473" s="218" t="s">
        <v>88</v>
      </c>
      <c r="AY473" s="20" t="s">
        <v>135</v>
      </c>
      <c r="BE473" s="219">
        <f>IF(N473="základní",J473,0)</f>
        <v>0</v>
      </c>
      <c r="BF473" s="219">
        <f>IF(N473="snížená",J473,0)</f>
        <v>0</v>
      </c>
      <c r="BG473" s="219">
        <f>IF(N473="zákl. přenesená",J473,0)</f>
        <v>0</v>
      </c>
      <c r="BH473" s="219">
        <f>IF(N473="sníž. přenesená",J473,0)</f>
        <v>0</v>
      </c>
      <c r="BI473" s="219">
        <f>IF(N473="nulová",J473,0)</f>
        <v>0</v>
      </c>
      <c r="BJ473" s="20" t="s">
        <v>86</v>
      </c>
      <c r="BK473" s="219">
        <f>ROUND(I473*H473,2)</f>
        <v>0</v>
      </c>
      <c r="BL473" s="20" t="s">
        <v>142</v>
      </c>
      <c r="BM473" s="218" t="s">
        <v>1162</v>
      </c>
    </row>
    <row r="474" s="2" customFormat="1">
      <c r="A474" s="41"/>
      <c r="B474" s="42"/>
      <c r="C474" s="43"/>
      <c r="D474" s="220" t="s">
        <v>144</v>
      </c>
      <c r="E474" s="43"/>
      <c r="F474" s="221" t="s">
        <v>1163</v>
      </c>
      <c r="G474" s="43"/>
      <c r="H474" s="43"/>
      <c r="I474" s="222"/>
      <c r="J474" s="43"/>
      <c r="K474" s="43"/>
      <c r="L474" s="47"/>
      <c r="M474" s="223"/>
      <c r="N474" s="224"/>
      <c r="O474" s="87"/>
      <c r="P474" s="87"/>
      <c r="Q474" s="87"/>
      <c r="R474" s="87"/>
      <c r="S474" s="87"/>
      <c r="T474" s="88"/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T474" s="20" t="s">
        <v>144</v>
      </c>
      <c r="AU474" s="20" t="s">
        <v>88</v>
      </c>
    </row>
    <row r="475" s="2" customFormat="1">
      <c r="A475" s="41"/>
      <c r="B475" s="42"/>
      <c r="C475" s="43"/>
      <c r="D475" s="225" t="s">
        <v>146</v>
      </c>
      <c r="E475" s="43"/>
      <c r="F475" s="226" t="s">
        <v>1164</v>
      </c>
      <c r="G475" s="43"/>
      <c r="H475" s="43"/>
      <c r="I475" s="222"/>
      <c r="J475" s="43"/>
      <c r="K475" s="43"/>
      <c r="L475" s="47"/>
      <c r="M475" s="223"/>
      <c r="N475" s="224"/>
      <c r="O475" s="87"/>
      <c r="P475" s="87"/>
      <c r="Q475" s="87"/>
      <c r="R475" s="87"/>
      <c r="S475" s="87"/>
      <c r="T475" s="88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T475" s="20" t="s">
        <v>146</v>
      </c>
      <c r="AU475" s="20" t="s">
        <v>88</v>
      </c>
    </row>
    <row r="476" s="13" customFormat="1">
      <c r="A476" s="13"/>
      <c r="B476" s="227"/>
      <c r="C476" s="228"/>
      <c r="D476" s="220" t="s">
        <v>171</v>
      </c>
      <c r="E476" s="229" t="s">
        <v>76</v>
      </c>
      <c r="F476" s="230" t="s">
        <v>1165</v>
      </c>
      <c r="G476" s="228"/>
      <c r="H476" s="231">
        <v>10.035</v>
      </c>
      <c r="I476" s="232"/>
      <c r="J476" s="228"/>
      <c r="K476" s="228"/>
      <c r="L476" s="233"/>
      <c r="M476" s="234"/>
      <c r="N476" s="235"/>
      <c r="O476" s="235"/>
      <c r="P476" s="235"/>
      <c r="Q476" s="235"/>
      <c r="R476" s="235"/>
      <c r="S476" s="235"/>
      <c r="T476" s="236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7" t="s">
        <v>171</v>
      </c>
      <c r="AU476" s="237" t="s">
        <v>88</v>
      </c>
      <c r="AV476" s="13" t="s">
        <v>88</v>
      </c>
      <c r="AW476" s="13" t="s">
        <v>38</v>
      </c>
      <c r="AX476" s="13" t="s">
        <v>78</v>
      </c>
      <c r="AY476" s="237" t="s">
        <v>135</v>
      </c>
    </row>
    <row r="477" s="13" customFormat="1">
      <c r="A477" s="13"/>
      <c r="B477" s="227"/>
      <c r="C477" s="228"/>
      <c r="D477" s="220" t="s">
        <v>171</v>
      </c>
      <c r="E477" s="229" t="s">
        <v>76</v>
      </c>
      <c r="F477" s="230" t="s">
        <v>1166</v>
      </c>
      <c r="G477" s="228"/>
      <c r="H477" s="231">
        <v>27.911000000000001</v>
      </c>
      <c r="I477" s="232"/>
      <c r="J477" s="228"/>
      <c r="K477" s="228"/>
      <c r="L477" s="233"/>
      <c r="M477" s="234"/>
      <c r="N477" s="235"/>
      <c r="O477" s="235"/>
      <c r="P477" s="235"/>
      <c r="Q477" s="235"/>
      <c r="R477" s="235"/>
      <c r="S477" s="235"/>
      <c r="T477" s="236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7" t="s">
        <v>171</v>
      </c>
      <c r="AU477" s="237" t="s">
        <v>88</v>
      </c>
      <c r="AV477" s="13" t="s">
        <v>88</v>
      </c>
      <c r="AW477" s="13" t="s">
        <v>38</v>
      </c>
      <c r="AX477" s="13" t="s">
        <v>78</v>
      </c>
      <c r="AY477" s="237" t="s">
        <v>135</v>
      </c>
    </row>
    <row r="478" s="13" customFormat="1">
      <c r="A478" s="13"/>
      <c r="B478" s="227"/>
      <c r="C478" s="228"/>
      <c r="D478" s="220" t="s">
        <v>171</v>
      </c>
      <c r="E478" s="229" t="s">
        <v>76</v>
      </c>
      <c r="F478" s="230" t="s">
        <v>1167</v>
      </c>
      <c r="G478" s="228"/>
      <c r="H478" s="231">
        <v>30.058</v>
      </c>
      <c r="I478" s="232"/>
      <c r="J478" s="228"/>
      <c r="K478" s="228"/>
      <c r="L478" s="233"/>
      <c r="M478" s="234"/>
      <c r="N478" s="235"/>
      <c r="O478" s="235"/>
      <c r="P478" s="235"/>
      <c r="Q478" s="235"/>
      <c r="R478" s="235"/>
      <c r="S478" s="235"/>
      <c r="T478" s="236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7" t="s">
        <v>171</v>
      </c>
      <c r="AU478" s="237" t="s">
        <v>88</v>
      </c>
      <c r="AV478" s="13" t="s">
        <v>88</v>
      </c>
      <c r="AW478" s="13" t="s">
        <v>38</v>
      </c>
      <c r="AX478" s="13" t="s">
        <v>78</v>
      </c>
      <c r="AY478" s="237" t="s">
        <v>135</v>
      </c>
    </row>
    <row r="479" s="13" customFormat="1">
      <c r="A479" s="13"/>
      <c r="B479" s="227"/>
      <c r="C479" s="228"/>
      <c r="D479" s="220" t="s">
        <v>171</v>
      </c>
      <c r="E479" s="229" t="s">
        <v>76</v>
      </c>
      <c r="F479" s="230" t="s">
        <v>1168</v>
      </c>
      <c r="G479" s="228"/>
      <c r="H479" s="231">
        <v>14.930999999999999</v>
      </c>
      <c r="I479" s="232"/>
      <c r="J479" s="228"/>
      <c r="K479" s="228"/>
      <c r="L479" s="233"/>
      <c r="M479" s="234"/>
      <c r="N479" s="235"/>
      <c r="O479" s="235"/>
      <c r="P479" s="235"/>
      <c r="Q479" s="235"/>
      <c r="R479" s="235"/>
      <c r="S479" s="235"/>
      <c r="T479" s="236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7" t="s">
        <v>171</v>
      </c>
      <c r="AU479" s="237" t="s">
        <v>88</v>
      </c>
      <c r="AV479" s="13" t="s">
        <v>88</v>
      </c>
      <c r="AW479" s="13" t="s">
        <v>38</v>
      </c>
      <c r="AX479" s="13" t="s">
        <v>78</v>
      </c>
      <c r="AY479" s="237" t="s">
        <v>135</v>
      </c>
    </row>
    <row r="480" s="13" customFormat="1">
      <c r="A480" s="13"/>
      <c r="B480" s="227"/>
      <c r="C480" s="228"/>
      <c r="D480" s="220" t="s">
        <v>171</v>
      </c>
      <c r="E480" s="229" t="s">
        <v>76</v>
      </c>
      <c r="F480" s="230" t="s">
        <v>1169</v>
      </c>
      <c r="G480" s="228"/>
      <c r="H480" s="231">
        <v>24.719999999999999</v>
      </c>
      <c r="I480" s="232"/>
      <c r="J480" s="228"/>
      <c r="K480" s="228"/>
      <c r="L480" s="233"/>
      <c r="M480" s="234"/>
      <c r="N480" s="235"/>
      <c r="O480" s="235"/>
      <c r="P480" s="235"/>
      <c r="Q480" s="235"/>
      <c r="R480" s="235"/>
      <c r="S480" s="235"/>
      <c r="T480" s="236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7" t="s">
        <v>171</v>
      </c>
      <c r="AU480" s="237" t="s">
        <v>88</v>
      </c>
      <c r="AV480" s="13" t="s">
        <v>88</v>
      </c>
      <c r="AW480" s="13" t="s">
        <v>38</v>
      </c>
      <c r="AX480" s="13" t="s">
        <v>78</v>
      </c>
      <c r="AY480" s="237" t="s">
        <v>135</v>
      </c>
    </row>
    <row r="481" s="13" customFormat="1">
      <c r="A481" s="13"/>
      <c r="B481" s="227"/>
      <c r="C481" s="228"/>
      <c r="D481" s="220" t="s">
        <v>171</v>
      </c>
      <c r="E481" s="229" t="s">
        <v>76</v>
      </c>
      <c r="F481" s="230" t="s">
        <v>1170</v>
      </c>
      <c r="G481" s="228"/>
      <c r="H481" s="231">
        <v>8.2919999999999998</v>
      </c>
      <c r="I481" s="232"/>
      <c r="J481" s="228"/>
      <c r="K481" s="228"/>
      <c r="L481" s="233"/>
      <c r="M481" s="234"/>
      <c r="N481" s="235"/>
      <c r="O481" s="235"/>
      <c r="P481" s="235"/>
      <c r="Q481" s="235"/>
      <c r="R481" s="235"/>
      <c r="S481" s="235"/>
      <c r="T481" s="236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7" t="s">
        <v>171</v>
      </c>
      <c r="AU481" s="237" t="s">
        <v>88</v>
      </c>
      <c r="AV481" s="13" t="s">
        <v>88</v>
      </c>
      <c r="AW481" s="13" t="s">
        <v>38</v>
      </c>
      <c r="AX481" s="13" t="s">
        <v>78</v>
      </c>
      <c r="AY481" s="237" t="s">
        <v>135</v>
      </c>
    </row>
    <row r="482" s="13" customFormat="1">
      <c r="A482" s="13"/>
      <c r="B482" s="227"/>
      <c r="C482" s="228"/>
      <c r="D482" s="220" t="s">
        <v>171</v>
      </c>
      <c r="E482" s="229" t="s">
        <v>76</v>
      </c>
      <c r="F482" s="230" t="s">
        <v>1171</v>
      </c>
      <c r="G482" s="228"/>
      <c r="H482" s="231">
        <v>89.622</v>
      </c>
      <c r="I482" s="232"/>
      <c r="J482" s="228"/>
      <c r="K482" s="228"/>
      <c r="L482" s="233"/>
      <c r="M482" s="234"/>
      <c r="N482" s="235"/>
      <c r="O482" s="235"/>
      <c r="P482" s="235"/>
      <c r="Q482" s="235"/>
      <c r="R482" s="235"/>
      <c r="S482" s="235"/>
      <c r="T482" s="236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7" t="s">
        <v>171</v>
      </c>
      <c r="AU482" s="237" t="s">
        <v>88</v>
      </c>
      <c r="AV482" s="13" t="s">
        <v>88</v>
      </c>
      <c r="AW482" s="13" t="s">
        <v>38</v>
      </c>
      <c r="AX482" s="13" t="s">
        <v>78</v>
      </c>
      <c r="AY482" s="237" t="s">
        <v>135</v>
      </c>
    </row>
    <row r="483" s="13" customFormat="1">
      <c r="A483" s="13"/>
      <c r="B483" s="227"/>
      <c r="C483" s="228"/>
      <c r="D483" s="220" t="s">
        <v>171</v>
      </c>
      <c r="E483" s="229" t="s">
        <v>76</v>
      </c>
      <c r="F483" s="230" t="s">
        <v>1172</v>
      </c>
      <c r="G483" s="228"/>
      <c r="H483" s="231">
        <v>4.6799999999999997</v>
      </c>
      <c r="I483" s="232"/>
      <c r="J483" s="228"/>
      <c r="K483" s="228"/>
      <c r="L483" s="233"/>
      <c r="M483" s="234"/>
      <c r="N483" s="235"/>
      <c r="O483" s="235"/>
      <c r="P483" s="235"/>
      <c r="Q483" s="235"/>
      <c r="R483" s="235"/>
      <c r="S483" s="235"/>
      <c r="T483" s="236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7" t="s">
        <v>171</v>
      </c>
      <c r="AU483" s="237" t="s">
        <v>88</v>
      </c>
      <c r="AV483" s="13" t="s">
        <v>88</v>
      </c>
      <c r="AW483" s="13" t="s">
        <v>38</v>
      </c>
      <c r="AX483" s="13" t="s">
        <v>78</v>
      </c>
      <c r="AY483" s="237" t="s">
        <v>135</v>
      </c>
    </row>
    <row r="484" s="13" customFormat="1">
      <c r="A484" s="13"/>
      <c r="B484" s="227"/>
      <c r="C484" s="228"/>
      <c r="D484" s="220" t="s">
        <v>171</v>
      </c>
      <c r="E484" s="229" t="s">
        <v>76</v>
      </c>
      <c r="F484" s="230" t="s">
        <v>1173</v>
      </c>
      <c r="G484" s="228"/>
      <c r="H484" s="231">
        <v>33.600000000000001</v>
      </c>
      <c r="I484" s="232"/>
      <c r="J484" s="228"/>
      <c r="K484" s="228"/>
      <c r="L484" s="233"/>
      <c r="M484" s="234"/>
      <c r="N484" s="235"/>
      <c r="O484" s="235"/>
      <c r="P484" s="235"/>
      <c r="Q484" s="235"/>
      <c r="R484" s="235"/>
      <c r="S484" s="235"/>
      <c r="T484" s="236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7" t="s">
        <v>171</v>
      </c>
      <c r="AU484" s="237" t="s">
        <v>88</v>
      </c>
      <c r="AV484" s="13" t="s">
        <v>88</v>
      </c>
      <c r="AW484" s="13" t="s">
        <v>38</v>
      </c>
      <c r="AX484" s="13" t="s">
        <v>78</v>
      </c>
      <c r="AY484" s="237" t="s">
        <v>135</v>
      </c>
    </row>
    <row r="485" s="14" customFormat="1">
      <c r="A485" s="14"/>
      <c r="B485" s="238"/>
      <c r="C485" s="239"/>
      <c r="D485" s="220" t="s">
        <v>171</v>
      </c>
      <c r="E485" s="240" t="s">
        <v>76</v>
      </c>
      <c r="F485" s="241" t="s">
        <v>207</v>
      </c>
      <c r="G485" s="239"/>
      <c r="H485" s="242">
        <v>243.84899999999999</v>
      </c>
      <c r="I485" s="243"/>
      <c r="J485" s="239"/>
      <c r="K485" s="239"/>
      <c r="L485" s="244"/>
      <c r="M485" s="245"/>
      <c r="N485" s="246"/>
      <c r="O485" s="246"/>
      <c r="P485" s="246"/>
      <c r="Q485" s="246"/>
      <c r="R485" s="246"/>
      <c r="S485" s="246"/>
      <c r="T485" s="247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48" t="s">
        <v>171</v>
      </c>
      <c r="AU485" s="248" t="s">
        <v>88</v>
      </c>
      <c r="AV485" s="14" t="s">
        <v>153</v>
      </c>
      <c r="AW485" s="14" t="s">
        <v>38</v>
      </c>
      <c r="AX485" s="14" t="s">
        <v>86</v>
      </c>
      <c r="AY485" s="248" t="s">
        <v>135</v>
      </c>
    </row>
    <row r="486" s="2" customFormat="1" ht="16.5" customHeight="1">
      <c r="A486" s="41"/>
      <c r="B486" s="42"/>
      <c r="C486" s="207" t="s">
        <v>235</v>
      </c>
      <c r="D486" s="207" t="s">
        <v>137</v>
      </c>
      <c r="E486" s="208" t="s">
        <v>258</v>
      </c>
      <c r="F486" s="209" t="s">
        <v>259</v>
      </c>
      <c r="G486" s="210" t="s">
        <v>252</v>
      </c>
      <c r="H486" s="211">
        <v>217.619</v>
      </c>
      <c r="I486" s="212"/>
      <c r="J486" s="213">
        <f>ROUND(I486*H486,2)</f>
        <v>0</v>
      </c>
      <c r="K486" s="209" t="s">
        <v>141</v>
      </c>
      <c r="L486" s="47"/>
      <c r="M486" s="214" t="s">
        <v>76</v>
      </c>
      <c r="N486" s="215" t="s">
        <v>48</v>
      </c>
      <c r="O486" s="87"/>
      <c r="P486" s="216">
        <f>O486*H486</f>
        <v>0</v>
      </c>
      <c r="Q486" s="216">
        <v>0</v>
      </c>
      <c r="R486" s="216">
        <f>Q486*H486</f>
        <v>0</v>
      </c>
      <c r="S486" s="216">
        <v>0</v>
      </c>
      <c r="T486" s="217">
        <f>S486*H486</f>
        <v>0</v>
      </c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R486" s="218" t="s">
        <v>142</v>
      </c>
      <c r="AT486" s="218" t="s">
        <v>137</v>
      </c>
      <c r="AU486" s="218" t="s">
        <v>88</v>
      </c>
      <c r="AY486" s="20" t="s">
        <v>135</v>
      </c>
      <c r="BE486" s="219">
        <f>IF(N486="základní",J486,0)</f>
        <v>0</v>
      </c>
      <c r="BF486" s="219">
        <f>IF(N486="snížená",J486,0)</f>
        <v>0</v>
      </c>
      <c r="BG486" s="219">
        <f>IF(N486="zákl. přenesená",J486,0)</f>
        <v>0</v>
      </c>
      <c r="BH486" s="219">
        <f>IF(N486="sníž. přenesená",J486,0)</f>
        <v>0</v>
      </c>
      <c r="BI486" s="219">
        <f>IF(N486="nulová",J486,0)</f>
        <v>0</v>
      </c>
      <c r="BJ486" s="20" t="s">
        <v>86</v>
      </c>
      <c r="BK486" s="219">
        <f>ROUND(I486*H486,2)</f>
        <v>0</v>
      </c>
      <c r="BL486" s="20" t="s">
        <v>142</v>
      </c>
      <c r="BM486" s="218" t="s">
        <v>1174</v>
      </c>
    </row>
    <row r="487" s="2" customFormat="1">
      <c r="A487" s="41"/>
      <c r="B487" s="42"/>
      <c r="C487" s="43"/>
      <c r="D487" s="220" t="s">
        <v>144</v>
      </c>
      <c r="E487" s="43"/>
      <c r="F487" s="221" t="s">
        <v>261</v>
      </c>
      <c r="G487" s="43"/>
      <c r="H487" s="43"/>
      <c r="I487" s="222"/>
      <c r="J487" s="43"/>
      <c r="K487" s="43"/>
      <c r="L487" s="47"/>
      <c r="M487" s="223"/>
      <c r="N487" s="224"/>
      <c r="O487" s="87"/>
      <c r="P487" s="87"/>
      <c r="Q487" s="87"/>
      <c r="R487" s="87"/>
      <c r="S487" s="87"/>
      <c r="T487" s="88"/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T487" s="20" t="s">
        <v>144</v>
      </c>
      <c r="AU487" s="20" t="s">
        <v>88</v>
      </c>
    </row>
    <row r="488" s="2" customFormat="1">
      <c r="A488" s="41"/>
      <c r="B488" s="42"/>
      <c r="C488" s="43"/>
      <c r="D488" s="225" t="s">
        <v>146</v>
      </c>
      <c r="E488" s="43"/>
      <c r="F488" s="226" t="s">
        <v>262</v>
      </c>
      <c r="G488" s="43"/>
      <c r="H488" s="43"/>
      <c r="I488" s="222"/>
      <c r="J488" s="43"/>
      <c r="K488" s="43"/>
      <c r="L488" s="47"/>
      <c r="M488" s="223"/>
      <c r="N488" s="224"/>
      <c r="O488" s="87"/>
      <c r="P488" s="87"/>
      <c r="Q488" s="87"/>
      <c r="R488" s="87"/>
      <c r="S488" s="87"/>
      <c r="T488" s="88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T488" s="20" t="s">
        <v>146</v>
      </c>
      <c r="AU488" s="20" t="s">
        <v>88</v>
      </c>
    </row>
    <row r="489" s="2" customFormat="1" ht="16.5" customHeight="1">
      <c r="A489" s="41"/>
      <c r="B489" s="42"/>
      <c r="C489" s="207" t="s">
        <v>242</v>
      </c>
      <c r="D489" s="207" t="s">
        <v>137</v>
      </c>
      <c r="E489" s="208" t="s">
        <v>1175</v>
      </c>
      <c r="F489" s="209" t="s">
        <v>1176</v>
      </c>
      <c r="G489" s="210" t="s">
        <v>252</v>
      </c>
      <c r="H489" s="211">
        <v>243.84899999999999</v>
      </c>
      <c r="I489" s="212"/>
      <c r="J489" s="213">
        <f>ROUND(I489*H489,2)</f>
        <v>0</v>
      </c>
      <c r="K489" s="209" t="s">
        <v>141</v>
      </c>
      <c r="L489" s="47"/>
      <c r="M489" s="214" t="s">
        <v>76</v>
      </c>
      <c r="N489" s="215" t="s">
        <v>48</v>
      </c>
      <c r="O489" s="87"/>
      <c r="P489" s="216">
        <f>O489*H489</f>
        <v>0</v>
      </c>
      <c r="Q489" s="216">
        <v>0</v>
      </c>
      <c r="R489" s="216">
        <f>Q489*H489</f>
        <v>0</v>
      </c>
      <c r="S489" s="216">
        <v>0</v>
      </c>
      <c r="T489" s="217">
        <f>S489*H489</f>
        <v>0</v>
      </c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R489" s="218" t="s">
        <v>142</v>
      </c>
      <c r="AT489" s="218" t="s">
        <v>137</v>
      </c>
      <c r="AU489" s="218" t="s">
        <v>88</v>
      </c>
      <c r="AY489" s="20" t="s">
        <v>135</v>
      </c>
      <c r="BE489" s="219">
        <f>IF(N489="základní",J489,0)</f>
        <v>0</v>
      </c>
      <c r="BF489" s="219">
        <f>IF(N489="snížená",J489,0)</f>
        <v>0</v>
      </c>
      <c r="BG489" s="219">
        <f>IF(N489="zákl. přenesená",J489,0)</f>
        <v>0</v>
      </c>
      <c r="BH489" s="219">
        <f>IF(N489="sníž. přenesená",J489,0)</f>
        <v>0</v>
      </c>
      <c r="BI489" s="219">
        <f>IF(N489="nulová",J489,0)</f>
        <v>0</v>
      </c>
      <c r="BJ489" s="20" t="s">
        <v>86</v>
      </c>
      <c r="BK489" s="219">
        <f>ROUND(I489*H489,2)</f>
        <v>0</v>
      </c>
      <c r="BL489" s="20" t="s">
        <v>142</v>
      </c>
      <c r="BM489" s="218" t="s">
        <v>1177</v>
      </c>
    </row>
    <row r="490" s="2" customFormat="1">
      <c r="A490" s="41"/>
      <c r="B490" s="42"/>
      <c r="C490" s="43"/>
      <c r="D490" s="220" t="s">
        <v>144</v>
      </c>
      <c r="E490" s="43"/>
      <c r="F490" s="221" t="s">
        <v>1178</v>
      </c>
      <c r="G490" s="43"/>
      <c r="H490" s="43"/>
      <c r="I490" s="222"/>
      <c r="J490" s="43"/>
      <c r="K490" s="43"/>
      <c r="L490" s="47"/>
      <c r="M490" s="223"/>
      <c r="N490" s="224"/>
      <c r="O490" s="87"/>
      <c r="P490" s="87"/>
      <c r="Q490" s="87"/>
      <c r="R490" s="87"/>
      <c r="S490" s="87"/>
      <c r="T490" s="88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T490" s="20" t="s">
        <v>144</v>
      </c>
      <c r="AU490" s="20" t="s">
        <v>88</v>
      </c>
    </row>
    <row r="491" s="2" customFormat="1">
      <c r="A491" s="41"/>
      <c r="B491" s="42"/>
      <c r="C491" s="43"/>
      <c r="D491" s="225" t="s">
        <v>146</v>
      </c>
      <c r="E491" s="43"/>
      <c r="F491" s="226" t="s">
        <v>1179</v>
      </c>
      <c r="G491" s="43"/>
      <c r="H491" s="43"/>
      <c r="I491" s="222"/>
      <c r="J491" s="43"/>
      <c r="K491" s="43"/>
      <c r="L491" s="47"/>
      <c r="M491" s="223"/>
      <c r="N491" s="224"/>
      <c r="O491" s="87"/>
      <c r="P491" s="87"/>
      <c r="Q491" s="87"/>
      <c r="R491" s="87"/>
      <c r="S491" s="87"/>
      <c r="T491" s="88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T491" s="20" t="s">
        <v>146</v>
      </c>
      <c r="AU491" s="20" t="s">
        <v>88</v>
      </c>
    </row>
    <row r="492" s="2" customFormat="1" ht="21.75" customHeight="1">
      <c r="A492" s="41"/>
      <c r="B492" s="42"/>
      <c r="C492" s="207" t="s">
        <v>249</v>
      </c>
      <c r="D492" s="207" t="s">
        <v>137</v>
      </c>
      <c r="E492" s="208" t="s">
        <v>349</v>
      </c>
      <c r="F492" s="209" t="s">
        <v>350</v>
      </c>
      <c r="G492" s="210" t="s">
        <v>202</v>
      </c>
      <c r="H492" s="211">
        <v>90.444999999999993</v>
      </c>
      <c r="I492" s="212"/>
      <c r="J492" s="213">
        <f>ROUND(I492*H492,2)</f>
        <v>0</v>
      </c>
      <c r="K492" s="209" t="s">
        <v>141</v>
      </c>
      <c r="L492" s="47"/>
      <c r="M492" s="214" t="s">
        <v>76</v>
      </c>
      <c r="N492" s="215" t="s">
        <v>48</v>
      </c>
      <c r="O492" s="87"/>
      <c r="P492" s="216">
        <f>O492*H492</f>
        <v>0</v>
      </c>
      <c r="Q492" s="216">
        <v>0</v>
      </c>
      <c r="R492" s="216">
        <f>Q492*H492</f>
        <v>0</v>
      </c>
      <c r="S492" s="216">
        <v>0</v>
      </c>
      <c r="T492" s="217">
        <f>S492*H492</f>
        <v>0</v>
      </c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R492" s="218" t="s">
        <v>142</v>
      </c>
      <c r="AT492" s="218" t="s">
        <v>137</v>
      </c>
      <c r="AU492" s="218" t="s">
        <v>88</v>
      </c>
      <c r="AY492" s="20" t="s">
        <v>135</v>
      </c>
      <c r="BE492" s="219">
        <f>IF(N492="základní",J492,0)</f>
        <v>0</v>
      </c>
      <c r="BF492" s="219">
        <f>IF(N492="snížená",J492,0)</f>
        <v>0</v>
      </c>
      <c r="BG492" s="219">
        <f>IF(N492="zákl. přenesená",J492,0)</f>
        <v>0</v>
      </c>
      <c r="BH492" s="219">
        <f>IF(N492="sníž. přenesená",J492,0)</f>
        <v>0</v>
      </c>
      <c r="BI492" s="219">
        <f>IF(N492="nulová",J492,0)</f>
        <v>0</v>
      </c>
      <c r="BJ492" s="20" t="s">
        <v>86</v>
      </c>
      <c r="BK492" s="219">
        <f>ROUND(I492*H492,2)</f>
        <v>0</v>
      </c>
      <c r="BL492" s="20" t="s">
        <v>142</v>
      </c>
      <c r="BM492" s="218" t="s">
        <v>1180</v>
      </c>
    </row>
    <row r="493" s="2" customFormat="1">
      <c r="A493" s="41"/>
      <c r="B493" s="42"/>
      <c r="C493" s="43"/>
      <c r="D493" s="220" t="s">
        <v>144</v>
      </c>
      <c r="E493" s="43"/>
      <c r="F493" s="221" t="s">
        <v>352</v>
      </c>
      <c r="G493" s="43"/>
      <c r="H493" s="43"/>
      <c r="I493" s="222"/>
      <c r="J493" s="43"/>
      <c r="K493" s="43"/>
      <c r="L493" s="47"/>
      <c r="M493" s="223"/>
      <c r="N493" s="224"/>
      <c r="O493" s="87"/>
      <c r="P493" s="87"/>
      <c r="Q493" s="87"/>
      <c r="R493" s="87"/>
      <c r="S493" s="87"/>
      <c r="T493" s="88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T493" s="20" t="s">
        <v>144</v>
      </c>
      <c r="AU493" s="20" t="s">
        <v>88</v>
      </c>
    </row>
    <row r="494" s="2" customFormat="1">
      <c r="A494" s="41"/>
      <c r="B494" s="42"/>
      <c r="C494" s="43"/>
      <c r="D494" s="225" t="s">
        <v>146</v>
      </c>
      <c r="E494" s="43"/>
      <c r="F494" s="226" t="s">
        <v>353</v>
      </c>
      <c r="G494" s="43"/>
      <c r="H494" s="43"/>
      <c r="I494" s="222"/>
      <c r="J494" s="43"/>
      <c r="K494" s="43"/>
      <c r="L494" s="47"/>
      <c r="M494" s="223"/>
      <c r="N494" s="224"/>
      <c r="O494" s="87"/>
      <c r="P494" s="87"/>
      <c r="Q494" s="87"/>
      <c r="R494" s="87"/>
      <c r="S494" s="87"/>
      <c r="T494" s="88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T494" s="20" t="s">
        <v>146</v>
      </c>
      <c r="AU494" s="20" t="s">
        <v>88</v>
      </c>
    </row>
    <row r="495" s="15" customFormat="1">
      <c r="A495" s="15"/>
      <c r="B495" s="249"/>
      <c r="C495" s="250"/>
      <c r="D495" s="220" t="s">
        <v>171</v>
      </c>
      <c r="E495" s="251" t="s">
        <v>76</v>
      </c>
      <c r="F495" s="252" t="s">
        <v>354</v>
      </c>
      <c r="G495" s="250"/>
      <c r="H495" s="251" t="s">
        <v>76</v>
      </c>
      <c r="I495" s="253"/>
      <c r="J495" s="250"/>
      <c r="K495" s="250"/>
      <c r="L495" s="254"/>
      <c r="M495" s="255"/>
      <c r="N495" s="256"/>
      <c r="O495" s="256"/>
      <c r="P495" s="256"/>
      <c r="Q495" s="256"/>
      <c r="R495" s="256"/>
      <c r="S495" s="256"/>
      <c r="T495" s="257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58" t="s">
        <v>171</v>
      </c>
      <c r="AU495" s="258" t="s">
        <v>88</v>
      </c>
      <c r="AV495" s="15" t="s">
        <v>86</v>
      </c>
      <c r="AW495" s="15" t="s">
        <v>38</v>
      </c>
      <c r="AX495" s="15" t="s">
        <v>78</v>
      </c>
      <c r="AY495" s="258" t="s">
        <v>135</v>
      </c>
    </row>
    <row r="496" s="15" customFormat="1">
      <c r="A496" s="15"/>
      <c r="B496" s="249"/>
      <c r="C496" s="250"/>
      <c r="D496" s="220" t="s">
        <v>171</v>
      </c>
      <c r="E496" s="251" t="s">
        <v>76</v>
      </c>
      <c r="F496" s="252" t="s">
        <v>679</v>
      </c>
      <c r="G496" s="250"/>
      <c r="H496" s="251" t="s">
        <v>76</v>
      </c>
      <c r="I496" s="253"/>
      <c r="J496" s="250"/>
      <c r="K496" s="250"/>
      <c r="L496" s="254"/>
      <c r="M496" s="255"/>
      <c r="N496" s="256"/>
      <c r="O496" s="256"/>
      <c r="P496" s="256"/>
      <c r="Q496" s="256"/>
      <c r="R496" s="256"/>
      <c r="S496" s="256"/>
      <c r="T496" s="257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58" t="s">
        <v>171</v>
      </c>
      <c r="AU496" s="258" t="s">
        <v>88</v>
      </c>
      <c r="AV496" s="15" t="s">
        <v>86</v>
      </c>
      <c r="AW496" s="15" t="s">
        <v>38</v>
      </c>
      <c r="AX496" s="15" t="s">
        <v>78</v>
      </c>
      <c r="AY496" s="258" t="s">
        <v>135</v>
      </c>
    </row>
    <row r="497" s="13" customFormat="1">
      <c r="A497" s="13"/>
      <c r="B497" s="227"/>
      <c r="C497" s="228"/>
      <c r="D497" s="220" t="s">
        <v>171</v>
      </c>
      <c r="E497" s="229" t="s">
        <v>76</v>
      </c>
      <c r="F497" s="230" t="s">
        <v>1102</v>
      </c>
      <c r="G497" s="228"/>
      <c r="H497" s="231">
        <v>9.9849999999999994</v>
      </c>
      <c r="I497" s="232"/>
      <c r="J497" s="228"/>
      <c r="K497" s="228"/>
      <c r="L497" s="233"/>
      <c r="M497" s="234"/>
      <c r="N497" s="235"/>
      <c r="O497" s="235"/>
      <c r="P497" s="235"/>
      <c r="Q497" s="235"/>
      <c r="R497" s="235"/>
      <c r="S497" s="235"/>
      <c r="T497" s="236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7" t="s">
        <v>171</v>
      </c>
      <c r="AU497" s="237" t="s">
        <v>88</v>
      </c>
      <c r="AV497" s="13" t="s">
        <v>88</v>
      </c>
      <c r="AW497" s="13" t="s">
        <v>38</v>
      </c>
      <c r="AX497" s="13" t="s">
        <v>78</v>
      </c>
      <c r="AY497" s="237" t="s">
        <v>135</v>
      </c>
    </row>
    <row r="498" s="13" customFormat="1">
      <c r="A498" s="13"/>
      <c r="B498" s="227"/>
      <c r="C498" s="228"/>
      <c r="D498" s="220" t="s">
        <v>171</v>
      </c>
      <c r="E498" s="229" t="s">
        <v>76</v>
      </c>
      <c r="F498" s="230" t="s">
        <v>1103</v>
      </c>
      <c r="G498" s="228"/>
      <c r="H498" s="231">
        <v>3.3399999999999999</v>
      </c>
      <c r="I498" s="232"/>
      <c r="J498" s="228"/>
      <c r="K498" s="228"/>
      <c r="L498" s="233"/>
      <c r="M498" s="234"/>
      <c r="N498" s="235"/>
      <c r="O498" s="235"/>
      <c r="P498" s="235"/>
      <c r="Q498" s="235"/>
      <c r="R498" s="235"/>
      <c r="S498" s="235"/>
      <c r="T498" s="236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7" t="s">
        <v>171</v>
      </c>
      <c r="AU498" s="237" t="s">
        <v>88</v>
      </c>
      <c r="AV498" s="13" t="s">
        <v>88</v>
      </c>
      <c r="AW498" s="13" t="s">
        <v>38</v>
      </c>
      <c r="AX498" s="13" t="s">
        <v>78</v>
      </c>
      <c r="AY498" s="237" t="s">
        <v>135</v>
      </c>
    </row>
    <row r="499" s="13" customFormat="1">
      <c r="A499" s="13"/>
      <c r="B499" s="227"/>
      <c r="C499" s="228"/>
      <c r="D499" s="220" t="s">
        <v>171</v>
      </c>
      <c r="E499" s="229" t="s">
        <v>76</v>
      </c>
      <c r="F499" s="230" t="s">
        <v>1104</v>
      </c>
      <c r="G499" s="228"/>
      <c r="H499" s="231">
        <v>11.478</v>
      </c>
      <c r="I499" s="232"/>
      <c r="J499" s="228"/>
      <c r="K499" s="228"/>
      <c r="L499" s="233"/>
      <c r="M499" s="234"/>
      <c r="N499" s="235"/>
      <c r="O499" s="235"/>
      <c r="P499" s="235"/>
      <c r="Q499" s="235"/>
      <c r="R499" s="235"/>
      <c r="S499" s="235"/>
      <c r="T499" s="236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7" t="s">
        <v>171</v>
      </c>
      <c r="AU499" s="237" t="s">
        <v>88</v>
      </c>
      <c r="AV499" s="13" t="s">
        <v>88</v>
      </c>
      <c r="AW499" s="13" t="s">
        <v>38</v>
      </c>
      <c r="AX499" s="13" t="s">
        <v>78</v>
      </c>
      <c r="AY499" s="237" t="s">
        <v>135</v>
      </c>
    </row>
    <row r="500" s="13" customFormat="1">
      <c r="A500" s="13"/>
      <c r="B500" s="227"/>
      <c r="C500" s="228"/>
      <c r="D500" s="220" t="s">
        <v>171</v>
      </c>
      <c r="E500" s="229" t="s">
        <v>76</v>
      </c>
      <c r="F500" s="230" t="s">
        <v>1105</v>
      </c>
      <c r="G500" s="228"/>
      <c r="H500" s="231">
        <v>5.79</v>
      </c>
      <c r="I500" s="232"/>
      <c r="J500" s="228"/>
      <c r="K500" s="228"/>
      <c r="L500" s="233"/>
      <c r="M500" s="234"/>
      <c r="N500" s="235"/>
      <c r="O500" s="235"/>
      <c r="P500" s="235"/>
      <c r="Q500" s="235"/>
      <c r="R500" s="235"/>
      <c r="S500" s="235"/>
      <c r="T500" s="236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7" t="s">
        <v>171</v>
      </c>
      <c r="AU500" s="237" t="s">
        <v>88</v>
      </c>
      <c r="AV500" s="13" t="s">
        <v>88</v>
      </c>
      <c r="AW500" s="13" t="s">
        <v>38</v>
      </c>
      <c r="AX500" s="13" t="s">
        <v>78</v>
      </c>
      <c r="AY500" s="237" t="s">
        <v>135</v>
      </c>
    </row>
    <row r="501" s="13" customFormat="1">
      <c r="A501" s="13"/>
      <c r="B501" s="227"/>
      <c r="C501" s="228"/>
      <c r="D501" s="220" t="s">
        <v>171</v>
      </c>
      <c r="E501" s="229" t="s">
        <v>76</v>
      </c>
      <c r="F501" s="230" t="s">
        <v>1106</v>
      </c>
      <c r="G501" s="228"/>
      <c r="H501" s="231">
        <v>12.017</v>
      </c>
      <c r="I501" s="232"/>
      <c r="J501" s="228"/>
      <c r="K501" s="228"/>
      <c r="L501" s="233"/>
      <c r="M501" s="234"/>
      <c r="N501" s="235"/>
      <c r="O501" s="235"/>
      <c r="P501" s="235"/>
      <c r="Q501" s="235"/>
      <c r="R501" s="235"/>
      <c r="S501" s="235"/>
      <c r="T501" s="236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7" t="s">
        <v>171</v>
      </c>
      <c r="AU501" s="237" t="s">
        <v>88</v>
      </c>
      <c r="AV501" s="13" t="s">
        <v>88</v>
      </c>
      <c r="AW501" s="13" t="s">
        <v>38</v>
      </c>
      <c r="AX501" s="13" t="s">
        <v>78</v>
      </c>
      <c r="AY501" s="237" t="s">
        <v>135</v>
      </c>
    </row>
    <row r="502" s="13" customFormat="1">
      <c r="A502" s="13"/>
      <c r="B502" s="227"/>
      <c r="C502" s="228"/>
      <c r="D502" s="220" t="s">
        <v>171</v>
      </c>
      <c r="E502" s="229" t="s">
        <v>76</v>
      </c>
      <c r="F502" s="230" t="s">
        <v>1107</v>
      </c>
      <c r="G502" s="228"/>
      <c r="H502" s="231">
        <v>5.0179999999999998</v>
      </c>
      <c r="I502" s="232"/>
      <c r="J502" s="228"/>
      <c r="K502" s="228"/>
      <c r="L502" s="233"/>
      <c r="M502" s="234"/>
      <c r="N502" s="235"/>
      <c r="O502" s="235"/>
      <c r="P502" s="235"/>
      <c r="Q502" s="235"/>
      <c r="R502" s="235"/>
      <c r="S502" s="235"/>
      <c r="T502" s="236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37" t="s">
        <v>171</v>
      </c>
      <c r="AU502" s="237" t="s">
        <v>88</v>
      </c>
      <c r="AV502" s="13" t="s">
        <v>88</v>
      </c>
      <c r="AW502" s="13" t="s">
        <v>38</v>
      </c>
      <c r="AX502" s="13" t="s">
        <v>78</v>
      </c>
      <c r="AY502" s="237" t="s">
        <v>135</v>
      </c>
    </row>
    <row r="503" s="13" customFormat="1">
      <c r="A503" s="13"/>
      <c r="B503" s="227"/>
      <c r="C503" s="228"/>
      <c r="D503" s="220" t="s">
        <v>171</v>
      </c>
      <c r="E503" s="229" t="s">
        <v>76</v>
      </c>
      <c r="F503" s="230" t="s">
        <v>1108</v>
      </c>
      <c r="G503" s="228"/>
      <c r="H503" s="231">
        <v>10.752000000000001</v>
      </c>
      <c r="I503" s="232"/>
      <c r="J503" s="228"/>
      <c r="K503" s="228"/>
      <c r="L503" s="233"/>
      <c r="M503" s="234"/>
      <c r="N503" s="235"/>
      <c r="O503" s="235"/>
      <c r="P503" s="235"/>
      <c r="Q503" s="235"/>
      <c r="R503" s="235"/>
      <c r="S503" s="235"/>
      <c r="T503" s="236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7" t="s">
        <v>171</v>
      </c>
      <c r="AU503" s="237" t="s">
        <v>88</v>
      </c>
      <c r="AV503" s="13" t="s">
        <v>88</v>
      </c>
      <c r="AW503" s="13" t="s">
        <v>38</v>
      </c>
      <c r="AX503" s="13" t="s">
        <v>78</v>
      </c>
      <c r="AY503" s="237" t="s">
        <v>135</v>
      </c>
    </row>
    <row r="504" s="13" customFormat="1">
      <c r="A504" s="13"/>
      <c r="B504" s="227"/>
      <c r="C504" s="228"/>
      <c r="D504" s="220" t="s">
        <v>171</v>
      </c>
      <c r="E504" s="229" t="s">
        <v>76</v>
      </c>
      <c r="F504" s="230" t="s">
        <v>1109</v>
      </c>
      <c r="G504" s="228"/>
      <c r="H504" s="231">
        <v>4.9109999999999996</v>
      </c>
      <c r="I504" s="232"/>
      <c r="J504" s="228"/>
      <c r="K504" s="228"/>
      <c r="L504" s="233"/>
      <c r="M504" s="234"/>
      <c r="N504" s="235"/>
      <c r="O504" s="235"/>
      <c r="P504" s="235"/>
      <c r="Q504" s="235"/>
      <c r="R504" s="235"/>
      <c r="S504" s="235"/>
      <c r="T504" s="236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37" t="s">
        <v>171</v>
      </c>
      <c r="AU504" s="237" t="s">
        <v>88</v>
      </c>
      <c r="AV504" s="13" t="s">
        <v>88</v>
      </c>
      <c r="AW504" s="13" t="s">
        <v>38</v>
      </c>
      <c r="AX504" s="13" t="s">
        <v>78</v>
      </c>
      <c r="AY504" s="237" t="s">
        <v>135</v>
      </c>
    </row>
    <row r="505" s="13" customFormat="1">
      <c r="A505" s="13"/>
      <c r="B505" s="227"/>
      <c r="C505" s="228"/>
      <c r="D505" s="220" t="s">
        <v>171</v>
      </c>
      <c r="E505" s="229" t="s">
        <v>76</v>
      </c>
      <c r="F505" s="230" t="s">
        <v>1110</v>
      </c>
      <c r="G505" s="228"/>
      <c r="H505" s="231">
        <v>13.956</v>
      </c>
      <c r="I505" s="232"/>
      <c r="J505" s="228"/>
      <c r="K505" s="228"/>
      <c r="L505" s="233"/>
      <c r="M505" s="234"/>
      <c r="N505" s="235"/>
      <c r="O505" s="235"/>
      <c r="P505" s="235"/>
      <c r="Q505" s="235"/>
      <c r="R505" s="235"/>
      <c r="S505" s="235"/>
      <c r="T505" s="236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7" t="s">
        <v>171</v>
      </c>
      <c r="AU505" s="237" t="s">
        <v>88</v>
      </c>
      <c r="AV505" s="13" t="s">
        <v>88</v>
      </c>
      <c r="AW505" s="13" t="s">
        <v>38</v>
      </c>
      <c r="AX505" s="13" t="s">
        <v>78</v>
      </c>
      <c r="AY505" s="237" t="s">
        <v>135</v>
      </c>
    </row>
    <row r="506" s="13" customFormat="1">
      <c r="A506" s="13"/>
      <c r="B506" s="227"/>
      <c r="C506" s="228"/>
      <c r="D506" s="220" t="s">
        <v>171</v>
      </c>
      <c r="E506" s="229" t="s">
        <v>76</v>
      </c>
      <c r="F506" s="230" t="s">
        <v>1111</v>
      </c>
      <c r="G506" s="228"/>
      <c r="H506" s="231">
        <v>4.7750000000000004</v>
      </c>
      <c r="I506" s="232"/>
      <c r="J506" s="228"/>
      <c r="K506" s="228"/>
      <c r="L506" s="233"/>
      <c r="M506" s="234"/>
      <c r="N506" s="235"/>
      <c r="O506" s="235"/>
      <c r="P506" s="235"/>
      <c r="Q506" s="235"/>
      <c r="R506" s="235"/>
      <c r="S506" s="235"/>
      <c r="T506" s="236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7" t="s">
        <v>171</v>
      </c>
      <c r="AU506" s="237" t="s">
        <v>88</v>
      </c>
      <c r="AV506" s="13" t="s">
        <v>88</v>
      </c>
      <c r="AW506" s="13" t="s">
        <v>38</v>
      </c>
      <c r="AX506" s="13" t="s">
        <v>78</v>
      </c>
      <c r="AY506" s="237" t="s">
        <v>135</v>
      </c>
    </row>
    <row r="507" s="13" customFormat="1">
      <c r="A507" s="13"/>
      <c r="B507" s="227"/>
      <c r="C507" s="228"/>
      <c r="D507" s="220" t="s">
        <v>171</v>
      </c>
      <c r="E507" s="229" t="s">
        <v>76</v>
      </c>
      <c r="F507" s="230" t="s">
        <v>1112</v>
      </c>
      <c r="G507" s="228"/>
      <c r="H507" s="231">
        <v>15.029</v>
      </c>
      <c r="I507" s="232"/>
      <c r="J507" s="228"/>
      <c r="K507" s="228"/>
      <c r="L507" s="233"/>
      <c r="M507" s="234"/>
      <c r="N507" s="235"/>
      <c r="O507" s="235"/>
      <c r="P507" s="235"/>
      <c r="Q507" s="235"/>
      <c r="R507" s="235"/>
      <c r="S507" s="235"/>
      <c r="T507" s="236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7" t="s">
        <v>171</v>
      </c>
      <c r="AU507" s="237" t="s">
        <v>88</v>
      </c>
      <c r="AV507" s="13" t="s">
        <v>88</v>
      </c>
      <c r="AW507" s="13" t="s">
        <v>38</v>
      </c>
      <c r="AX507" s="13" t="s">
        <v>78</v>
      </c>
      <c r="AY507" s="237" t="s">
        <v>135</v>
      </c>
    </row>
    <row r="508" s="13" customFormat="1">
      <c r="A508" s="13"/>
      <c r="B508" s="227"/>
      <c r="C508" s="228"/>
      <c r="D508" s="220" t="s">
        <v>171</v>
      </c>
      <c r="E508" s="229" t="s">
        <v>76</v>
      </c>
      <c r="F508" s="230" t="s">
        <v>1113</v>
      </c>
      <c r="G508" s="228"/>
      <c r="H508" s="231">
        <v>1.875</v>
      </c>
      <c r="I508" s="232"/>
      <c r="J508" s="228"/>
      <c r="K508" s="228"/>
      <c r="L508" s="233"/>
      <c r="M508" s="234"/>
      <c r="N508" s="235"/>
      <c r="O508" s="235"/>
      <c r="P508" s="235"/>
      <c r="Q508" s="235"/>
      <c r="R508" s="235"/>
      <c r="S508" s="235"/>
      <c r="T508" s="236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7" t="s">
        <v>171</v>
      </c>
      <c r="AU508" s="237" t="s">
        <v>88</v>
      </c>
      <c r="AV508" s="13" t="s">
        <v>88</v>
      </c>
      <c r="AW508" s="13" t="s">
        <v>38</v>
      </c>
      <c r="AX508" s="13" t="s">
        <v>78</v>
      </c>
      <c r="AY508" s="237" t="s">
        <v>135</v>
      </c>
    </row>
    <row r="509" s="13" customFormat="1">
      <c r="A509" s="13"/>
      <c r="B509" s="227"/>
      <c r="C509" s="228"/>
      <c r="D509" s="220" t="s">
        <v>171</v>
      </c>
      <c r="E509" s="229" t="s">
        <v>76</v>
      </c>
      <c r="F509" s="230" t="s">
        <v>1114</v>
      </c>
      <c r="G509" s="228"/>
      <c r="H509" s="231">
        <v>7.4660000000000002</v>
      </c>
      <c r="I509" s="232"/>
      <c r="J509" s="228"/>
      <c r="K509" s="228"/>
      <c r="L509" s="233"/>
      <c r="M509" s="234"/>
      <c r="N509" s="235"/>
      <c r="O509" s="235"/>
      <c r="P509" s="235"/>
      <c r="Q509" s="235"/>
      <c r="R509" s="235"/>
      <c r="S509" s="235"/>
      <c r="T509" s="236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7" t="s">
        <v>171</v>
      </c>
      <c r="AU509" s="237" t="s">
        <v>88</v>
      </c>
      <c r="AV509" s="13" t="s">
        <v>88</v>
      </c>
      <c r="AW509" s="13" t="s">
        <v>38</v>
      </c>
      <c r="AX509" s="13" t="s">
        <v>78</v>
      </c>
      <c r="AY509" s="237" t="s">
        <v>135</v>
      </c>
    </row>
    <row r="510" s="13" customFormat="1">
      <c r="A510" s="13"/>
      <c r="B510" s="227"/>
      <c r="C510" s="228"/>
      <c r="D510" s="220" t="s">
        <v>171</v>
      </c>
      <c r="E510" s="229" t="s">
        <v>76</v>
      </c>
      <c r="F510" s="230" t="s">
        <v>1115</v>
      </c>
      <c r="G510" s="228"/>
      <c r="H510" s="231">
        <v>6.4299999999999997</v>
      </c>
      <c r="I510" s="232"/>
      <c r="J510" s="228"/>
      <c r="K510" s="228"/>
      <c r="L510" s="233"/>
      <c r="M510" s="234"/>
      <c r="N510" s="235"/>
      <c r="O510" s="235"/>
      <c r="P510" s="235"/>
      <c r="Q510" s="235"/>
      <c r="R510" s="235"/>
      <c r="S510" s="235"/>
      <c r="T510" s="236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7" t="s">
        <v>171</v>
      </c>
      <c r="AU510" s="237" t="s">
        <v>88</v>
      </c>
      <c r="AV510" s="13" t="s">
        <v>88</v>
      </c>
      <c r="AW510" s="13" t="s">
        <v>38</v>
      </c>
      <c r="AX510" s="13" t="s">
        <v>78</v>
      </c>
      <c r="AY510" s="237" t="s">
        <v>135</v>
      </c>
    </row>
    <row r="511" s="13" customFormat="1">
      <c r="A511" s="13"/>
      <c r="B511" s="227"/>
      <c r="C511" s="228"/>
      <c r="D511" s="220" t="s">
        <v>171</v>
      </c>
      <c r="E511" s="229" t="s">
        <v>76</v>
      </c>
      <c r="F511" s="230" t="s">
        <v>1116</v>
      </c>
      <c r="G511" s="228"/>
      <c r="H511" s="231">
        <v>12.359999999999999</v>
      </c>
      <c r="I511" s="232"/>
      <c r="J511" s="228"/>
      <c r="K511" s="228"/>
      <c r="L511" s="233"/>
      <c r="M511" s="234"/>
      <c r="N511" s="235"/>
      <c r="O511" s="235"/>
      <c r="P511" s="235"/>
      <c r="Q511" s="235"/>
      <c r="R511" s="235"/>
      <c r="S511" s="235"/>
      <c r="T511" s="236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7" t="s">
        <v>171</v>
      </c>
      <c r="AU511" s="237" t="s">
        <v>88</v>
      </c>
      <c r="AV511" s="13" t="s">
        <v>88</v>
      </c>
      <c r="AW511" s="13" t="s">
        <v>38</v>
      </c>
      <c r="AX511" s="13" t="s">
        <v>78</v>
      </c>
      <c r="AY511" s="237" t="s">
        <v>135</v>
      </c>
    </row>
    <row r="512" s="13" customFormat="1">
      <c r="A512" s="13"/>
      <c r="B512" s="227"/>
      <c r="C512" s="228"/>
      <c r="D512" s="220" t="s">
        <v>171</v>
      </c>
      <c r="E512" s="229" t="s">
        <v>76</v>
      </c>
      <c r="F512" s="230" t="s">
        <v>1117</v>
      </c>
      <c r="G512" s="228"/>
      <c r="H512" s="231">
        <v>4.1459999999999999</v>
      </c>
      <c r="I512" s="232"/>
      <c r="J512" s="228"/>
      <c r="K512" s="228"/>
      <c r="L512" s="233"/>
      <c r="M512" s="234"/>
      <c r="N512" s="235"/>
      <c r="O512" s="235"/>
      <c r="P512" s="235"/>
      <c r="Q512" s="235"/>
      <c r="R512" s="235"/>
      <c r="S512" s="235"/>
      <c r="T512" s="236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7" t="s">
        <v>171</v>
      </c>
      <c r="AU512" s="237" t="s">
        <v>88</v>
      </c>
      <c r="AV512" s="13" t="s">
        <v>88</v>
      </c>
      <c r="AW512" s="13" t="s">
        <v>38</v>
      </c>
      <c r="AX512" s="13" t="s">
        <v>78</v>
      </c>
      <c r="AY512" s="237" t="s">
        <v>135</v>
      </c>
    </row>
    <row r="513" s="13" customFormat="1">
      <c r="A513" s="13"/>
      <c r="B513" s="227"/>
      <c r="C513" s="228"/>
      <c r="D513" s="220" t="s">
        <v>171</v>
      </c>
      <c r="E513" s="229" t="s">
        <v>76</v>
      </c>
      <c r="F513" s="230" t="s">
        <v>1118</v>
      </c>
      <c r="G513" s="228"/>
      <c r="H513" s="231">
        <v>7.8799999999999999</v>
      </c>
      <c r="I513" s="232"/>
      <c r="J513" s="228"/>
      <c r="K513" s="228"/>
      <c r="L513" s="233"/>
      <c r="M513" s="234"/>
      <c r="N513" s="235"/>
      <c r="O513" s="235"/>
      <c r="P513" s="235"/>
      <c r="Q513" s="235"/>
      <c r="R513" s="235"/>
      <c r="S513" s="235"/>
      <c r="T513" s="236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7" t="s">
        <v>171</v>
      </c>
      <c r="AU513" s="237" t="s">
        <v>88</v>
      </c>
      <c r="AV513" s="13" t="s">
        <v>88</v>
      </c>
      <c r="AW513" s="13" t="s">
        <v>38</v>
      </c>
      <c r="AX513" s="13" t="s">
        <v>78</v>
      </c>
      <c r="AY513" s="237" t="s">
        <v>135</v>
      </c>
    </row>
    <row r="514" s="13" customFormat="1">
      <c r="A514" s="13"/>
      <c r="B514" s="227"/>
      <c r="C514" s="228"/>
      <c r="D514" s="220" t="s">
        <v>171</v>
      </c>
      <c r="E514" s="229" t="s">
        <v>76</v>
      </c>
      <c r="F514" s="230" t="s">
        <v>1119</v>
      </c>
      <c r="G514" s="228"/>
      <c r="H514" s="231">
        <v>44.811</v>
      </c>
      <c r="I514" s="232"/>
      <c r="J514" s="228"/>
      <c r="K514" s="228"/>
      <c r="L514" s="233"/>
      <c r="M514" s="234"/>
      <c r="N514" s="235"/>
      <c r="O514" s="235"/>
      <c r="P514" s="235"/>
      <c r="Q514" s="235"/>
      <c r="R514" s="235"/>
      <c r="S514" s="235"/>
      <c r="T514" s="236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7" t="s">
        <v>171</v>
      </c>
      <c r="AU514" s="237" t="s">
        <v>88</v>
      </c>
      <c r="AV514" s="13" t="s">
        <v>88</v>
      </c>
      <c r="AW514" s="13" t="s">
        <v>38</v>
      </c>
      <c r="AX514" s="13" t="s">
        <v>78</v>
      </c>
      <c r="AY514" s="237" t="s">
        <v>135</v>
      </c>
    </row>
    <row r="515" s="13" customFormat="1">
      <c r="A515" s="13"/>
      <c r="B515" s="227"/>
      <c r="C515" s="228"/>
      <c r="D515" s="220" t="s">
        <v>171</v>
      </c>
      <c r="E515" s="229" t="s">
        <v>76</v>
      </c>
      <c r="F515" s="230" t="s">
        <v>1120</v>
      </c>
      <c r="G515" s="228"/>
      <c r="H515" s="231">
        <v>8.8989999999999991</v>
      </c>
      <c r="I515" s="232"/>
      <c r="J515" s="228"/>
      <c r="K515" s="228"/>
      <c r="L515" s="233"/>
      <c r="M515" s="234"/>
      <c r="N515" s="235"/>
      <c r="O515" s="235"/>
      <c r="P515" s="235"/>
      <c r="Q515" s="235"/>
      <c r="R515" s="235"/>
      <c r="S515" s="235"/>
      <c r="T515" s="236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7" t="s">
        <v>171</v>
      </c>
      <c r="AU515" s="237" t="s">
        <v>88</v>
      </c>
      <c r="AV515" s="13" t="s">
        <v>88</v>
      </c>
      <c r="AW515" s="13" t="s">
        <v>38</v>
      </c>
      <c r="AX515" s="13" t="s">
        <v>78</v>
      </c>
      <c r="AY515" s="237" t="s">
        <v>135</v>
      </c>
    </row>
    <row r="516" s="13" customFormat="1">
      <c r="A516" s="13"/>
      <c r="B516" s="227"/>
      <c r="C516" s="228"/>
      <c r="D516" s="220" t="s">
        <v>171</v>
      </c>
      <c r="E516" s="229" t="s">
        <v>76</v>
      </c>
      <c r="F516" s="230" t="s">
        <v>1121</v>
      </c>
      <c r="G516" s="228"/>
      <c r="H516" s="231">
        <v>9.6999999999999993</v>
      </c>
      <c r="I516" s="232"/>
      <c r="J516" s="228"/>
      <c r="K516" s="228"/>
      <c r="L516" s="233"/>
      <c r="M516" s="234"/>
      <c r="N516" s="235"/>
      <c r="O516" s="235"/>
      <c r="P516" s="235"/>
      <c r="Q516" s="235"/>
      <c r="R516" s="235"/>
      <c r="S516" s="235"/>
      <c r="T516" s="236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7" t="s">
        <v>171</v>
      </c>
      <c r="AU516" s="237" t="s">
        <v>88</v>
      </c>
      <c r="AV516" s="13" t="s">
        <v>88</v>
      </c>
      <c r="AW516" s="13" t="s">
        <v>38</v>
      </c>
      <c r="AX516" s="13" t="s">
        <v>78</v>
      </c>
      <c r="AY516" s="237" t="s">
        <v>135</v>
      </c>
    </row>
    <row r="517" s="13" customFormat="1">
      <c r="A517" s="13"/>
      <c r="B517" s="227"/>
      <c r="C517" s="228"/>
      <c r="D517" s="220" t="s">
        <v>171</v>
      </c>
      <c r="E517" s="229" t="s">
        <v>76</v>
      </c>
      <c r="F517" s="230" t="s">
        <v>1122</v>
      </c>
      <c r="G517" s="228"/>
      <c r="H517" s="231">
        <v>5.2779999999999996</v>
      </c>
      <c r="I517" s="232"/>
      <c r="J517" s="228"/>
      <c r="K517" s="228"/>
      <c r="L517" s="233"/>
      <c r="M517" s="234"/>
      <c r="N517" s="235"/>
      <c r="O517" s="235"/>
      <c r="P517" s="235"/>
      <c r="Q517" s="235"/>
      <c r="R517" s="235"/>
      <c r="S517" s="235"/>
      <c r="T517" s="236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7" t="s">
        <v>171</v>
      </c>
      <c r="AU517" s="237" t="s">
        <v>88</v>
      </c>
      <c r="AV517" s="13" t="s">
        <v>88</v>
      </c>
      <c r="AW517" s="13" t="s">
        <v>38</v>
      </c>
      <c r="AX517" s="13" t="s">
        <v>78</v>
      </c>
      <c r="AY517" s="237" t="s">
        <v>135</v>
      </c>
    </row>
    <row r="518" s="13" customFormat="1">
      <c r="A518" s="13"/>
      <c r="B518" s="227"/>
      <c r="C518" s="228"/>
      <c r="D518" s="220" t="s">
        <v>171</v>
      </c>
      <c r="E518" s="229" t="s">
        <v>76</v>
      </c>
      <c r="F518" s="230" t="s">
        <v>1123</v>
      </c>
      <c r="G518" s="228"/>
      <c r="H518" s="231">
        <v>5.7000000000000002</v>
      </c>
      <c r="I518" s="232"/>
      <c r="J518" s="228"/>
      <c r="K518" s="228"/>
      <c r="L518" s="233"/>
      <c r="M518" s="234"/>
      <c r="N518" s="235"/>
      <c r="O518" s="235"/>
      <c r="P518" s="235"/>
      <c r="Q518" s="235"/>
      <c r="R518" s="235"/>
      <c r="S518" s="235"/>
      <c r="T518" s="236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7" t="s">
        <v>171</v>
      </c>
      <c r="AU518" s="237" t="s">
        <v>88</v>
      </c>
      <c r="AV518" s="13" t="s">
        <v>88</v>
      </c>
      <c r="AW518" s="13" t="s">
        <v>38</v>
      </c>
      <c r="AX518" s="13" t="s">
        <v>78</v>
      </c>
      <c r="AY518" s="237" t="s">
        <v>135</v>
      </c>
    </row>
    <row r="519" s="13" customFormat="1">
      <c r="A519" s="13"/>
      <c r="B519" s="227"/>
      <c r="C519" s="228"/>
      <c r="D519" s="220" t="s">
        <v>171</v>
      </c>
      <c r="E519" s="229" t="s">
        <v>76</v>
      </c>
      <c r="F519" s="230" t="s">
        <v>1124</v>
      </c>
      <c r="G519" s="228"/>
      <c r="H519" s="231">
        <v>2.3399999999999999</v>
      </c>
      <c r="I519" s="232"/>
      <c r="J519" s="228"/>
      <c r="K519" s="228"/>
      <c r="L519" s="233"/>
      <c r="M519" s="234"/>
      <c r="N519" s="235"/>
      <c r="O519" s="235"/>
      <c r="P519" s="235"/>
      <c r="Q519" s="235"/>
      <c r="R519" s="235"/>
      <c r="S519" s="235"/>
      <c r="T519" s="236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7" t="s">
        <v>171</v>
      </c>
      <c r="AU519" s="237" t="s">
        <v>88</v>
      </c>
      <c r="AV519" s="13" t="s">
        <v>88</v>
      </c>
      <c r="AW519" s="13" t="s">
        <v>38</v>
      </c>
      <c r="AX519" s="13" t="s">
        <v>78</v>
      </c>
      <c r="AY519" s="237" t="s">
        <v>135</v>
      </c>
    </row>
    <row r="520" s="13" customFormat="1">
      <c r="A520" s="13"/>
      <c r="B520" s="227"/>
      <c r="C520" s="228"/>
      <c r="D520" s="220" t="s">
        <v>171</v>
      </c>
      <c r="E520" s="229" t="s">
        <v>76</v>
      </c>
      <c r="F520" s="230" t="s">
        <v>1125</v>
      </c>
      <c r="G520" s="228"/>
      <c r="H520" s="231">
        <v>16.800000000000001</v>
      </c>
      <c r="I520" s="232"/>
      <c r="J520" s="228"/>
      <c r="K520" s="228"/>
      <c r="L520" s="233"/>
      <c r="M520" s="234"/>
      <c r="N520" s="235"/>
      <c r="O520" s="235"/>
      <c r="P520" s="235"/>
      <c r="Q520" s="235"/>
      <c r="R520" s="235"/>
      <c r="S520" s="235"/>
      <c r="T520" s="236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37" t="s">
        <v>171</v>
      </c>
      <c r="AU520" s="237" t="s">
        <v>88</v>
      </c>
      <c r="AV520" s="13" t="s">
        <v>88</v>
      </c>
      <c r="AW520" s="13" t="s">
        <v>38</v>
      </c>
      <c r="AX520" s="13" t="s">
        <v>78</v>
      </c>
      <c r="AY520" s="237" t="s">
        <v>135</v>
      </c>
    </row>
    <row r="521" s="13" customFormat="1">
      <c r="A521" s="13"/>
      <c r="B521" s="227"/>
      <c r="C521" s="228"/>
      <c r="D521" s="220" t="s">
        <v>171</v>
      </c>
      <c r="E521" s="229" t="s">
        <v>76</v>
      </c>
      <c r="F521" s="230" t="s">
        <v>1126</v>
      </c>
      <c r="G521" s="228"/>
      <c r="H521" s="231">
        <v>-28.687999999999999</v>
      </c>
      <c r="I521" s="232"/>
      <c r="J521" s="228"/>
      <c r="K521" s="228"/>
      <c r="L521" s="233"/>
      <c r="M521" s="234"/>
      <c r="N521" s="235"/>
      <c r="O521" s="235"/>
      <c r="P521" s="235"/>
      <c r="Q521" s="235"/>
      <c r="R521" s="235"/>
      <c r="S521" s="235"/>
      <c r="T521" s="236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37" t="s">
        <v>171</v>
      </c>
      <c r="AU521" s="237" t="s">
        <v>88</v>
      </c>
      <c r="AV521" s="13" t="s">
        <v>88</v>
      </c>
      <c r="AW521" s="13" t="s">
        <v>38</v>
      </c>
      <c r="AX521" s="13" t="s">
        <v>78</v>
      </c>
      <c r="AY521" s="237" t="s">
        <v>135</v>
      </c>
    </row>
    <row r="522" s="13" customFormat="1">
      <c r="A522" s="13"/>
      <c r="B522" s="227"/>
      <c r="C522" s="228"/>
      <c r="D522" s="220" t="s">
        <v>171</v>
      </c>
      <c r="E522" s="229" t="s">
        <v>76</v>
      </c>
      <c r="F522" s="230" t="s">
        <v>1127</v>
      </c>
      <c r="G522" s="228"/>
      <c r="H522" s="231">
        <v>-8.1280000000000001</v>
      </c>
      <c r="I522" s="232"/>
      <c r="J522" s="228"/>
      <c r="K522" s="228"/>
      <c r="L522" s="233"/>
      <c r="M522" s="234"/>
      <c r="N522" s="235"/>
      <c r="O522" s="235"/>
      <c r="P522" s="235"/>
      <c r="Q522" s="235"/>
      <c r="R522" s="235"/>
      <c r="S522" s="235"/>
      <c r="T522" s="236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7" t="s">
        <v>171</v>
      </c>
      <c r="AU522" s="237" t="s">
        <v>88</v>
      </c>
      <c r="AV522" s="13" t="s">
        <v>88</v>
      </c>
      <c r="AW522" s="13" t="s">
        <v>38</v>
      </c>
      <c r="AX522" s="13" t="s">
        <v>78</v>
      </c>
      <c r="AY522" s="237" t="s">
        <v>135</v>
      </c>
    </row>
    <row r="523" s="13" customFormat="1">
      <c r="A523" s="13"/>
      <c r="B523" s="227"/>
      <c r="C523" s="228"/>
      <c r="D523" s="220" t="s">
        <v>171</v>
      </c>
      <c r="E523" s="229" t="s">
        <v>76</v>
      </c>
      <c r="F523" s="230" t="s">
        <v>1128</v>
      </c>
      <c r="G523" s="228"/>
      <c r="H523" s="231">
        <v>-3.5099999999999998</v>
      </c>
      <c r="I523" s="232"/>
      <c r="J523" s="228"/>
      <c r="K523" s="228"/>
      <c r="L523" s="233"/>
      <c r="M523" s="234"/>
      <c r="N523" s="235"/>
      <c r="O523" s="235"/>
      <c r="P523" s="235"/>
      <c r="Q523" s="235"/>
      <c r="R523" s="235"/>
      <c r="S523" s="235"/>
      <c r="T523" s="236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7" t="s">
        <v>171</v>
      </c>
      <c r="AU523" s="237" t="s">
        <v>88</v>
      </c>
      <c r="AV523" s="13" t="s">
        <v>88</v>
      </c>
      <c r="AW523" s="13" t="s">
        <v>38</v>
      </c>
      <c r="AX523" s="13" t="s">
        <v>78</v>
      </c>
      <c r="AY523" s="237" t="s">
        <v>135</v>
      </c>
    </row>
    <row r="524" s="14" customFormat="1">
      <c r="A524" s="14"/>
      <c r="B524" s="238"/>
      <c r="C524" s="239"/>
      <c r="D524" s="220" t="s">
        <v>171</v>
      </c>
      <c r="E524" s="240" t="s">
        <v>76</v>
      </c>
      <c r="F524" s="241" t="s">
        <v>207</v>
      </c>
      <c r="G524" s="239"/>
      <c r="H524" s="242">
        <v>190.41</v>
      </c>
      <c r="I524" s="243"/>
      <c r="J524" s="239"/>
      <c r="K524" s="239"/>
      <c r="L524" s="244"/>
      <c r="M524" s="245"/>
      <c r="N524" s="246"/>
      <c r="O524" s="246"/>
      <c r="P524" s="246"/>
      <c r="Q524" s="246"/>
      <c r="R524" s="246"/>
      <c r="S524" s="246"/>
      <c r="T524" s="247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48" t="s">
        <v>171</v>
      </c>
      <c r="AU524" s="248" t="s">
        <v>88</v>
      </c>
      <c r="AV524" s="14" t="s">
        <v>153</v>
      </c>
      <c r="AW524" s="14" t="s">
        <v>38</v>
      </c>
      <c r="AX524" s="14" t="s">
        <v>78</v>
      </c>
      <c r="AY524" s="248" t="s">
        <v>135</v>
      </c>
    </row>
    <row r="525" s="13" customFormat="1">
      <c r="A525" s="13"/>
      <c r="B525" s="227"/>
      <c r="C525" s="228"/>
      <c r="D525" s="220" t="s">
        <v>171</v>
      </c>
      <c r="E525" s="229" t="s">
        <v>76</v>
      </c>
      <c r="F525" s="230" t="s">
        <v>1181</v>
      </c>
      <c r="G525" s="228"/>
      <c r="H525" s="231">
        <v>90.444999999999993</v>
      </c>
      <c r="I525" s="232"/>
      <c r="J525" s="228"/>
      <c r="K525" s="228"/>
      <c r="L525" s="233"/>
      <c r="M525" s="234"/>
      <c r="N525" s="235"/>
      <c r="O525" s="235"/>
      <c r="P525" s="235"/>
      <c r="Q525" s="235"/>
      <c r="R525" s="235"/>
      <c r="S525" s="235"/>
      <c r="T525" s="236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7" t="s">
        <v>171</v>
      </c>
      <c r="AU525" s="237" t="s">
        <v>88</v>
      </c>
      <c r="AV525" s="13" t="s">
        <v>88</v>
      </c>
      <c r="AW525" s="13" t="s">
        <v>38</v>
      </c>
      <c r="AX525" s="13" t="s">
        <v>86</v>
      </c>
      <c r="AY525" s="237" t="s">
        <v>135</v>
      </c>
    </row>
    <row r="526" s="2" customFormat="1" ht="21.75" customHeight="1">
      <c r="A526" s="41"/>
      <c r="B526" s="42"/>
      <c r="C526" s="207" t="s">
        <v>257</v>
      </c>
      <c r="D526" s="207" t="s">
        <v>137</v>
      </c>
      <c r="E526" s="208" t="s">
        <v>360</v>
      </c>
      <c r="F526" s="209" t="s">
        <v>361</v>
      </c>
      <c r="G526" s="210" t="s">
        <v>202</v>
      </c>
      <c r="H526" s="211">
        <v>99.965000000000003</v>
      </c>
      <c r="I526" s="212"/>
      <c r="J526" s="213">
        <f>ROUND(I526*H526,2)</f>
        <v>0</v>
      </c>
      <c r="K526" s="209" t="s">
        <v>141</v>
      </c>
      <c r="L526" s="47"/>
      <c r="M526" s="214" t="s">
        <v>76</v>
      </c>
      <c r="N526" s="215" t="s">
        <v>48</v>
      </c>
      <c r="O526" s="87"/>
      <c r="P526" s="216">
        <f>O526*H526</f>
        <v>0</v>
      </c>
      <c r="Q526" s="216">
        <v>0</v>
      </c>
      <c r="R526" s="216">
        <f>Q526*H526</f>
        <v>0</v>
      </c>
      <c r="S526" s="216">
        <v>0</v>
      </c>
      <c r="T526" s="217">
        <f>S526*H526</f>
        <v>0</v>
      </c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R526" s="218" t="s">
        <v>142</v>
      </c>
      <c r="AT526" s="218" t="s">
        <v>137</v>
      </c>
      <c r="AU526" s="218" t="s">
        <v>88</v>
      </c>
      <c r="AY526" s="20" t="s">
        <v>135</v>
      </c>
      <c r="BE526" s="219">
        <f>IF(N526="základní",J526,0)</f>
        <v>0</v>
      </c>
      <c r="BF526" s="219">
        <f>IF(N526="snížená",J526,0)</f>
        <v>0</v>
      </c>
      <c r="BG526" s="219">
        <f>IF(N526="zákl. přenesená",J526,0)</f>
        <v>0</v>
      </c>
      <c r="BH526" s="219">
        <f>IF(N526="sníž. přenesená",J526,0)</f>
        <v>0</v>
      </c>
      <c r="BI526" s="219">
        <f>IF(N526="nulová",J526,0)</f>
        <v>0</v>
      </c>
      <c r="BJ526" s="20" t="s">
        <v>86</v>
      </c>
      <c r="BK526" s="219">
        <f>ROUND(I526*H526,2)</f>
        <v>0</v>
      </c>
      <c r="BL526" s="20" t="s">
        <v>142</v>
      </c>
      <c r="BM526" s="218" t="s">
        <v>1182</v>
      </c>
    </row>
    <row r="527" s="2" customFormat="1">
      <c r="A527" s="41"/>
      <c r="B527" s="42"/>
      <c r="C527" s="43"/>
      <c r="D527" s="220" t="s">
        <v>144</v>
      </c>
      <c r="E527" s="43"/>
      <c r="F527" s="221" t="s">
        <v>363</v>
      </c>
      <c r="G527" s="43"/>
      <c r="H527" s="43"/>
      <c r="I527" s="222"/>
      <c r="J527" s="43"/>
      <c r="K527" s="43"/>
      <c r="L527" s="47"/>
      <c r="M527" s="223"/>
      <c r="N527" s="224"/>
      <c r="O527" s="87"/>
      <c r="P527" s="87"/>
      <c r="Q527" s="87"/>
      <c r="R527" s="87"/>
      <c r="S527" s="87"/>
      <c r="T527" s="88"/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T527" s="20" t="s">
        <v>144</v>
      </c>
      <c r="AU527" s="20" t="s">
        <v>88</v>
      </c>
    </row>
    <row r="528" s="2" customFormat="1">
      <c r="A528" s="41"/>
      <c r="B528" s="42"/>
      <c r="C528" s="43"/>
      <c r="D528" s="225" t="s">
        <v>146</v>
      </c>
      <c r="E528" s="43"/>
      <c r="F528" s="226" t="s">
        <v>364</v>
      </c>
      <c r="G528" s="43"/>
      <c r="H528" s="43"/>
      <c r="I528" s="222"/>
      <c r="J528" s="43"/>
      <c r="K528" s="43"/>
      <c r="L528" s="47"/>
      <c r="M528" s="223"/>
      <c r="N528" s="224"/>
      <c r="O528" s="87"/>
      <c r="P528" s="87"/>
      <c r="Q528" s="87"/>
      <c r="R528" s="87"/>
      <c r="S528" s="87"/>
      <c r="T528" s="88"/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T528" s="20" t="s">
        <v>146</v>
      </c>
      <c r="AU528" s="20" t="s">
        <v>88</v>
      </c>
    </row>
    <row r="529" s="15" customFormat="1">
      <c r="A529" s="15"/>
      <c r="B529" s="249"/>
      <c r="C529" s="250"/>
      <c r="D529" s="220" t="s">
        <v>171</v>
      </c>
      <c r="E529" s="251" t="s">
        <v>76</v>
      </c>
      <c r="F529" s="252" t="s">
        <v>354</v>
      </c>
      <c r="G529" s="250"/>
      <c r="H529" s="251" t="s">
        <v>76</v>
      </c>
      <c r="I529" s="253"/>
      <c r="J529" s="250"/>
      <c r="K529" s="250"/>
      <c r="L529" s="254"/>
      <c r="M529" s="255"/>
      <c r="N529" s="256"/>
      <c r="O529" s="256"/>
      <c r="P529" s="256"/>
      <c r="Q529" s="256"/>
      <c r="R529" s="256"/>
      <c r="S529" s="256"/>
      <c r="T529" s="257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58" t="s">
        <v>171</v>
      </c>
      <c r="AU529" s="258" t="s">
        <v>88</v>
      </c>
      <c r="AV529" s="15" t="s">
        <v>86</v>
      </c>
      <c r="AW529" s="15" t="s">
        <v>38</v>
      </c>
      <c r="AX529" s="15" t="s">
        <v>78</v>
      </c>
      <c r="AY529" s="258" t="s">
        <v>135</v>
      </c>
    </row>
    <row r="530" s="15" customFormat="1">
      <c r="A530" s="15"/>
      <c r="B530" s="249"/>
      <c r="C530" s="250"/>
      <c r="D530" s="220" t="s">
        <v>171</v>
      </c>
      <c r="E530" s="251" t="s">
        <v>76</v>
      </c>
      <c r="F530" s="252" t="s">
        <v>679</v>
      </c>
      <c r="G530" s="250"/>
      <c r="H530" s="251" t="s">
        <v>76</v>
      </c>
      <c r="I530" s="253"/>
      <c r="J530" s="250"/>
      <c r="K530" s="250"/>
      <c r="L530" s="254"/>
      <c r="M530" s="255"/>
      <c r="N530" s="256"/>
      <c r="O530" s="256"/>
      <c r="P530" s="256"/>
      <c r="Q530" s="256"/>
      <c r="R530" s="256"/>
      <c r="S530" s="256"/>
      <c r="T530" s="257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58" t="s">
        <v>171</v>
      </c>
      <c r="AU530" s="258" t="s">
        <v>88</v>
      </c>
      <c r="AV530" s="15" t="s">
        <v>86</v>
      </c>
      <c r="AW530" s="15" t="s">
        <v>38</v>
      </c>
      <c r="AX530" s="15" t="s">
        <v>78</v>
      </c>
      <c r="AY530" s="258" t="s">
        <v>135</v>
      </c>
    </row>
    <row r="531" s="13" customFormat="1">
      <c r="A531" s="13"/>
      <c r="B531" s="227"/>
      <c r="C531" s="228"/>
      <c r="D531" s="220" t="s">
        <v>171</v>
      </c>
      <c r="E531" s="229" t="s">
        <v>76</v>
      </c>
      <c r="F531" s="230" t="s">
        <v>1102</v>
      </c>
      <c r="G531" s="228"/>
      <c r="H531" s="231">
        <v>9.9849999999999994</v>
      </c>
      <c r="I531" s="232"/>
      <c r="J531" s="228"/>
      <c r="K531" s="228"/>
      <c r="L531" s="233"/>
      <c r="M531" s="234"/>
      <c r="N531" s="235"/>
      <c r="O531" s="235"/>
      <c r="P531" s="235"/>
      <c r="Q531" s="235"/>
      <c r="R531" s="235"/>
      <c r="S531" s="235"/>
      <c r="T531" s="236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37" t="s">
        <v>171</v>
      </c>
      <c r="AU531" s="237" t="s">
        <v>88</v>
      </c>
      <c r="AV531" s="13" t="s">
        <v>88</v>
      </c>
      <c r="AW531" s="13" t="s">
        <v>38</v>
      </c>
      <c r="AX531" s="13" t="s">
        <v>78</v>
      </c>
      <c r="AY531" s="237" t="s">
        <v>135</v>
      </c>
    </row>
    <row r="532" s="13" customFormat="1">
      <c r="A532" s="13"/>
      <c r="B532" s="227"/>
      <c r="C532" s="228"/>
      <c r="D532" s="220" t="s">
        <v>171</v>
      </c>
      <c r="E532" s="229" t="s">
        <v>76</v>
      </c>
      <c r="F532" s="230" t="s">
        <v>1103</v>
      </c>
      <c r="G532" s="228"/>
      <c r="H532" s="231">
        <v>3.3399999999999999</v>
      </c>
      <c r="I532" s="232"/>
      <c r="J532" s="228"/>
      <c r="K532" s="228"/>
      <c r="L532" s="233"/>
      <c r="M532" s="234"/>
      <c r="N532" s="235"/>
      <c r="O532" s="235"/>
      <c r="P532" s="235"/>
      <c r="Q532" s="235"/>
      <c r="R532" s="235"/>
      <c r="S532" s="235"/>
      <c r="T532" s="236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37" t="s">
        <v>171</v>
      </c>
      <c r="AU532" s="237" t="s">
        <v>88</v>
      </c>
      <c r="AV532" s="13" t="s">
        <v>88</v>
      </c>
      <c r="AW532" s="13" t="s">
        <v>38</v>
      </c>
      <c r="AX532" s="13" t="s">
        <v>78</v>
      </c>
      <c r="AY532" s="237" t="s">
        <v>135</v>
      </c>
    </row>
    <row r="533" s="13" customFormat="1">
      <c r="A533" s="13"/>
      <c r="B533" s="227"/>
      <c r="C533" s="228"/>
      <c r="D533" s="220" t="s">
        <v>171</v>
      </c>
      <c r="E533" s="229" t="s">
        <v>76</v>
      </c>
      <c r="F533" s="230" t="s">
        <v>1104</v>
      </c>
      <c r="G533" s="228"/>
      <c r="H533" s="231">
        <v>11.478</v>
      </c>
      <c r="I533" s="232"/>
      <c r="J533" s="228"/>
      <c r="K533" s="228"/>
      <c r="L533" s="233"/>
      <c r="M533" s="234"/>
      <c r="N533" s="235"/>
      <c r="O533" s="235"/>
      <c r="P533" s="235"/>
      <c r="Q533" s="235"/>
      <c r="R533" s="235"/>
      <c r="S533" s="235"/>
      <c r="T533" s="236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7" t="s">
        <v>171</v>
      </c>
      <c r="AU533" s="237" t="s">
        <v>88</v>
      </c>
      <c r="AV533" s="13" t="s">
        <v>88</v>
      </c>
      <c r="AW533" s="13" t="s">
        <v>38</v>
      </c>
      <c r="AX533" s="13" t="s">
        <v>78</v>
      </c>
      <c r="AY533" s="237" t="s">
        <v>135</v>
      </c>
    </row>
    <row r="534" s="13" customFormat="1">
      <c r="A534" s="13"/>
      <c r="B534" s="227"/>
      <c r="C534" s="228"/>
      <c r="D534" s="220" t="s">
        <v>171</v>
      </c>
      <c r="E534" s="229" t="s">
        <v>76</v>
      </c>
      <c r="F534" s="230" t="s">
        <v>1105</v>
      </c>
      <c r="G534" s="228"/>
      <c r="H534" s="231">
        <v>5.79</v>
      </c>
      <c r="I534" s="232"/>
      <c r="J534" s="228"/>
      <c r="K534" s="228"/>
      <c r="L534" s="233"/>
      <c r="M534" s="234"/>
      <c r="N534" s="235"/>
      <c r="O534" s="235"/>
      <c r="P534" s="235"/>
      <c r="Q534" s="235"/>
      <c r="R534" s="235"/>
      <c r="S534" s="235"/>
      <c r="T534" s="236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37" t="s">
        <v>171</v>
      </c>
      <c r="AU534" s="237" t="s">
        <v>88</v>
      </c>
      <c r="AV534" s="13" t="s">
        <v>88</v>
      </c>
      <c r="AW534" s="13" t="s">
        <v>38</v>
      </c>
      <c r="AX534" s="13" t="s">
        <v>78</v>
      </c>
      <c r="AY534" s="237" t="s">
        <v>135</v>
      </c>
    </row>
    <row r="535" s="13" customFormat="1">
      <c r="A535" s="13"/>
      <c r="B535" s="227"/>
      <c r="C535" s="228"/>
      <c r="D535" s="220" t="s">
        <v>171</v>
      </c>
      <c r="E535" s="229" t="s">
        <v>76</v>
      </c>
      <c r="F535" s="230" t="s">
        <v>1106</v>
      </c>
      <c r="G535" s="228"/>
      <c r="H535" s="231">
        <v>12.017</v>
      </c>
      <c r="I535" s="232"/>
      <c r="J535" s="228"/>
      <c r="K535" s="228"/>
      <c r="L535" s="233"/>
      <c r="M535" s="234"/>
      <c r="N535" s="235"/>
      <c r="O535" s="235"/>
      <c r="P535" s="235"/>
      <c r="Q535" s="235"/>
      <c r="R535" s="235"/>
      <c r="S535" s="235"/>
      <c r="T535" s="236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7" t="s">
        <v>171</v>
      </c>
      <c r="AU535" s="237" t="s">
        <v>88</v>
      </c>
      <c r="AV535" s="13" t="s">
        <v>88</v>
      </c>
      <c r="AW535" s="13" t="s">
        <v>38</v>
      </c>
      <c r="AX535" s="13" t="s">
        <v>78</v>
      </c>
      <c r="AY535" s="237" t="s">
        <v>135</v>
      </c>
    </row>
    <row r="536" s="13" customFormat="1">
      <c r="A536" s="13"/>
      <c r="B536" s="227"/>
      <c r="C536" s="228"/>
      <c r="D536" s="220" t="s">
        <v>171</v>
      </c>
      <c r="E536" s="229" t="s">
        <v>76</v>
      </c>
      <c r="F536" s="230" t="s">
        <v>1107</v>
      </c>
      <c r="G536" s="228"/>
      <c r="H536" s="231">
        <v>5.0179999999999998</v>
      </c>
      <c r="I536" s="232"/>
      <c r="J536" s="228"/>
      <c r="K536" s="228"/>
      <c r="L536" s="233"/>
      <c r="M536" s="234"/>
      <c r="N536" s="235"/>
      <c r="O536" s="235"/>
      <c r="P536" s="235"/>
      <c r="Q536" s="235"/>
      <c r="R536" s="235"/>
      <c r="S536" s="235"/>
      <c r="T536" s="236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37" t="s">
        <v>171</v>
      </c>
      <c r="AU536" s="237" t="s">
        <v>88</v>
      </c>
      <c r="AV536" s="13" t="s">
        <v>88</v>
      </c>
      <c r="AW536" s="13" t="s">
        <v>38</v>
      </c>
      <c r="AX536" s="13" t="s">
        <v>78</v>
      </c>
      <c r="AY536" s="237" t="s">
        <v>135</v>
      </c>
    </row>
    <row r="537" s="13" customFormat="1">
      <c r="A537" s="13"/>
      <c r="B537" s="227"/>
      <c r="C537" s="228"/>
      <c r="D537" s="220" t="s">
        <v>171</v>
      </c>
      <c r="E537" s="229" t="s">
        <v>76</v>
      </c>
      <c r="F537" s="230" t="s">
        <v>1108</v>
      </c>
      <c r="G537" s="228"/>
      <c r="H537" s="231">
        <v>10.752000000000001</v>
      </c>
      <c r="I537" s="232"/>
      <c r="J537" s="228"/>
      <c r="K537" s="228"/>
      <c r="L537" s="233"/>
      <c r="M537" s="234"/>
      <c r="N537" s="235"/>
      <c r="O537" s="235"/>
      <c r="P537" s="235"/>
      <c r="Q537" s="235"/>
      <c r="R537" s="235"/>
      <c r="S537" s="235"/>
      <c r="T537" s="236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7" t="s">
        <v>171</v>
      </c>
      <c r="AU537" s="237" t="s">
        <v>88</v>
      </c>
      <c r="AV537" s="13" t="s">
        <v>88</v>
      </c>
      <c r="AW537" s="13" t="s">
        <v>38</v>
      </c>
      <c r="AX537" s="13" t="s">
        <v>78</v>
      </c>
      <c r="AY537" s="237" t="s">
        <v>135</v>
      </c>
    </row>
    <row r="538" s="13" customFormat="1">
      <c r="A538" s="13"/>
      <c r="B538" s="227"/>
      <c r="C538" s="228"/>
      <c r="D538" s="220" t="s">
        <v>171</v>
      </c>
      <c r="E538" s="229" t="s">
        <v>76</v>
      </c>
      <c r="F538" s="230" t="s">
        <v>1109</v>
      </c>
      <c r="G538" s="228"/>
      <c r="H538" s="231">
        <v>4.9109999999999996</v>
      </c>
      <c r="I538" s="232"/>
      <c r="J538" s="228"/>
      <c r="K538" s="228"/>
      <c r="L538" s="233"/>
      <c r="M538" s="234"/>
      <c r="N538" s="235"/>
      <c r="O538" s="235"/>
      <c r="P538" s="235"/>
      <c r="Q538" s="235"/>
      <c r="R538" s="235"/>
      <c r="S538" s="235"/>
      <c r="T538" s="236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7" t="s">
        <v>171</v>
      </c>
      <c r="AU538" s="237" t="s">
        <v>88</v>
      </c>
      <c r="AV538" s="13" t="s">
        <v>88</v>
      </c>
      <c r="AW538" s="13" t="s">
        <v>38</v>
      </c>
      <c r="AX538" s="13" t="s">
        <v>78</v>
      </c>
      <c r="AY538" s="237" t="s">
        <v>135</v>
      </c>
    </row>
    <row r="539" s="13" customFormat="1">
      <c r="A539" s="13"/>
      <c r="B539" s="227"/>
      <c r="C539" s="228"/>
      <c r="D539" s="220" t="s">
        <v>171</v>
      </c>
      <c r="E539" s="229" t="s">
        <v>76</v>
      </c>
      <c r="F539" s="230" t="s">
        <v>1110</v>
      </c>
      <c r="G539" s="228"/>
      <c r="H539" s="231">
        <v>13.956</v>
      </c>
      <c r="I539" s="232"/>
      <c r="J539" s="228"/>
      <c r="K539" s="228"/>
      <c r="L539" s="233"/>
      <c r="M539" s="234"/>
      <c r="N539" s="235"/>
      <c r="O539" s="235"/>
      <c r="P539" s="235"/>
      <c r="Q539" s="235"/>
      <c r="R539" s="235"/>
      <c r="S539" s="235"/>
      <c r="T539" s="236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7" t="s">
        <v>171</v>
      </c>
      <c r="AU539" s="237" t="s">
        <v>88</v>
      </c>
      <c r="AV539" s="13" t="s">
        <v>88</v>
      </c>
      <c r="AW539" s="13" t="s">
        <v>38</v>
      </c>
      <c r="AX539" s="13" t="s">
        <v>78</v>
      </c>
      <c r="AY539" s="237" t="s">
        <v>135</v>
      </c>
    </row>
    <row r="540" s="13" customFormat="1">
      <c r="A540" s="13"/>
      <c r="B540" s="227"/>
      <c r="C540" s="228"/>
      <c r="D540" s="220" t="s">
        <v>171</v>
      </c>
      <c r="E540" s="229" t="s">
        <v>76</v>
      </c>
      <c r="F540" s="230" t="s">
        <v>1111</v>
      </c>
      <c r="G540" s="228"/>
      <c r="H540" s="231">
        <v>4.7750000000000004</v>
      </c>
      <c r="I540" s="232"/>
      <c r="J540" s="228"/>
      <c r="K540" s="228"/>
      <c r="L540" s="233"/>
      <c r="M540" s="234"/>
      <c r="N540" s="235"/>
      <c r="O540" s="235"/>
      <c r="P540" s="235"/>
      <c r="Q540" s="235"/>
      <c r="R540" s="235"/>
      <c r="S540" s="235"/>
      <c r="T540" s="236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7" t="s">
        <v>171</v>
      </c>
      <c r="AU540" s="237" t="s">
        <v>88</v>
      </c>
      <c r="AV540" s="13" t="s">
        <v>88</v>
      </c>
      <c r="AW540" s="13" t="s">
        <v>38</v>
      </c>
      <c r="AX540" s="13" t="s">
        <v>78</v>
      </c>
      <c r="AY540" s="237" t="s">
        <v>135</v>
      </c>
    </row>
    <row r="541" s="13" customFormat="1">
      <c r="A541" s="13"/>
      <c r="B541" s="227"/>
      <c r="C541" s="228"/>
      <c r="D541" s="220" t="s">
        <v>171</v>
      </c>
      <c r="E541" s="229" t="s">
        <v>76</v>
      </c>
      <c r="F541" s="230" t="s">
        <v>1112</v>
      </c>
      <c r="G541" s="228"/>
      <c r="H541" s="231">
        <v>15.029</v>
      </c>
      <c r="I541" s="232"/>
      <c r="J541" s="228"/>
      <c r="K541" s="228"/>
      <c r="L541" s="233"/>
      <c r="M541" s="234"/>
      <c r="N541" s="235"/>
      <c r="O541" s="235"/>
      <c r="P541" s="235"/>
      <c r="Q541" s="235"/>
      <c r="R541" s="235"/>
      <c r="S541" s="235"/>
      <c r="T541" s="236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7" t="s">
        <v>171</v>
      </c>
      <c r="AU541" s="237" t="s">
        <v>88</v>
      </c>
      <c r="AV541" s="13" t="s">
        <v>88</v>
      </c>
      <c r="AW541" s="13" t="s">
        <v>38</v>
      </c>
      <c r="AX541" s="13" t="s">
        <v>78</v>
      </c>
      <c r="AY541" s="237" t="s">
        <v>135</v>
      </c>
    </row>
    <row r="542" s="13" customFormat="1">
      <c r="A542" s="13"/>
      <c r="B542" s="227"/>
      <c r="C542" s="228"/>
      <c r="D542" s="220" t="s">
        <v>171</v>
      </c>
      <c r="E542" s="229" t="s">
        <v>76</v>
      </c>
      <c r="F542" s="230" t="s">
        <v>1113</v>
      </c>
      <c r="G542" s="228"/>
      <c r="H542" s="231">
        <v>1.875</v>
      </c>
      <c r="I542" s="232"/>
      <c r="J542" s="228"/>
      <c r="K542" s="228"/>
      <c r="L542" s="233"/>
      <c r="M542" s="234"/>
      <c r="N542" s="235"/>
      <c r="O542" s="235"/>
      <c r="P542" s="235"/>
      <c r="Q542" s="235"/>
      <c r="R542" s="235"/>
      <c r="S542" s="235"/>
      <c r="T542" s="236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37" t="s">
        <v>171</v>
      </c>
      <c r="AU542" s="237" t="s">
        <v>88</v>
      </c>
      <c r="AV542" s="13" t="s">
        <v>88</v>
      </c>
      <c r="AW542" s="13" t="s">
        <v>38</v>
      </c>
      <c r="AX542" s="13" t="s">
        <v>78</v>
      </c>
      <c r="AY542" s="237" t="s">
        <v>135</v>
      </c>
    </row>
    <row r="543" s="13" customFormat="1">
      <c r="A543" s="13"/>
      <c r="B543" s="227"/>
      <c r="C543" s="228"/>
      <c r="D543" s="220" t="s">
        <v>171</v>
      </c>
      <c r="E543" s="229" t="s">
        <v>76</v>
      </c>
      <c r="F543" s="230" t="s">
        <v>1114</v>
      </c>
      <c r="G543" s="228"/>
      <c r="H543" s="231">
        <v>7.4660000000000002</v>
      </c>
      <c r="I543" s="232"/>
      <c r="J543" s="228"/>
      <c r="K543" s="228"/>
      <c r="L543" s="233"/>
      <c r="M543" s="234"/>
      <c r="N543" s="235"/>
      <c r="O543" s="235"/>
      <c r="P543" s="235"/>
      <c r="Q543" s="235"/>
      <c r="R543" s="235"/>
      <c r="S543" s="235"/>
      <c r="T543" s="236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7" t="s">
        <v>171</v>
      </c>
      <c r="AU543" s="237" t="s">
        <v>88</v>
      </c>
      <c r="AV543" s="13" t="s">
        <v>88</v>
      </c>
      <c r="AW543" s="13" t="s">
        <v>38</v>
      </c>
      <c r="AX543" s="13" t="s">
        <v>78</v>
      </c>
      <c r="AY543" s="237" t="s">
        <v>135</v>
      </c>
    </row>
    <row r="544" s="13" customFormat="1">
      <c r="A544" s="13"/>
      <c r="B544" s="227"/>
      <c r="C544" s="228"/>
      <c r="D544" s="220" t="s">
        <v>171</v>
      </c>
      <c r="E544" s="229" t="s">
        <v>76</v>
      </c>
      <c r="F544" s="230" t="s">
        <v>1115</v>
      </c>
      <c r="G544" s="228"/>
      <c r="H544" s="231">
        <v>6.4299999999999997</v>
      </c>
      <c r="I544" s="232"/>
      <c r="J544" s="228"/>
      <c r="K544" s="228"/>
      <c r="L544" s="233"/>
      <c r="M544" s="234"/>
      <c r="N544" s="235"/>
      <c r="O544" s="235"/>
      <c r="P544" s="235"/>
      <c r="Q544" s="235"/>
      <c r="R544" s="235"/>
      <c r="S544" s="235"/>
      <c r="T544" s="236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7" t="s">
        <v>171</v>
      </c>
      <c r="AU544" s="237" t="s">
        <v>88</v>
      </c>
      <c r="AV544" s="13" t="s">
        <v>88</v>
      </c>
      <c r="AW544" s="13" t="s">
        <v>38</v>
      </c>
      <c r="AX544" s="13" t="s">
        <v>78</v>
      </c>
      <c r="AY544" s="237" t="s">
        <v>135</v>
      </c>
    </row>
    <row r="545" s="13" customFormat="1">
      <c r="A545" s="13"/>
      <c r="B545" s="227"/>
      <c r="C545" s="228"/>
      <c r="D545" s="220" t="s">
        <v>171</v>
      </c>
      <c r="E545" s="229" t="s">
        <v>76</v>
      </c>
      <c r="F545" s="230" t="s">
        <v>1116</v>
      </c>
      <c r="G545" s="228"/>
      <c r="H545" s="231">
        <v>12.359999999999999</v>
      </c>
      <c r="I545" s="232"/>
      <c r="J545" s="228"/>
      <c r="K545" s="228"/>
      <c r="L545" s="233"/>
      <c r="M545" s="234"/>
      <c r="N545" s="235"/>
      <c r="O545" s="235"/>
      <c r="P545" s="235"/>
      <c r="Q545" s="235"/>
      <c r="R545" s="235"/>
      <c r="S545" s="235"/>
      <c r="T545" s="236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37" t="s">
        <v>171</v>
      </c>
      <c r="AU545" s="237" t="s">
        <v>88</v>
      </c>
      <c r="AV545" s="13" t="s">
        <v>88</v>
      </c>
      <c r="AW545" s="13" t="s">
        <v>38</v>
      </c>
      <c r="AX545" s="13" t="s">
        <v>78</v>
      </c>
      <c r="AY545" s="237" t="s">
        <v>135</v>
      </c>
    </row>
    <row r="546" s="13" customFormat="1">
      <c r="A546" s="13"/>
      <c r="B546" s="227"/>
      <c r="C546" s="228"/>
      <c r="D546" s="220" t="s">
        <v>171</v>
      </c>
      <c r="E546" s="229" t="s">
        <v>76</v>
      </c>
      <c r="F546" s="230" t="s">
        <v>1117</v>
      </c>
      <c r="G546" s="228"/>
      <c r="H546" s="231">
        <v>4.1459999999999999</v>
      </c>
      <c r="I546" s="232"/>
      <c r="J546" s="228"/>
      <c r="K546" s="228"/>
      <c r="L546" s="233"/>
      <c r="M546" s="234"/>
      <c r="N546" s="235"/>
      <c r="O546" s="235"/>
      <c r="P546" s="235"/>
      <c r="Q546" s="235"/>
      <c r="R546" s="235"/>
      <c r="S546" s="235"/>
      <c r="T546" s="236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37" t="s">
        <v>171</v>
      </c>
      <c r="AU546" s="237" t="s">
        <v>88</v>
      </c>
      <c r="AV546" s="13" t="s">
        <v>88</v>
      </c>
      <c r="AW546" s="13" t="s">
        <v>38</v>
      </c>
      <c r="AX546" s="13" t="s">
        <v>78</v>
      </c>
      <c r="AY546" s="237" t="s">
        <v>135</v>
      </c>
    </row>
    <row r="547" s="13" customFormat="1">
      <c r="A547" s="13"/>
      <c r="B547" s="227"/>
      <c r="C547" s="228"/>
      <c r="D547" s="220" t="s">
        <v>171</v>
      </c>
      <c r="E547" s="229" t="s">
        <v>76</v>
      </c>
      <c r="F547" s="230" t="s">
        <v>1118</v>
      </c>
      <c r="G547" s="228"/>
      <c r="H547" s="231">
        <v>7.8799999999999999</v>
      </c>
      <c r="I547" s="232"/>
      <c r="J547" s="228"/>
      <c r="K547" s="228"/>
      <c r="L547" s="233"/>
      <c r="M547" s="234"/>
      <c r="N547" s="235"/>
      <c r="O547" s="235"/>
      <c r="P547" s="235"/>
      <c r="Q547" s="235"/>
      <c r="R547" s="235"/>
      <c r="S547" s="235"/>
      <c r="T547" s="236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7" t="s">
        <v>171</v>
      </c>
      <c r="AU547" s="237" t="s">
        <v>88</v>
      </c>
      <c r="AV547" s="13" t="s">
        <v>88</v>
      </c>
      <c r="AW547" s="13" t="s">
        <v>38</v>
      </c>
      <c r="AX547" s="13" t="s">
        <v>78</v>
      </c>
      <c r="AY547" s="237" t="s">
        <v>135</v>
      </c>
    </row>
    <row r="548" s="13" customFormat="1">
      <c r="A548" s="13"/>
      <c r="B548" s="227"/>
      <c r="C548" s="228"/>
      <c r="D548" s="220" t="s">
        <v>171</v>
      </c>
      <c r="E548" s="229" t="s">
        <v>76</v>
      </c>
      <c r="F548" s="230" t="s">
        <v>1119</v>
      </c>
      <c r="G548" s="228"/>
      <c r="H548" s="231">
        <v>44.811</v>
      </c>
      <c r="I548" s="232"/>
      <c r="J548" s="228"/>
      <c r="K548" s="228"/>
      <c r="L548" s="233"/>
      <c r="M548" s="234"/>
      <c r="N548" s="235"/>
      <c r="O548" s="235"/>
      <c r="P548" s="235"/>
      <c r="Q548" s="235"/>
      <c r="R548" s="235"/>
      <c r="S548" s="235"/>
      <c r="T548" s="236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37" t="s">
        <v>171</v>
      </c>
      <c r="AU548" s="237" t="s">
        <v>88</v>
      </c>
      <c r="AV548" s="13" t="s">
        <v>88</v>
      </c>
      <c r="AW548" s="13" t="s">
        <v>38</v>
      </c>
      <c r="AX548" s="13" t="s">
        <v>78</v>
      </c>
      <c r="AY548" s="237" t="s">
        <v>135</v>
      </c>
    </row>
    <row r="549" s="13" customFormat="1">
      <c r="A549" s="13"/>
      <c r="B549" s="227"/>
      <c r="C549" s="228"/>
      <c r="D549" s="220" t="s">
        <v>171</v>
      </c>
      <c r="E549" s="229" t="s">
        <v>76</v>
      </c>
      <c r="F549" s="230" t="s">
        <v>1120</v>
      </c>
      <c r="G549" s="228"/>
      <c r="H549" s="231">
        <v>8.8989999999999991</v>
      </c>
      <c r="I549" s="232"/>
      <c r="J549" s="228"/>
      <c r="K549" s="228"/>
      <c r="L549" s="233"/>
      <c r="M549" s="234"/>
      <c r="N549" s="235"/>
      <c r="O549" s="235"/>
      <c r="P549" s="235"/>
      <c r="Q549" s="235"/>
      <c r="R549" s="235"/>
      <c r="S549" s="235"/>
      <c r="T549" s="236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37" t="s">
        <v>171</v>
      </c>
      <c r="AU549" s="237" t="s">
        <v>88</v>
      </c>
      <c r="AV549" s="13" t="s">
        <v>88</v>
      </c>
      <c r="AW549" s="13" t="s">
        <v>38</v>
      </c>
      <c r="AX549" s="13" t="s">
        <v>78</v>
      </c>
      <c r="AY549" s="237" t="s">
        <v>135</v>
      </c>
    </row>
    <row r="550" s="13" customFormat="1">
      <c r="A550" s="13"/>
      <c r="B550" s="227"/>
      <c r="C550" s="228"/>
      <c r="D550" s="220" t="s">
        <v>171</v>
      </c>
      <c r="E550" s="229" t="s">
        <v>76</v>
      </c>
      <c r="F550" s="230" t="s">
        <v>1121</v>
      </c>
      <c r="G550" s="228"/>
      <c r="H550" s="231">
        <v>9.6999999999999993</v>
      </c>
      <c r="I550" s="232"/>
      <c r="J550" s="228"/>
      <c r="K550" s="228"/>
      <c r="L550" s="233"/>
      <c r="M550" s="234"/>
      <c r="N550" s="235"/>
      <c r="O550" s="235"/>
      <c r="P550" s="235"/>
      <c r="Q550" s="235"/>
      <c r="R550" s="235"/>
      <c r="S550" s="235"/>
      <c r="T550" s="236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7" t="s">
        <v>171</v>
      </c>
      <c r="AU550" s="237" t="s">
        <v>88</v>
      </c>
      <c r="AV550" s="13" t="s">
        <v>88</v>
      </c>
      <c r="AW550" s="13" t="s">
        <v>38</v>
      </c>
      <c r="AX550" s="13" t="s">
        <v>78</v>
      </c>
      <c r="AY550" s="237" t="s">
        <v>135</v>
      </c>
    </row>
    <row r="551" s="13" customFormat="1">
      <c r="A551" s="13"/>
      <c r="B551" s="227"/>
      <c r="C551" s="228"/>
      <c r="D551" s="220" t="s">
        <v>171</v>
      </c>
      <c r="E551" s="229" t="s">
        <v>76</v>
      </c>
      <c r="F551" s="230" t="s">
        <v>1122</v>
      </c>
      <c r="G551" s="228"/>
      <c r="H551" s="231">
        <v>5.2779999999999996</v>
      </c>
      <c r="I551" s="232"/>
      <c r="J551" s="228"/>
      <c r="K551" s="228"/>
      <c r="L551" s="233"/>
      <c r="M551" s="234"/>
      <c r="N551" s="235"/>
      <c r="O551" s="235"/>
      <c r="P551" s="235"/>
      <c r="Q551" s="235"/>
      <c r="R551" s="235"/>
      <c r="S551" s="235"/>
      <c r="T551" s="236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37" t="s">
        <v>171</v>
      </c>
      <c r="AU551" s="237" t="s">
        <v>88</v>
      </c>
      <c r="AV551" s="13" t="s">
        <v>88</v>
      </c>
      <c r="AW551" s="13" t="s">
        <v>38</v>
      </c>
      <c r="AX551" s="13" t="s">
        <v>78</v>
      </c>
      <c r="AY551" s="237" t="s">
        <v>135</v>
      </c>
    </row>
    <row r="552" s="13" customFormat="1">
      <c r="A552" s="13"/>
      <c r="B552" s="227"/>
      <c r="C552" s="228"/>
      <c r="D552" s="220" t="s">
        <v>171</v>
      </c>
      <c r="E552" s="229" t="s">
        <v>76</v>
      </c>
      <c r="F552" s="230" t="s">
        <v>1123</v>
      </c>
      <c r="G552" s="228"/>
      <c r="H552" s="231">
        <v>5.7000000000000002</v>
      </c>
      <c r="I552" s="232"/>
      <c r="J552" s="228"/>
      <c r="K552" s="228"/>
      <c r="L552" s="233"/>
      <c r="M552" s="234"/>
      <c r="N552" s="235"/>
      <c r="O552" s="235"/>
      <c r="P552" s="235"/>
      <c r="Q552" s="235"/>
      <c r="R552" s="235"/>
      <c r="S552" s="235"/>
      <c r="T552" s="236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37" t="s">
        <v>171</v>
      </c>
      <c r="AU552" s="237" t="s">
        <v>88</v>
      </c>
      <c r="AV552" s="13" t="s">
        <v>88</v>
      </c>
      <c r="AW552" s="13" t="s">
        <v>38</v>
      </c>
      <c r="AX552" s="13" t="s">
        <v>78</v>
      </c>
      <c r="AY552" s="237" t="s">
        <v>135</v>
      </c>
    </row>
    <row r="553" s="13" customFormat="1">
      <c r="A553" s="13"/>
      <c r="B553" s="227"/>
      <c r="C553" s="228"/>
      <c r="D553" s="220" t="s">
        <v>171</v>
      </c>
      <c r="E553" s="229" t="s">
        <v>76</v>
      </c>
      <c r="F553" s="230" t="s">
        <v>1124</v>
      </c>
      <c r="G553" s="228"/>
      <c r="H553" s="231">
        <v>2.3399999999999999</v>
      </c>
      <c r="I553" s="232"/>
      <c r="J553" s="228"/>
      <c r="K553" s="228"/>
      <c r="L553" s="233"/>
      <c r="M553" s="234"/>
      <c r="N553" s="235"/>
      <c r="O553" s="235"/>
      <c r="P553" s="235"/>
      <c r="Q553" s="235"/>
      <c r="R553" s="235"/>
      <c r="S553" s="235"/>
      <c r="T553" s="236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7" t="s">
        <v>171</v>
      </c>
      <c r="AU553" s="237" t="s">
        <v>88</v>
      </c>
      <c r="AV553" s="13" t="s">
        <v>88</v>
      </c>
      <c r="AW553" s="13" t="s">
        <v>38</v>
      </c>
      <c r="AX553" s="13" t="s">
        <v>78</v>
      </c>
      <c r="AY553" s="237" t="s">
        <v>135</v>
      </c>
    </row>
    <row r="554" s="13" customFormat="1">
      <c r="A554" s="13"/>
      <c r="B554" s="227"/>
      <c r="C554" s="228"/>
      <c r="D554" s="220" t="s">
        <v>171</v>
      </c>
      <c r="E554" s="229" t="s">
        <v>76</v>
      </c>
      <c r="F554" s="230" t="s">
        <v>1125</v>
      </c>
      <c r="G554" s="228"/>
      <c r="H554" s="231">
        <v>16.800000000000001</v>
      </c>
      <c r="I554" s="232"/>
      <c r="J554" s="228"/>
      <c r="K554" s="228"/>
      <c r="L554" s="233"/>
      <c r="M554" s="234"/>
      <c r="N554" s="235"/>
      <c r="O554" s="235"/>
      <c r="P554" s="235"/>
      <c r="Q554" s="235"/>
      <c r="R554" s="235"/>
      <c r="S554" s="235"/>
      <c r="T554" s="236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7" t="s">
        <v>171</v>
      </c>
      <c r="AU554" s="237" t="s">
        <v>88</v>
      </c>
      <c r="AV554" s="13" t="s">
        <v>88</v>
      </c>
      <c r="AW554" s="13" t="s">
        <v>38</v>
      </c>
      <c r="AX554" s="13" t="s">
        <v>78</v>
      </c>
      <c r="AY554" s="237" t="s">
        <v>135</v>
      </c>
    </row>
    <row r="555" s="13" customFormat="1">
      <c r="A555" s="13"/>
      <c r="B555" s="227"/>
      <c r="C555" s="228"/>
      <c r="D555" s="220" t="s">
        <v>171</v>
      </c>
      <c r="E555" s="229" t="s">
        <v>76</v>
      </c>
      <c r="F555" s="230" t="s">
        <v>1126</v>
      </c>
      <c r="G555" s="228"/>
      <c r="H555" s="231">
        <v>-28.687999999999999</v>
      </c>
      <c r="I555" s="232"/>
      <c r="J555" s="228"/>
      <c r="K555" s="228"/>
      <c r="L555" s="233"/>
      <c r="M555" s="234"/>
      <c r="N555" s="235"/>
      <c r="O555" s="235"/>
      <c r="P555" s="235"/>
      <c r="Q555" s="235"/>
      <c r="R555" s="235"/>
      <c r="S555" s="235"/>
      <c r="T555" s="236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37" t="s">
        <v>171</v>
      </c>
      <c r="AU555" s="237" t="s">
        <v>88</v>
      </c>
      <c r="AV555" s="13" t="s">
        <v>88</v>
      </c>
      <c r="AW555" s="13" t="s">
        <v>38</v>
      </c>
      <c r="AX555" s="13" t="s">
        <v>78</v>
      </c>
      <c r="AY555" s="237" t="s">
        <v>135</v>
      </c>
    </row>
    <row r="556" s="13" customFormat="1">
      <c r="A556" s="13"/>
      <c r="B556" s="227"/>
      <c r="C556" s="228"/>
      <c r="D556" s="220" t="s">
        <v>171</v>
      </c>
      <c r="E556" s="229" t="s">
        <v>76</v>
      </c>
      <c r="F556" s="230" t="s">
        <v>1127</v>
      </c>
      <c r="G556" s="228"/>
      <c r="H556" s="231">
        <v>-8.1280000000000001</v>
      </c>
      <c r="I556" s="232"/>
      <c r="J556" s="228"/>
      <c r="K556" s="228"/>
      <c r="L556" s="233"/>
      <c r="M556" s="234"/>
      <c r="N556" s="235"/>
      <c r="O556" s="235"/>
      <c r="P556" s="235"/>
      <c r="Q556" s="235"/>
      <c r="R556" s="235"/>
      <c r="S556" s="235"/>
      <c r="T556" s="236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37" t="s">
        <v>171</v>
      </c>
      <c r="AU556" s="237" t="s">
        <v>88</v>
      </c>
      <c r="AV556" s="13" t="s">
        <v>88</v>
      </c>
      <c r="AW556" s="13" t="s">
        <v>38</v>
      </c>
      <c r="AX556" s="13" t="s">
        <v>78</v>
      </c>
      <c r="AY556" s="237" t="s">
        <v>135</v>
      </c>
    </row>
    <row r="557" s="13" customFormat="1">
      <c r="A557" s="13"/>
      <c r="B557" s="227"/>
      <c r="C557" s="228"/>
      <c r="D557" s="220" t="s">
        <v>171</v>
      </c>
      <c r="E557" s="229" t="s">
        <v>76</v>
      </c>
      <c r="F557" s="230" t="s">
        <v>1128</v>
      </c>
      <c r="G557" s="228"/>
      <c r="H557" s="231">
        <v>-3.5099999999999998</v>
      </c>
      <c r="I557" s="232"/>
      <c r="J557" s="228"/>
      <c r="K557" s="228"/>
      <c r="L557" s="233"/>
      <c r="M557" s="234"/>
      <c r="N557" s="235"/>
      <c r="O557" s="235"/>
      <c r="P557" s="235"/>
      <c r="Q557" s="235"/>
      <c r="R557" s="235"/>
      <c r="S557" s="235"/>
      <c r="T557" s="236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37" t="s">
        <v>171</v>
      </c>
      <c r="AU557" s="237" t="s">
        <v>88</v>
      </c>
      <c r="AV557" s="13" t="s">
        <v>88</v>
      </c>
      <c r="AW557" s="13" t="s">
        <v>38</v>
      </c>
      <c r="AX557" s="13" t="s">
        <v>78</v>
      </c>
      <c r="AY557" s="237" t="s">
        <v>135</v>
      </c>
    </row>
    <row r="558" s="14" customFormat="1">
      <c r="A558" s="14"/>
      <c r="B558" s="238"/>
      <c r="C558" s="239"/>
      <c r="D558" s="220" t="s">
        <v>171</v>
      </c>
      <c r="E558" s="240" t="s">
        <v>76</v>
      </c>
      <c r="F558" s="241" t="s">
        <v>207</v>
      </c>
      <c r="G558" s="239"/>
      <c r="H558" s="242">
        <v>190.41</v>
      </c>
      <c r="I558" s="243"/>
      <c r="J558" s="239"/>
      <c r="K558" s="239"/>
      <c r="L558" s="244"/>
      <c r="M558" s="245"/>
      <c r="N558" s="246"/>
      <c r="O558" s="246"/>
      <c r="P558" s="246"/>
      <c r="Q558" s="246"/>
      <c r="R558" s="246"/>
      <c r="S558" s="246"/>
      <c r="T558" s="247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48" t="s">
        <v>171</v>
      </c>
      <c r="AU558" s="248" t="s">
        <v>88</v>
      </c>
      <c r="AV558" s="14" t="s">
        <v>153</v>
      </c>
      <c r="AW558" s="14" t="s">
        <v>38</v>
      </c>
      <c r="AX558" s="14" t="s">
        <v>78</v>
      </c>
      <c r="AY558" s="248" t="s">
        <v>135</v>
      </c>
    </row>
    <row r="559" s="13" customFormat="1">
      <c r="A559" s="13"/>
      <c r="B559" s="227"/>
      <c r="C559" s="228"/>
      <c r="D559" s="220" t="s">
        <v>171</v>
      </c>
      <c r="E559" s="229" t="s">
        <v>76</v>
      </c>
      <c r="F559" s="230" t="s">
        <v>1183</v>
      </c>
      <c r="G559" s="228"/>
      <c r="H559" s="231">
        <v>99.965000000000003</v>
      </c>
      <c r="I559" s="232"/>
      <c r="J559" s="228"/>
      <c r="K559" s="228"/>
      <c r="L559" s="233"/>
      <c r="M559" s="234"/>
      <c r="N559" s="235"/>
      <c r="O559" s="235"/>
      <c r="P559" s="235"/>
      <c r="Q559" s="235"/>
      <c r="R559" s="235"/>
      <c r="S559" s="235"/>
      <c r="T559" s="236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7" t="s">
        <v>171</v>
      </c>
      <c r="AU559" s="237" t="s">
        <v>88</v>
      </c>
      <c r="AV559" s="13" t="s">
        <v>88</v>
      </c>
      <c r="AW559" s="13" t="s">
        <v>38</v>
      </c>
      <c r="AX559" s="13" t="s">
        <v>86</v>
      </c>
      <c r="AY559" s="237" t="s">
        <v>135</v>
      </c>
    </row>
    <row r="560" s="2" customFormat="1" ht="16.5" customHeight="1">
      <c r="A560" s="41"/>
      <c r="B560" s="42"/>
      <c r="C560" s="207" t="s">
        <v>263</v>
      </c>
      <c r="D560" s="207" t="s">
        <v>137</v>
      </c>
      <c r="E560" s="208" t="s">
        <v>368</v>
      </c>
      <c r="F560" s="209" t="s">
        <v>369</v>
      </c>
      <c r="G560" s="210" t="s">
        <v>202</v>
      </c>
      <c r="H560" s="211">
        <v>190.41</v>
      </c>
      <c r="I560" s="212"/>
      <c r="J560" s="213">
        <f>ROUND(I560*H560,2)</f>
        <v>0</v>
      </c>
      <c r="K560" s="209" t="s">
        <v>141</v>
      </c>
      <c r="L560" s="47"/>
      <c r="M560" s="214" t="s">
        <v>76</v>
      </c>
      <c r="N560" s="215" t="s">
        <v>48</v>
      </c>
      <c r="O560" s="87"/>
      <c r="P560" s="216">
        <f>O560*H560</f>
        <v>0</v>
      </c>
      <c r="Q560" s="216">
        <v>0</v>
      </c>
      <c r="R560" s="216">
        <f>Q560*H560</f>
        <v>0</v>
      </c>
      <c r="S560" s="216">
        <v>0</v>
      </c>
      <c r="T560" s="217">
        <f>S560*H560</f>
        <v>0</v>
      </c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R560" s="218" t="s">
        <v>142</v>
      </c>
      <c r="AT560" s="218" t="s">
        <v>137</v>
      </c>
      <c r="AU560" s="218" t="s">
        <v>88</v>
      </c>
      <c r="AY560" s="20" t="s">
        <v>135</v>
      </c>
      <c r="BE560" s="219">
        <f>IF(N560="základní",J560,0)</f>
        <v>0</v>
      </c>
      <c r="BF560" s="219">
        <f>IF(N560="snížená",J560,0)</f>
        <v>0</v>
      </c>
      <c r="BG560" s="219">
        <f>IF(N560="zákl. přenesená",J560,0)</f>
        <v>0</v>
      </c>
      <c r="BH560" s="219">
        <f>IF(N560="sníž. přenesená",J560,0)</f>
        <v>0</v>
      </c>
      <c r="BI560" s="219">
        <f>IF(N560="nulová",J560,0)</f>
        <v>0</v>
      </c>
      <c r="BJ560" s="20" t="s">
        <v>86</v>
      </c>
      <c r="BK560" s="219">
        <f>ROUND(I560*H560,2)</f>
        <v>0</v>
      </c>
      <c r="BL560" s="20" t="s">
        <v>142</v>
      </c>
      <c r="BM560" s="218" t="s">
        <v>1184</v>
      </c>
    </row>
    <row r="561" s="2" customFormat="1">
      <c r="A561" s="41"/>
      <c r="B561" s="42"/>
      <c r="C561" s="43"/>
      <c r="D561" s="220" t="s">
        <v>144</v>
      </c>
      <c r="E561" s="43"/>
      <c r="F561" s="221" t="s">
        <v>371</v>
      </c>
      <c r="G561" s="43"/>
      <c r="H561" s="43"/>
      <c r="I561" s="222"/>
      <c r="J561" s="43"/>
      <c r="K561" s="43"/>
      <c r="L561" s="47"/>
      <c r="M561" s="223"/>
      <c r="N561" s="224"/>
      <c r="O561" s="87"/>
      <c r="P561" s="87"/>
      <c r="Q561" s="87"/>
      <c r="R561" s="87"/>
      <c r="S561" s="87"/>
      <c r="T561" s="88"/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T561" s="20" t="s">
        <v>144</v>
      </c>
      <c r="AU561" s="20" t="s">
        <v>88</v>
      </c>
    </row>
    <row r="562" s="2" customFormat="1">
      <c r="A562" s="41"/>
      <c r="B562" s="42"/>
      <c r="C562" s="43"/>
      <c r="D562" s="225" t="s">
        <v>146</v>
      </c>
      <c r="E562" s="43"/>
      <c r="F562" s="226" t="s">
        <v>372</v>
      </c>
      <c r="G562" s="43"/>
      <c r="H562" s="43"/>
      <c r="I562" s="222"/>
      <c r="J562" s="43"/>
      <c r="K562" s="43"/>
      <c r="L562" s="47"/>
      <c r="M562" s="223"/>
      <c r="N562" s="224"/>
      <c r="O562" s="87"/>
      <c r="P562" s="87"/>
      <c r="Q562" s="87"/>
      <c r="R562" s="87"/>
      <c r="S562" s="87"/>
      <c r="T562" s="88"/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T562" s="20" t="s">
        <v>146</v>
      </c>
      <c r="AU562" s="20" t="s">
        <v>88</v>
      </c>
    </row>
    <row r="563" s="13" customFormat="1">
      <c r="A563" s="13"/>
      <c r="B563" s="227"/>
      <c r="C563" s="228"/>
      <c r="D563" s="220" t="s">
        <v>171</v>
      </c>
      <c r="E563" s="229" t="s">
        <v>76</v>
      </c>
      <c r="F563" s="230" t="s">
        <v>1185</v>
      </c>
      <c r="G563" s="228"/>
      <c r="H563" s="231">
        <v>190.41</v>
      </c>
      <c r="I563" s="232"/>
      <c r="J563" s="228"/>
      <c r="K563" s="228"/>
      <c r="L563" s="233"/>
      <c r="M563" s="234"/>
      <c r="N563" s="235"/>
      <c r="O563" s="235"/>
      <c r="P563" s="235"/>
      <c r="Q563" s="235"/>
      <c r="R563" s="235"/>
      <c r="S563" s="235"/>
      <c r="T563" s="236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37" t="s">
        <v>171</v>
      </c>
      <c r="AU563" s="237" t="s">
        <v>88</v>
      </c>
      <c r="AV563" s="13" t="s">
        <v>88</v>
      </c>
      <c r="AW563" s="13" t="s">
        <v>38</v>
      </c>
      <c r="AX563" s="13" t="s">
        <v>86</v>
      </c>
      <c r="AY563" s="237" t="s">
        <v>135</v>
      </c>
    </row>
    <row r="564" s="2" customFormat="1" ht="16.5" customHeight="1">
      <c r="A564" s="41"/>
      <c r="B564" s="42"/>
      <c r="C564" s="207" t="s">
        <v>271</v>
      </c>
      <c r="D564" s="207" t="s">
        <v>137</v>
      </c>
      <c r="E564" s="208" t="s">
        <v>381</v>
      </c>
      <c r="F564" s="209" t="s">
        <v>382</v>
      </c>
      <c r="G564" s="210" t="s">
        <v>383</v>
      </c>
      <c r="H564" s="211">
        <v>342.738</v>
      </c>
      <c r="I564" s="212"/>
      <c r="J564" s="213">
        <f>ROUND(I564*H564,2)</f>
        <v>0</v>
      </c>
      <c r="K564" s="209" t="s">
        <v>141</v>
      </c>
      <c r="L564" s="47"/>
      <c r="M564" s="214" t="s">
        <v>76</v>
      </c>
      <c r="N564" s="215" t="s">
        <v>48</v>
      </c>
      <c r="O564" s="87"/>
      <c r="P564" s="216">
        <f>O564*H564</f>
        <v>0</v>
      </c>
      <c r="Q564" s="216">
        <v>0</v>
      </c>
      <c r="R564" s="216">
        <f>Q564*H564</f>
        <v>0</v>
      </c>
      <c r="S564" s="216">
        <v>0</v>
      </c>
      <c r="T564" s="217">
        <f>S564*H564</f>
        <v>0</v>
      </c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R564" s="218" t="s">
        <v>142</v>
      </c>
      <c r="AT564" s="218" t="s">
        <v>137</v>
      </c>
      <c r="AU564" s="218" t="s">
        <v>88</v>
      </c>
      <c r="AY564" s="20" t="s">
        <v>135</v>
      </c>
      <c r="BE564" s="219">
        <f>IF(N564="základní",J564,0)</f>
        <v>0</v>
      </c>
      <c r="BF564" s="219">
        <f>IF(N564="snížená",J564,0)</f>
        <v>0</v>
      </c>
      <c r="BG564" s="219">
        <f>IF(N564="zákl. přenesená",J564,0)</f>
        <v>0</v>
      </c>
      <c r="BH564" s="219">
        <f>IF(N564="sníž. přenesená",J564,0)</f>
        <v>0</v>
      </c>
      <c r="BI564" s="219">
        <f>IF(N564="nulová",J564,0)</f>
        <v>0</v>
      </c>
      <c r="BJ564" s="20" t="s">
        <v>86</v>
      </c>
      <c r="BK564" s="219">
        <f>ROUND(I564*H564,2)</f>
        <v>0</v>
      </c>
      <c r="BL564" s="20" t="s">
        <v>142</v>
      </c>
      <c r="BM564" s="218" t="s">
        <v>1186</v>
      </c>
    </row>
    <row r="565" s="2" customFormat="1">
      <c r="A565" s="41"/>
      <c r="B565" s="42"/>
      <c r="C565" s="43"/>
      <c r="D565" s="220" t="s">
        <v>144</v>
      </c>
      <c r="E565" s="43"/>
      <c r="F565" s="221" t="s">
        <v>385</v>
      </c>
      <c r="G565" s="43"/>
      <c r="H565" s="43"/>
      <c r="I565" s="222"/>
      <c r="J565" s="43"/>
      <c r="K565" s="43"/>
      <c r="L565" s="47"/>
      <c r="M565" s="223"/>
      <c r="N565" s="224"/>
      <c r="O565" s="87"/>
      <c r="P565" s="87"/>
      <c r="Q565" s="87"/>
      <c r="R565" s="87"/>
      <c r="S565" s="87"/>
      <c r="T565" s="88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T565" s="20" t="s">
        <v>144</v>
      </c>
      <c r="AU565" s="20" t="s">
        <v>88</v>
      </c>
    </row>
    <row r="566" s="2" customFormat="1">
      <c r="A566" s="41"/>
      <c r="B566" s="42"/>
      <c r="C566" s="43"/>
      <c r="D566" s="225" t="s">
        <v>146</v>
      </c>
      <c r="E566" s="43"/>
      <c r="F566" s="226" t="s">
        <v>386</v>
      </c>
      <c r="G566" s="43"/>
      <c r="H566" s="43"/>
      <c r="I566" s="222"/>
      <c r="J566" s="43"/>
      <c r="K566" s="43"/>
      <c r="L566" s="47"/>
      <c r="M566" s="223"/>
      <c r="N566" s="224"/>
      <c r="O566" s="87"/>
      <c r="P566" s="87"/>
      <c r="Q566" s="87"/>
      <c r="R566" s="87"/>
      <c r="S566" s="87"/>
      <c r="T566" s="88"/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T566" s="20" t="s">
        <v>146</v>
      </c>
      <c r="AU566" s="20" t="s">
        <v>88</v>
      </c>
    </row>
    <row r="567" s="13" customFormat="1">
      <c r="A567" s="13"/>
      <c r="B567" s="227"/>
      <c r="C567" s="228"/>
      <c r="D567" s="220" t="s">
        <v>171</v>
      </c>
      <c r="E567" s="229" t="s">
        <v>76</v>
      </c>
      <c r="F567" s="230" t="s">
        <v>1187</v>
      </c>
      <c r="G567" s="228"/>
      <c r="H567" s="231">
        <v>342.738</v>
      </c>
      <c r="I567" s="232"/>
      <c r="J567" s="228"/>
      <c r="K567" s="228"/>
      <c r="L567" s="233"/>
      <c r="M567" s="234"/>
      <c r="N567" s="235"/>
      <c r="O567" s="235"/>
      <c r="P567" s="235"/>
      <c r="Q567" s="235"/>
      <c r="R567" s="235"/>
      <c r="S567" s="235"/>
      <c r="T567" s="236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37" t="s">
        <v>171</v>
      </c>
      <c r="AU567" s="237" t="s">
        <v>88</v>
      </c>
      <c r="AV567" s="13" t="s">
        <v>88</v>
      </c>
      <c r="AW567" s="13" t="s">
        <v>38</v>
      </c>
      <c r="AX567" s="13" t="s">
        <v>86</v>
      </c>
      <c r="AY567" s="237" t="s">
        <v>135</v>
      </c>
    </row>
    <row r="568" s="2" customFormat="1" ht="16.5" customHeight="1">
      <c r="A568" s="41"/>
      <c r="B568" s="42"/>
      <c r="C568" s="207" t="s">
        <v>277</v>
      </c>
      <c r="D568" s="207" t="s">
        <v>137</v>
      </c>
      <c r="E568" s="208" t="s">
        <v>393</v>
      </c>
      <c r="F568" s="209" t="s">
        <v>394</v>
      </c>
      <c r="G568" s="210" t="s">
        <v>202</v>
      </c>
      <c r="H568" s="211">
        <v>114.69499999999999</v>
      </c>
      <c r="I568" s="212"/>
      <c r="J568" s="213">
        <f>ROUND(I568*H568,2)</f>
        <v>0</v>
      </c>
      <c r="K568" s="209" t="s">
        <v>141</v>
      </c>
      <c r="L568" s="47"/>
      <c r="M568" s="214" t="s">
        <v>76</v>
      </c>
      <c r="N568" s="215" t="s">
        <v>48</v>
      </c>
      <c r="O568" s="87"/>
      <c r="P568" s="216">
        <f>O568*H568</f>
        <v>0</v>
      </c>
      <c r="Q568" s="216">
        <v>0</v>
      </c>
      <c r="R568" s="216">
        <f>Q568*H568</f>
        <v>0</v>
      </c>
      <c r="S568" s="216">
        <v>0</v>
      </c>
      <c r="T568" s="217">
        <f>S568*H568</f>
        <v>0</v>
      </c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R568" s="218" t="s">
        <v>142</v>
      </c>
      <c r="AT568" s="218" t="s">
        <v>137</v>
      </c>
      <c r="AU568" s="218" t="s">
        <v>88</v>
      </c>
      <c r="AY568" s="20" t="s">
        <v>135</v>
      </c>
      <c r="BE568" s="219">
        <f>IF(N568="základní",J568,0)</f>
        <v>0</v>
      </c>
      <c r="BF568" s="219">
        <f>IF(N568="snížená",J568,0)</f>
        <v>0</v>
      </c>
      <c r="BG568" s="219">
        <f>IF(N568="zákl. přenesená",J568,0)</f>
        <v>0</v>
      </c>
      <c r="BH568" s="219">
        <f>IF(N568="sníž. přenesená",J568,0)</f>
        <v>0</v>
      </c>
      <c r="BI568" s="219">
        <f>IF(N568="nulová",J568,0)</f>
        <v>0</v>
      </c>
      <c r="BJ568" s="20" t="s">
        <v>86</v>
      </c>
      <c r="BK568" s="219">
        <f>ROUND(I568*H568,2)</f>
        <v>0</v>
      </c>
      <c r="BL568" s="20" t="s">
        <v>142</v>
      </c>
      <c r="BM568" s="218" t="s">
        <v>1188</v>
      </c>
    </row>
    <row r="569" s="2" customFormat="1">
      <c r="A569" s="41"/>
      <c r="B569" s="42"/>
      <c r="C569" s="43"/>
      <c r="D569" s="220" t="s">
        <v>144</v>
      </c>
      <c r="E569" s="43"/>
      <c r="F569" s="221" t="s">
        <v>396</v>
      </c>
      <c r="G569" s="43"/>
      <c r="H569" s="43"/>
      <c r="I569" s="222"/>
      <c r="J569" s="43"/>
      <c r="K569" s="43"/>
      <c r="L569" s="47"/>
      <c r="M569" s="223"/>
      <c r="N569" s="224"/>
      <c r="O569" s="87"/>
      <c r="P569" s="87"/>
      <c r="Q569" s="87"/>
      <c r="R569" s="87"/>
      <c r="S569" s="87"/>
      <c r="T569" s="88"/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T569" s="20" t="s">
        <v>144</v>
      </c>
      <c r="AU569" s="20" t="s">
        <v>88</v>
      </c>
    </row>
    <row r="570" s="2" customFormat="1">
      <c r="A570" s="41"/>
      <c r="B570" s="42"/>
      <c r="C570" s="43"/>
      <c r="D570" s="225" t="s">
        <v>146</v>
      </c>
      <c r="E570" s="43"/>
      <c r="F570" s="226" t="s">
        <v>397</v>
      </c>
      <c r="G570" s="43"/>
      <c r="H570" s="43"/>
      <c r="I570" s="222"/>
      <c r="J570" s="43"/>
      <c r="K570" s="43"/>
      <c r="L570" s="47"/>
      <c r="M570" s="223"/>
      <c r="N570" s="224"/>
      <c r="O570" s="87"/>
      <c r="P570" s="87"/>
      <c r="Q570" s="87"/>
      <c r="R570" s="87"/>
      <c r="S570" s="87"/>
      <c r="T570" s="88"/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T570" s="20" t="s">
        <v>146</v>
      </c>
      <c r="AU570" s="20" t="s">
        <v>88</v>
      </c>
    </row>
    <row r="571" s="15" customFormat="1">
      <c r="A571" s="15"/>
      <c r="B571" s="249"/>
      <c r="C571" s="250"/>
      <c r="D571" s="220" t="s">
        <v>171</v>
      </c>
      <c r="E571" s="251" t="s">
        <v>76</v>
      </c>
      <c r="F571" s="252" t="s">
        <v>679</v>
      </c>
      <c r="G571" s="250"/>
      <c r="H571" s="251" t="s">
        <v>76</v>
      </c>
      <c r="I571" s="253"/>
      <c r="J571" s="250"/>
      <c r="K571" s="250"/>
      <c r="L571" s="254"/>
      <c r="M571" s="255"/>
      <c r="N571" s="256"/>
      <c r="O571" s="256"/>
      <c r="P571" s="256"/>
      <c r="Q571" s="256"/>
      <c r="R571" s="256"/>
      <c r="S571" s="256"/>
      <c r="T571" s="257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58" t="s">
        <v>171</v>
      </c>
      <c r="AU571" s="258" t="s">
        <v>88</v>
      </c>
      <c r="AV571" s="15" t="s">
        <v>86</v>
      </c>
      <c r="AW571" s="15" t="s">
        <v>38</v>
      </c>
      <c r="AX571" s="15" t="s">
        <v>78</v>
      </c>
      <c r="AY571" s="258" t="s">
        <v>135</v>
      </c>
    </row>
    <row r="572" s="13" customFormat="1">
      <c r="A572" s="13"/>
      <c r="B572" s="227"/>
      <c r="C572" s="228"/>
      <c r="D572" s="220" t="s">
        <v>171</v>
      </c>
      <c r="E572" s="229" t="s">
        <v>76</v>
      </c>
      <c r="F572" s="230" t="s">
        <v>1102</v>
      </c>
      <c r="G572" s="228"/>
      <c r="H572" s="231">
        <v>9.9849999999999994</v>
      </c>
      <c r="I572" s="232"/>
      <c r="J572" s="228"/>
      <c r="K572" s="228"/>
      <c r="L572" s="233"/>
      <c r="M572" s="234"/>
      <c r="N572" s="235"/>
      <c r="O572" s="235"/>
      <c r="P572" s="235"/>
      <c r="Q572" s="235"/>
      <c r="R572" s="235"/>
      <c r="S572" s="235"/>
      <c r="T572" s="236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37" t="s">
        <v>171</v>
      </c>
      <c r="AU572" s="237" t="s">
        <v>88</v>
      </c>
      <c r="AV572" s="13" t="s">
        <v>88</v>
      </c>
      <c r="AW572" s="13" t="s">
        <v>38</v>
      </c>
      <c r="AX572" s="13" t="s">
        <v>78</v>
      </c>
      <c r="AY572" s="237" t="s">
        <v>135</v>
      </c>
    </row>
    <row r="573" s="13" customFormat="1">
      <c r="A573" s="13"/>
      <c r="B573" s="227"/>
      <c r="C573" s="228"/>
      <c r="D573" s="220" t="s">
        <v>171</v>
      </c>
      <c r="E573" s="229" t="s">
        <v>76</v>
      </c>
      <c r="F573" s="230" t="s">
        <v>1103</v>
      </c>
      <c r="G573" s="228"/>
      <c r="H573" s="231">
        <v>3.3399999999999999</v>
      </c>
      <c r="I573" s="232"/>
      <c r="J573" s="228"/>
      <c r="K573" s="228"/>
      <c r="L573" s="233"/>
      <c r="M573" s="234"/>
      <c r="N573" s="235"/>
      <c r="O573" s="235"/>
      <c r="P573" s="235"/>
      <c r="Q573" s="235"/>
      <c r="R573" s="235"/>
      <c r="S573" s="235"/>
      <c r="T573" s="236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37" t="s">
        <v>171</v>
      </c>
      <c r="AU573" s="237" t="s">
        <v>88</v>
      </c>
      <c r="AV573" s="13" t="s">
        <v>88</v>
      </c>
      <c r="AW573" s="13" t="s">
        <v>38</v>
      </c>
      <c r="AX573" s="13" t="s">
        <v>78</v>
      </c>
      <c r="AY573" s="237" t="s">
        <v>135</v>
      </c>
    </row>
    <row r="574" s="13" customFormat="1">
      <c r="A574" s="13"/>
      <c r="B574" s="227"/>
      <c r="C574" s="228"/>
      <c r="D574" s="220" t="s">
        <v>171</v>
      </c>
      <c r="E574" s="229" t="s">
        <v>76</v>
      </c>
      <c r="F574" s="230" t="s">
        <v>1104</v>
      </c>
      <c r="G574" s="228"/>
      <c r="H574" s="231">
        <v>11.478</v>
      </c>
      <c r="I574" s="232"/>
      <c r="J574" s="228"/>
      <c r="K574" s="228"/>
      <c r="L574" s="233"/>
      <c r="M574" s="234"/>
      <c r="N574" s="235"/>
      <c r="O574" s="235"/>
      <c r="P574" s="235"/>
      <c r="Q574" s="235"/>
      <c r="R574" s="235"/>
      <c r="S574" s="235"/>
      <c r="T574" s="236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37" t="s">
        <v>171</v>
      </c>
      <c r="AU574" s="237" t="s">
        <v>88</v>
      </c>
      <c r="AV574" s="13" t="s">
        <v>88</v>
      </c>
      <c r="AW574" s="13" t="s">
        <v>38</v>
      </c>
      <c r="AX574" s="13" t="s">
        <v>78</v>
      </c>
      <c r="AY574" s="237" t="s">
        <v>135</v>
      </c>
    </row>
    <row r="575" s="13" customFormat="1">
      <c r="A575" s="13"/>
      <c r="B575" s="227"/>
      <c r="C575" s="228"/>
      <c r="D575" s="220" t="s">
        <v>171</v>
      </c>
      <c r="E575" s="229" t="s">
        <v>76</v>
      </c>
      <c r="F575" s="230" t="s">
        <v>1105</v>
      </c>
      <c r="G575" s="228"/>
      <c r="H575" s="231">
        <v>5.79</v>
      </c>
      <c r="I575" s="232"/>
      <c r="J575" s="228"/>
      <c r="K575" s="228"/>
      <c r="L575" s="233"/>
      <c r="M575" s="234"/>
      <c r="N575" s="235"/>
      <c r="O575" s="235"/>
      <c r="P575" s="235"/>
      <c r="Q575" s="235"/>
      <c r="R575" s="235"/>
      <c r="S575" s="235"/>
      <c r="T575" s="236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37" t="s">
        <v>171</v>
      </c>
      <c r="AU575" s="237" t="s">
        <v>88</v>
      </c>
      <c r="AV575" s="13" t="s">
        <v>88</v>
      </c>
      <c r="AW575" s="13" t="s">
        <v>38</v>
      </c>
      <c r="AX575" s="13" t="s">
        <v>78</v>
      </c>
      <c r="AY575" s="237" t="s">
        <v>135</v>
      </c>
    </row>
    <row r="576" s="13" customFormat="1">
      <c r="A576" s="13"/>
      <c r="B576" s="227"/>
      <c r="C576" s="228"/>
      <c r="D576" s="220" t="s">
        <v>171</v>
      </c>
      <c r="E576" s="229" t="s">
        <v>76</v>
      </c>
      <c r="F576" s="230" t="s">
        <v>1106</v>
      </c>
      <c r="G576" s="228"/>
      <c r="H576" s="231">
        <v>12.017</v>
      </c>
      <c r="I576" s="232"/>
      <c r="J576" s="228"/>
      <c r="K576" s="228"/>
      <c r="L576" s="233"/>
      <c r="M576" s="234"/>
      <c r="N576" s="235"/>
      <c r="O576" s="235"/>
      <c r="P576" s="235"/>
      <c r="Q576" s="235"/>
      <c r="R576" s="235"/>
      <c r="S576" s="235"/>
      <c r="T576" s="236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37" t="s">
        <v>171</v>
      </c>
      <c r="AU576" s="237" t="s">
        <v>88</v>
      </c>
      <c r="AV576" s="13" t="s">
        <v>88</v>
      </c>
      <c r="AW576" s="13" t="s">
        <v>38</v>
      </c>
      <c r="AX576" s="13" t="s">
        <v>78</v>
      </c>
      <c r="AY576" s="237" t="s">
        <v>135</v>
      </c>
    </row>
    <row r="577" s="13" customFormat="1">
      <c r="A577" s="13"/>
      <c r="B577" s="227"/>
      <c r="C577" s="228"/>
      <c r="D577" s="220" t="s">
        <v>171</v>
      </c>
      <c r="E577" s="229" t="s">
        <v>76</v>
      </c>
      <c r="F577" s="230" t="s">
        <v>1107</v>
      </c>
      <c r="G577" s="228"/>
      <c r="H577" s="231">
        <v>5.0179999999999998</v>
      </c>
      <c r="I577" s="232"/>
      <c r="J577" s="228"/>
      <c r="K577" s="228"/>
      <c r="L577" s="233"/>
      <c r="M577" s="234"/>
      <c r="N577" s="235"/>
      <c r="O577" s="235"/>
      <c r="P577" s="235"/>
      <c r="Q577" s="235"/>
      <c r="R577" s="235"/>
      <c r="S577" s="235"/>
      <c r="T577" s="236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37" t="s">
        <v>171</v>
      </c>
      <c r="AU577" s="237" t="s">
        <v>88</v>
      </c>
      <c r="AV577" s="13" t="s">
        <v>88</v>
      </c>
      <c r="AW577" s="13" t="s">
        <v>38</v>
      </c>
      <c r="AX577" s="13" t="s">
        <v>78</v>
      </c>
      <c r="AY577" s="237" t="s">
        <v>135</v>
      </c>
    </row>
    <row r="578" s="13" customFormat="1">
      <c r="A578" s="13"/>
      <c r="B578" s="227"/>
      <c r="C578" s="228"/>
      <c r="D578" s="220" t="s">
        <v>171</v>
      </c>
      <c r="E578" s="229" t="s">
        <v>76</v>
      </c>
      <c r="F578" s="230" t="s">
        <v>1108</v>
      </c>
      <c r="G578" s="228"/>
      <c r="H578" s="231">
        <v>10.752000000000001</v>
      </c>
      <c r="I578" s="232"/>
      <c r="J578" s="228"/>
      <c r="K578" s="228"/>
      <c r="L578" s="233"/>
      <c r="M578" s="234"/>
      <c r="N578" s="235"/>
      <c r="O578" s="235"/>
      <c r="P578" s="235"/>
      <c r="Q578" s="235"/>
      <c r="R578" s="235"/>
      <c r="S578" s="235"/>
      <c r="T578" s="236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37" t="s">
        <v>171</v>
      </c>
      <c r="AU578" s="237" t="s">
        <v>88</v>
      </c>
      <c r="AV578" s="13" t="s">
        <v>88</v>
      </c>
      <c r="AW578" s="13" t="s">
        <v>38</v>
      </c>
      <c r="AX578" s="13" t="s">
        <v>78</v>
      </c>
      <c r="AY578" s="237" t="s">
        <v>135</v>
      </c>
    </row>
    <row r="579" s="13" customFormat="1">
      <c r="A579" s="13"/>
      <c r="B579" s="227"/>
      <c r="C579" s="228"/>
      <c r="D579" s="220" t="s">
        <v>171</v>
      </c>
      <c r="E579" s="229" t="s">
        <v>76</v>
      </c>
      <c r="F579" s="230" t="s">
        <v>1109</v>
      </c>
      <c r="G579" s="228"/>
      <c r="H579" s="231">
        <v>4.9109999999999996</v>
      </c>
      <c r="I579" s="232"/>
      <c r="J579" s="228"/>
      <c r="K579" s="228"/>
      <c r="L579" s="233"/>
      <c r="M579" s="234"/>
      <c r="N579" s="235"/>
      <c r="O579" s="235"/>
      <c r="P579" s="235"/>
      <c r="Q579" s="235"/>
      <c r="R579" s="235"/>
      <c r="S579" s="235"/>
      <c r="T579" s="236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37" t="s">
        <v>171</v>
      </c>
      <c r="AU579" s="237" t="s">
        <v>88</v>
      </c>
      <c r="AV579" s="13" t="s">
        <v>88</v>
      </c>
      <c r="AW579" s="13" t="s">
        <v>38</v>
      </c>
      <c r="AX579" s="13" t="s">
        <v>78</v>
      </c>
      <c r="AY579" s="237" t="s">
        <v>135</v>
      </c>
    </row>
    <row r="580" s="13" customFormat="1">
      <c r="A580" s="13"/>
      <c r="B580" s="227"/>
      <c r="C580" s="228"/>
      <c r="D580" s="220" t="s">
        <v>171</v>
      </c>
      <c r="E580" s="229" t="s">
        <v>76</v>
      </c>
      <c r="F580" s="230" t="s">
        <v>1110</v>
      </c>
      <c r="G580" s="228"/>
      <c r="H580" s="231">
        <v>13.956</v>
      </c>
      <c r="I580" s="232"/>
      <c r="J580" s="228"/>
      <c r="K580" s="228"/>
      <c r="L580" s="233"/>
      <c r="M580" s="234"/>
      <c r="N580" s="235"/>
      <c r="O580" s="235"/>
      <c r="P580" s="235"/>
      <c r="Q580" s="235"/>
      <c r="R580" s="235"/>
      <c r="S580" s="235"/>
      <c r="T580" s="236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37" t="s">
        <v>171</v>
      </c>
      <c r="AU580" s="237" t="s">
        <v>88</v>
      </c>
      <c r="AV580" s="13" t="s">
        <v>88</v>
      </c>
      <c r="AW580" s="13" t="s">
        <v>38</v>
      </c>
      <c r="AX580" s="13" t="s">
        <v>78</v>
      </c>
      <c r="AY580" s="237" t="s">
        <v>135</v>
      </c>
    </row>
    <row r="581" s="13" customFormat="1">
      <c r="A581" s="13"/>
      <c r="B581" s="227"/>
      <c r="C581" s="228"/>
      <c r="D581" s="220" t="s">
        <v>171</v>
      </c>
      <c r="E581" s="229" t="s">
        <v>76</v>
      </c>
      <c r="F581" s="230" t="s">
        <v>1111</v>
      </c>
      <c r="G581" s="228"/>
      <c r="H581" s="231">
        <v>4.7750000000000004</v>
      </c>
      <c r="I581" s="232"/>
      <c r="J581" s="228"/>
      <c r="K581" s="228"/>
      <c r="L581" s="233"/>
      <c r="M581" s="234"/>
      <c r="N581" s="235"/>
      <c r="O581" s="235"/>
      <c r="P581" s="235"/>
      <c r="Q581" s="235"/>
      <c r="R581" s="235"/>
      <c r="S581" s="235"/>
      <c r="T581" s="236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37" t="s">
        <v>171</v>
      </c>
      <c r="AU581" s="237" t="s">
        <v>88</v>
      </c>
      <c r="AV581" s="13" t="s">
        <v>88</v>
      </c>
      <c r="AW581" s="13" t="s">
        <v>38</v>
      </c>
      <c r="AX581" s="13" t="s">
        <v>78</v>
      </c>
      <c r="AY581" s="237" t="s">
        <v>135</v>
      </c>
    </row>
    <row r="582" s="13" customFormat="1">
      <c r="A582" s="13"/>
      <c r="B582" s="227"/>
      <c r="C582" s="228"/>
      <c r="D582" s="220" t="s">
        <v>171</v>
      </c>
      <c r="E582" s="229" t="s">
        <v>76</v>
      </c>
      <c r="F582" s="230" t="s">
        <v>1112</v>
      </c>
      <c r="G582" s="228"/>
      <c r="H582" s="231">
        <v>15.029</v>
      </c>
      <c r="I582" s="232"/>
      <c r="J582" s="228"/>
      <c r="K582" s="228"/>
      <c r="L582" s="233"/>
      <c r="M582" s="234"/>
      <c r="N582" s="235"/>
      <c r="O582" s="235"/>
      <c r="P582" s="235"/>
      <c r="Q582" s="235"/>
      <c r="R582" s="235"/>
      <c r="S582" s="235"/>
      <c r="T582" s="236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37" t="s">
        <v>171</v>
      </c>
      <c r="AU582" s="237" t="s">
        <v>88</v>
      </c>
      <c r="AV582" s="13" t="s">
        <v>88</v>
      </c>
      <c r="AW582" s="13" t="s">
        <v>38</v>
      </c>
      <c r="AX582" s="13" t="s">
        <v>78</v>
      </c>
      <c r="AY582" s="237" t="s">
        <v>135</v>
      </c>
    </row>
    <row r="583" s="13" customFormat="1">
      <c r="A583" s="13"/>
      <c r="B583" s="227"/>
      <c r="C583" s="228"/>
      <c r="D583" s="220" t="s">
        <v>171</v>
      </c>
      <c r="E583" s="229" t="s">
        <v>76</v>
      </c>
      <c r="F583" s="230" t="s">
        <v>1113</v>
      </c>
      <c r="G583" s="228"/>
      <c r="H583" s="231">
        <v>1.875</v>
      </c>
      <c r="I583" s="232"/>
      <c r="J583" s="228"/>
      <c r="K583" s="228"/>
      <c r="L583" s="233"/>
      <c r="M583" s="234"/>
      <c r="N583" s="235"/>
      <c r="O583" s="235"/>
      <c r="P583" s="235"/>
      <c r="Q583" s="235"/>
      <c r="R583" s="235"/>
      <c r="S583" s="235"/>
      <c r="T583" s="236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37" t="s">
        <v>171</v>
      </c>
      <c r="AU583" s="237" t="s">
        <v>88</v>
      </c>
      <c r="AV583" s="13" t="s">
        <v>88</v>
      </c>
      <c r="AW583" s="13" t="s">
        <v>38</v>
      </c>
      <c r="AX583" s="13" t="s">
        <v>78</v>
      </c>
      <c r="AY583" s="237" t="s">
        <v>135</v>
      </c>
    </row>
    <row r="584" s="13" customFormat="1">
      <c r="A584" s="13"/>
      <c r="B584" s="227"/>
      <c r="C584" s="228"/>
      <c r="D584" s="220" t="s">
        <v>171</v>
      </c>
      <c r="E584" s="229" t="s">
        <v>76</v>
      </c>
      <c r="F584" s="230" t="s">
        <v>1114</v>
      </c>
      <c r="G584" s="228"/>
      <c r="H584" s="231">
        <v>7.4660000000000002</v>
      </c>
      <c r="I584" s="232"/>
      <c r="J584" s="228"/>
      <c r="K584" s="228"/>
      <c r="L584" s="233"/>
      <c r="M584" s="234"/>
      <c r="N584" s="235"/>
      <c r="O584" s="235"/>
      <c r="P584" s="235"/>
      <c r="Q584" s="235"/>
      <c r="R584" s="235"/>
      <c r="S584" s="235"/>
      <c r="T584" s="236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7" t="s">
        <v>171</v>
      </c>
      <c r="AU584" s="237" t="s">
        <v>88</v>
      </c>
      <c r="AV584" s="13" t="s">
        <v>88</v>
      </c>
      <c r="AW584" s="13" t="s">
        <v>38</v>
      </c>
      <c r="AX584" s="13" t="s">
        <v>78</v>
      </c>
      <c r="AY584" s="237" t="s">
        <v>135</v>
      </c>
    </row>
    <row r="585" s="13" customFormat="1">
      <c r="A585" s="13"/>
      <c r="B585" s="227"/>
      <c r="C585" s="228"/>
      <c r="D585" s="220" t="s">
        <v>171</v>
      </c>
      <c r="E585" s="229" t="s">
        <v>76</v>
      </c>
      <c r="F585" s="230" t="s">
        <v>1115</v>
      </c>
      <c r="G585" s="228"/>
      <c r="H585" s="231">
        <v>6.4299999999999997</v>
      </c>
      <c r="I585" s="232"/>
      <c r="J585" s="228"/>
      <c r="K585" s="228"/>
      <c r="L585" s="233"/>
      <c r="M585" s="234"/>
      <c r="N585" s="235"/>
      <c r="O585" s="235"/>
      <c r="P585" s="235"/>
      <c r="Q585" s="235"/>
      <c r="R585" s="235"/>
      <c r="S585" s="235"/>
      <c r="T585" s="236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37" t="s">
        <v>171</v>
      </c>
      <c r="AU585" s="237" t="s">
        <v>88</v>
      </c>
      <c r="AV585" s="13" t="s">
        <v>88</v>
      </c>
      <c r="AW585" s="13" t="s">
        <v>38</v>
      </c>
      <c r="AX585" s="13" t="s">
        <v>78</v>
      </c>
      <c r="AY585" s="237" t="s">
        <v>135</v>
      </c>
    </row>
    <row r="586" s="13" customFormat="1">
      <c r="A586" s="13"/>
      <c r="B586" s="227"/>
      <c r="C586" s="228"/>
      <c r="D586" s="220" t="s">
        <v>171</v>
      </c>
      <c r="E586" s="229" t="s">
        <v>76</v>
      </c>
      <c r="F586" s="230" t="s">
        <v>1116</v>
      </c>
      <c r="G586" s="228"/>
      <c r="H586" s="231">
        <v>12.359999999999999</v>
      </c>
      <c r="I586" s="232"/>
      <c r="J586" s="228"/>
      <c r="K586" s="228"/>
      <c r="L586" s="233"/>
      <c r="M586" s="234"/>
      <c r="N586" s="235"/>
      <c r="O586" s="235"/>
      <c r="P586" s="235"/>
      <c r="Q586" s="235"/>
      <c r="R586" s="235"/>
      <c r="S586" s="235"/>
      <c r="T586" s="236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7" t="s">
        <v>171</v>
      </c>
      <c r="AU586" s="237" t="s">
        <v>88</v>
      </c>
      <c r="AV586" s="13" t="s">
        <v>88</v>
      </c>
      <c r="AW586" s="13" t="s">
        <v>38</v>
      </c>
      <c r="AX586" s="13" t="s">
        <v>78</v>
      </c>
      <c r="AY586" s="237" t="s">
        <v>135</v>
      </c>
    </row>
    <row r="587" s="13" customFormat="1">
      <c r="A587" s="13"/>
      <c r="B587" s="227"/>
      <c r="C587" s="228"/>
      <c r="D587" s="220" t="s">
        <v>171</v>
      </c>
      <c r="E587" s="229" t="s">
        <v>76</v>
      </c>
      <c r="F587" s="230" t="s">
        <v>1117</v>
      </c>
      <c r="G587" s="228"/>
      <c r="H587" s="231">
        <v>4.1459999999999999</v>
      </c>
      <c r="I587" s="232"/>
      <c r="J587" s="228"/>
      <c r="K587" s="228"/>
      <c r="L587" s="233"/>
      <c r="M587" s="234"/>
      <c r="N587" s="235"/>
      <c r="O587" s="235"/>
      <c r="P587" s="235"/>
      <c r="Q587" s="235"/>
      <c r="R587" s="235"/>
      <c r="S587" s="235"/>
      <c r="T587" s="236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37" t="s">
        <v>171</v>
      </c>
      <c r="AU587" s="237" t="s">
        <v>88</v>
      </c>
      <c r="AV587" s="13" t="s">
        <v>88</v>
      </c>
      <c r="AW587" s="13" t="s">
        <v>38</v>
      </c>
      <c r="AX587" s="13" t="s">
        <v>78</v>
      </c>
      <c r="AY587" s="237" t="s">
        <v>135</v>
      </c>
    </row>
    <row r="588" s="13" customFormat="1">
      <c r="A588" s="13"/>
      <c r="B588" s="227"/>
      <c r="C588" s="228"/>
      <c r="D588" s="220" t="s">
        <v>171</v>
      </c>
      <c r="E588" s="229" t="s">
        <v>76</v>
      </c>
      <c r="F588" s="230" t="s">
        <v>1118</v>
      </c>
      <c r="G588" s="228"/>
      <c r="H588" s="231">
        <v>7.8799999999999999</v>
      </c>
      <c r="I588" s="232"/>
      <c r="J588" s="228"/>
      <c r="K588" s="228"/>
      <c r="L588" s="233"/>
      <c r="M588" s="234"/>
      <c r="N588" s="235"/>
      <c r="O588" s="235"/>
      <c r="P588" s="235"/>
      <c r="Q588" s="235"/>
      <c r="R588" s="235"/>
      <c r="S588" s="235"/>
      <c r="T588" s="236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37" t="s">
        <v>171</v>
      </c>
      <c r="AU588" s="237" t="s">
        <v>88</v>
      </c>
      <c r="AV588" s="13" t="s">
        <v>88</v>
      </c>
      <c r="AW588" s="13" t="s">
        <v>38</v>
      </c>
      <c r="AX588" s="13" t="s">
        <v>78</v>
      </c>
      <c r="AY588" s="237" t="s">
        <v>135</v>
      </c>
    </row>
    <row r="589" s="13" customFormat="1">
      <c r="A589" s="13"/>
      <c r="B589" s="227"/>
      <c r="C589" s="228"/>
      <c r="D589" s="220" t="s">
        <v>171</v>
      </c>
      <c r="E589" s="229" t="s">
        <v>76</v>
      </c>
      <c r="F589" s="230" t="s">
        <v>1119</v>
      </c>
      <c r="G589" s="228"/>
      <c r="H589" s="231">
        <v>44.811</v>
      </c>
      <c r="I589" s="232"/>
      <c r="J589" s="228"/>
      <c r="K589" s="228"/>
      <c r="L589" s="233"/>
      <c r="M589" s="234"/>
      <c r="N589" s="235"/>
      <c r="O589" s="235"/>
      <c r="P589" s="235"/>
      <c r="Q589" s="235"/>
      <c r="R589" s="235"/>
      <c r="S589" s="235"/>
      <c r="T589" s="236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37" t="s">
        <v>171</v>
      </c>
      <c r="AU589" s="237" t="s">
        <v>88</v>
      </c>
      <c r="AV589" s="13" t="s">
        <v>88</v>
      </c>
      <c r="AW589" s="13" t="s">
        <v>38</v>
      </c>
      <c r="AX589" s="13" t="s">
        <v>78</v>
      </c>
      <c r="AY589" s="237" t="s">
        <v>135</v>
      </c>
    </row>
    <row r="590" s="13" customFormat="1">
      <c r="A590" s="13"/>
      <c r="B590" s="227"/>
      <c r="C590" s="228"/>
      <c r="D590" s="220" t="s">
        <v>171</v>
      </c>
      <c r="E590" s="229" t="s">
        <v>76</v>
      </c>
      <c r="F590" s="230" t="s">
        <v>1120</v>
      </c>
      <c r="G590" s="228"/>
      <c r="H590" s="231">
        <v>8.8989999999999991</v>
      </c>
      <c r="I590" s="232"/>
      <c r="J590" s="228"/>
      <c r="K590" s="228"/>
      <c r="L590" s="233"/>
      <c r="M590" s="234"/>
      <c r="N590" s="235"/>
      <c r="O590" s="235"/>
      <c r="P590" s="235"/>
      <c r="Q590" s="235"/>
      <c r="R590" s="235"/>
      <c r="S590" s="235"/>
      <c r="T590" s="236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37" t="s">
        <v>171</v>
      </c>
      <c r="AU590" s="237" t="s">
        <v>88</v>
      </c>
      <c r="AV590" s="13" t="s">
        <v>88</v>
      </c>
      <c r="AW590" s="13" t="s">
        <v>38</v>
      </c>
      <c r="AX590" s="13" t="s">
        <v>78</v>
      </c>
      <c r="AY590" s="237" t="s">
        <v>135</v>
      </c>
    </row>
    <row r="591" s="13" customFormat="1">
      <c r="A591" s="13"/>
      <c r="B591" s="227"/>
      <c r="C591" s="228"/>
      <c r="D591" s="220" t="s">
        <v>171</v>
      </c>
      <c r="E591" s="229" t="s">
        <v>76</v>
      </c>
      <c r="F591" s="230" t="s">
        <v>1121</v>
      </c>
      <c r="G591" s="228"/>
      <c r="H591" s="231">
        <v>9.6999999999999993</v>
      </c>
      <c r="I591" s="232"/>
      <c r="J591" s="228"/>
      <c r="K591" s="228"/>
      <c r="L591" s="233"/>
      <c r="M591" s="234"/>
      <c r="N591" s="235"/>
      <c r="O591" s="235"/>
      <c r="P591" s="235"/>
      <c r="Q591" s="235"/>
      <c r="R591" s="235"/>
      <c r="S591" s="235"/>
      <c r="T591" s="236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37" t="s">
        <v>171</v>
      </c>
      <c r="AU591" s="237" t="s">
        <v>88</v>
      </c>
      <c r="AV591" s="13" t="s">
        <v>88</v>
      </c>
      <c r="AW591" s="13" t="s">
        <v>38</v>
      </c>
      <c r="AX591" s="13" t="s">
        <v>78</v>
      </c>
      <c r="AY591" s="237" t="s">
        <v>135</v>
      </c>
    </row>
    <row r="592" s="13" customFormat="1">
      <c r="A592" s="13"/>
      <c r="B592" s="227"/>
      <c r="C592" s="228"/>
      <c r="D592" s="220" t="s">
        <v>171</v>
      </c>
      <c r="E592" s="229" t="s">
        <v>76</v>
      </c>
      <c r="F592" s="230" t="s">
        <v>1122</v>
      </c>
      <c r="G592" s="228"/>
      <c r="H592" s="231">
        <v>5.2779999999999996</v>
      </c>
      <c r="I592" s="232"/>
      <c r="J592" s="228"/>
      <c r="K592" s="228"/>
      <c r="L592" s="233"/>
      <c r="M592" s="234"/>
      <c r="N592" s="235"/>
      <c r="O592" s="235"/>
      <c r="P592" s="235"/>
      <c r="Q592" s="235"/>
      <c r="R592" s="235"/>
      <c r="S592" s="235"/>
      <c r="T592" s="236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37" t="s">
        <v>171</v>
      </c>
      <c r="AU592" s="237" t="s">
        <v>88</v>
      </c>
      <c r="AV592" s="13" t="s">
        <v>88</v>
      </c>
      <c r="AW592" s="13" t="s">
        <v>38</v>
      </c>
      <c r="AX592" s="13" t="s">
        <v>78</v>
      </c>
      <c r="AY592" s="237" t="s">
        <v>135</v>
      </c>
    </row>
    <row r="593" s="13" customFormat="1">
      <c r="A593" s="13"/>
      <c r="B593" s="227"/>
      <c r="C593" s="228"/>
      <c r="D593" s="220" t="s">
        <v>171</v>
      </c>
      <c r="E593" s="229" t="s">
        <v>76</v>
      </c>
      <c r="F593" s="230" t="s">
        <v>1123</v>
      </c>
      <c r="G593" s="228"/>
      <c r="H593" s="231">
        <v>5.7000000000000002</v>
      </c>
      <c r="I593" s="232"/>
      <c r="J593" s="228"/>
      <c r="K593" s="228"/>
      <c r="L593" s="233"/>
      <c r="M593" s="234"/>
      <c r="N593" s="235"/>
      <c r="O593" s="235"/>
      <c r="P593" s="235"/>
      <c r="Q593" s="235"/>
      <c r="R593" s="235"/>
      <c r="S593" s="235"/>
      <c r="T593" s="236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37" t="s">
        <v>171</v>
      </c>
      <c r="AU593" s="237" t="s">
        <v>88</v>
      </c>
      <c r="AV593" s="13" t="s">
        <v>88</v>
      </c>
      <c r="AW593" s="13" t="s">
        <v>38</v>
      </c>
      <c r="AX593" s="13" t="s">
        <v>78</v>
      </c>
      <c r="AY593" s="237" t="s">
        <v>135</v>
      </c>
    </row>
    <row r="594" s="13" customFormat="1">
      <c r="A594" s="13"/>
      <c r="B594" s="227"/>
      <c r="C594" s="228"/>
      <c r="D594" s="220" t="s">
        <v>171</v>
      </c>
      <c r="E594" s="229" t="s">
        <v>76</v>
      </c>
      <c r="F594" s="230" t="s">
        <v>1124</v>
      </c>
      <c r="G594" s="228"/>
      <c r="H594" s="231">
        <v>2.3399999999999999</v>
      </c>
      <c r="I594" s="232"/>
      <c r="J594" s="228"/>
      <c r="K594" s="228"/>
      <c r="L594" s="233"/>
      <c r="M594" s="234"/>
      <c r="N594" s="235"/>
      <c r="O594" s="235"/>
      <c r="P594" s="235"/>
      <c r="Q594" s="235"/>
      <c r="R594" s="235"/>
      <c r="S594" s="235"/>
      <c r="T594" s="236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37" t="s">
        <v>171</v>
      </c>
      <c r="AU594" s="237" t="s">
        <v>88</v>
      </c>
      <c r="AV594" s="13" t="s">
        <v>88</v>
      </c>
      <c r="AW594" s="13" t="s">
        <v>38</v>
      </c>
      <c r="AX594" s="13" t="s">
        <v>78</v>
      </c>
      <c r="AY594" s="237" t="s">
        <v>135</v>
      </c>
    </row>
    <row r="595" s="13" customFormat="1">
      <c r="A595" s="13"/>
      <c r="B595" s="227"/>
      <c r="C595" s="228"/>
      <c r="D595" s="220" t="s">
        <v>171</v>
      </c>
      <c r="E595" s="229" t="s">
        <v>76</v>
      </c>
      <c r="F595" s="230" t="s">
        <v>1125</v>
      </c>
      <c r="G595" s="228"/>
      <c r="H595" s="231">
        <v>16.800000000000001</v>
      </c>
      <c r="I595" s="232"/>
      <c r="J595" s="228"/>
      <c r="K595" s="228"/>
      <c r="L595" s="233"/>
      <c r="M595" s="234"/>
      <c r="N595" s="235"/>
      <c r="O595" s="235"/>
      <c r="P595" s="235"/>
      <c r="Q595" s="235"/>
      <c r="R595" s="235"/>
      <c r="S595" s="235"/>
      <c r="T595" s="236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37" t="s">
        <v>171</v>
      </c>
      <c r="AU595" s="237" t="s">
        <v>88</v>
      </c>
      <c r="AV595" s="13" t="s">
        <v>88</v>
      </c>
      <c r="AW595" s="13" t="s">
        <v>38</v>
      </c>
      <c r="AX595" s="13" t="s">
        <v>78</v>
      </c>
      <c r="AY595" s="237" t="s">
        <v>135</v>
      </c>
    </row>
    <row r="596" s="13" customFormat="1">
      <c r="A596" s="13"/>
      <c r="B596" s="227"/>
      <c r="C596" s="228"/>
      <c r="D596" s="220" t="s">
        <v>171</v>
      </c>
      <c r="E596" s="229" t="s">
        <v>76</v>
      </c>
      <c r="F596" s="230" t="s">
        <v>1126</v>
      </c>
      <c r="G596" s="228"/>
      <c r="H596" s="231">
        <v>-28.687999999999999</v>
      </c>
      <c r="I596" s="232"/>
      <c r="J596" s="228"/>
      <c r="K596" s="228"/>
      <c r="L596" s="233"/>
      <c r="M596" s="234"/>
      <c r="N596" s="235"/>
      <c r="O596" s="235"/>
      <c r="P596" s="235"/>
      <c r="Q596" s="235"/>
      <c r="R596" s="235"/>
      <c r="S596" s="235"/>
      <c r="T596" s="236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37" t="s">
        <v>171</v>
      </c>
      <c r="AU596" s="237" t="s">
        <v>88</v>
      </c>
      <c r="AV596" s="13" t="s">
        <v>88</v>
      </c>
      <c r="AW596" s="13" t="s">
        <v>38</v>
      </c>
      <c r="AX596" s="13" t="s">
        <v>78</v>
      </c>
      <c r="AY596" s="237" t="s">
        <v>135</v>
      </c>
    </row>
    <row r="597" s="13" customFormat="1">
      <c r="A597" s="13"/>
      <c r="B597" s="227"/>
      <c r="C597" s="228"/>
      <c r="D597" s="220" t="s">
        <v>171</v>
      </c>
      <c r="E597" s="229" t="s">
        <v>76</v>
      </c>
      <c r="F597" s="230" t="s">
        <v>1127</v>
      </c>
      <c r="G597" s="228"/>
      <c r="H597" s="231">
        <v>-8.1280000000000001</v>
      </c>
      <c r="I597" s="232"/>
      <c r="J597" s="228"/>
      <c r="K597" s="228"/>
      <c r="L597" s="233"/>
      <c r="M597" s="234"/>
      <c r="N597" s="235"/>
      <c r="O597" s="235"/>
      <c r="P597" s="235"/>
      <c r="Q597" s="235"/>
      <c r="R597" s="235"/>
      <c r="S597" s="235"/>
      <c r="T597" s="236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37" t="s">
        <v>171</v>
      </c>
      <c r="AU597" s="237" t="s">
        <v>88</v>
      </c>
      <c r="AV597" s="13" t="s">
        <v>88</v>
      </c>
      <c r="AW597" s="13" t="s">
        <v>38</v>
      </c>
      <c r="AX597" s="13" t="s">
        <v>78</v>
      </c>
      <c r="AY597" s="237" t="s">
        <v>135</v>
      </c>
    </row>
    <row r="598" s="13" customFormat="1">
      <c r="A598" s="13"/>
      <c r="B598" s="227"/>
      <c r="C598" s="228"/>
      <c r="D598" s="220" t="s">
        <v>171</v>
      </c>
      <c r="E598" s="229" t="s">
        <v>76</v>
      </c>
      <c r="F598" s="230" t="s">
        <v>1128</v>
      </c>
      <c r="G598" s="228"/>
      <c r="H598" s="231">
        <v>-3.5099999999999998</v>
      </c>
      <c r="I598" s="232"/>
      <c r="J598" s="228"/>
      <c r="K598" s="228"/>
      <c r="L598" s="233"/>
      <c r="M598" s="234"/>
      <c r="N598" s="235"/>
      <c r="O598" s="235"/>
      <c r="P598" s="235"/>
      <c r="Q598" s="235"/>
      <c r="R598" s="235"/>
      <c r="S598" s="235"/>
      <c r="T598" s="236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37" t="s">
        <v>171</v>
      </c>
      <c r="AU598" s="237" t="s">
        <v>88</v>
      </c>
      <c r="AV598" s="13" t="s">
        <v>88</v>
      </c>
      <c r="AW598" s="13" t="s">
        <v>38</v>
      </c>
      <c r="AX598" s="13" t="s">
        <v>78</v>
      </c>
      <c r="AY598" s="237" t="s">
        <v>135</v>
      </c>
    </row>
    <row r="599" s="14" customFormat="1">
      <c r="A599" s="14"/>
      <c r="B599" s="238"/>
      <c r="C599" s="239"/>
      <c r="D599" s="220" t="s">
        <v>171</v>
      </c>
      <c r="E599" s="240" t="s">
        <v>76</v>
      </c>
      <c r="F599" s="241" t="s">
        <v>207</v>
      </c>
      <c r="G599" s="239"/>
      <c r="H599" s="242">
        <v>190.41</v>
      </c>
      <c r="I599" s="243"/>
      <c r="J599" s="239"/>
      <c r="K599" s="239"/>
      <c r="L599" s="244"/>
      <c r="M599" s="245"/>
      <c r="N599" s="246"/>
      <c r="O599" s="246"/>
      <c r="P599" s="246"/>
      <c r="Q599" s="246"/>
      <c r="R599" s="246"/>
      <c r="S599" s="246"/>
      <c r="T599" s="247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48" t="s">
        <v>171</v>
      </c>
      <c r="AU599" s="248" t="s">
        <v>88</v>
      </c>
      <c r="AV599" s="14" t="s">
        <v>153</v>
      </c>
      <c r="AW599" s="14" t="s">
        <v>38</v>
      </c>
      <c r="AX599" s="14" t="s">
        <v>78</v>
      </c>
      <c r="AY599" s="248" t="s">
        <v>135</v>
      </c>
    </row>
    <row r="600" s="13" customFormat="1">
      <c r="A600" s="13"/>
      <c r="B600" s="227"/>
      <c r="C600" s="228"/>
      <c r="D600" s="220" t="s">
        <v>171</v>
      </c>
      <c r="E600" s="229" t="s">
        <v>76</v>
      </c>
      <c r="F600" s="230" t="s">
        <v>1189</v>
      </c>
      <c r="G600" s="228"/>
      <c r="H600" s="231">
        <v>-0.94999999999999996</v>
      </c>
      <c r="I600" s="232"/>
      <c r="J600" s="228"/>
      <c r="K600" s="228"/>
      <c r="L600" s="233"/>
      <c r="M600" s="234"/>
      <c r="N600" s="235"/>
      <c r="O600" s="235"/>
      <c r="P600" s="235"/>
      <c r="Q600" s="235"/>
      <c r="R600" s="235"/>
      <c r="S600" s="235"/>
      <c r="T600" s="236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37" t="s">
        <v>171</v>
      </c>
      <c r="AU600" s="237" t="s">
        <v>88</v>
      </c>
      <c r="AV600" s="13" t="s">
        <v>88</v>
      </c>
      <c r="AW600" s="13" t="s">
        <v>38</v>
      </c>
      <c r="AX600" s="13" t="s">
        <v>78</v>
      </c>
      <c r="AY600" s="237" t="s">
        <v>135</v>
      </c>
    </row>
    <row r="601" s="13" customFormat="1">
      <c r="A601" s="13"/>
      <c r="B601" s="227"/>
      <c r="C601" s="228"/>
      <c r="D601" s="220" t="s">
        <v>171</v>
      </c>
      <c r="E601" s="229" t="s">
        <v>76</v>
      </c>
      <c r="F601" s="230" t="s">
        <v>1190</v>
      </c>
      <c r="G601" s="228"/>
      <c r="H601" s="231">
        <v>-21.856999999999999</v>
      </c>
      <c r="I601" s="232"/>
      <c r="J601" s="228"/>
      <c r="K601" s="228"/>
      <c r="L601" s="233"/>
      <c r="M601" s="234"/>
      <c r="N601" s="235"/>
      <c r="O601" s="235"/>
      <c r="P601" s="235"/>
      <c r="Q601" s="235"/>
      <c r="R601" s="235"/>
      <c r="S601" s="235"/>
      <c r="T601" s="236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37" t="s">
        <v>171</v>
      </c>
      <c r="AU601" s="237" t="s">
        <v>88</v>
      </c>
      <c r="AV601" s="13" t="s">
        <v>88</v>
      </c>
      <c r="AW601" s="13" t="s">
        <v>38</v>
      </c>
      <c r="AX601" s="13" t="s">
        <v>78</v>
      </c>
      <c r="AY601" s="237" t="s">
        <v>135</v>
      </c>
    </row>
    <row r="602" s="13" customFormat="1">
      <c r="A602" s="13"/>
      <c r="B602" s="227"/>
      <c r="C602" s="228"/>
      <c r="D602" s="220" t="s">
        <v>171</v>
      </c>
      <c r="E602" s="229" t="s">
        <v>76</v>
      </c>
      <c r="F602" s="230" t="s">
        <v>1191</v>
      </c>
      <c r="G602" s="228"/>
      <c r="H602" s="231">
        <v>-52.908000000000001</v>
      </c>
      <c r="I602" s="232"/>
      <c r="J602" s="228"/>
      <c r="K602" s="228"/>
      <c r="L602" s="233"/>
      <c r="M602" s="234"/>
      <c r="N602" s="235"/>
      <c r="O602" s="235"/>
      <c r="P602" s="235"/>
      <c r="Q602" s="235"/>
      <c r="R602" s="235"/>
      <c r="S602" s="235"/>
      <c r="T602" s="236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7" t="s">
        <v>171</v>
      </c>
      <c r="AU602" s="237" t="s">
        <v>88</v>
      </c>
      <c r="AV602" s="13" t="s">
        <v>88</v>
      </c>
      <c r="AW602" s="13" t="s">
        <v>38</v>
      </c>
      <c r="AX602" s="13" t="s">
        <v>78</v>
      </c>
      <c r="AY602" s="237" t="s">
        <v>135</v>
      </c>
    </row>
    <row r="603" s="14" customFormat="1">
      <c r="A603" s="14"/>
      <c r="B603" s="238"/>
      <c r="C603" s="239"/>
      <c r="D603" s="220" t="s">
        <v>171</v>
      </c>
      <c r="E603" s="240" t="s">
        <v>76</v>
      </c>
      <c r="F603" s="241" t="s">
        <v>207</v>
      </c>
      <c r="G603" s="239"/>
      <c r="H603" s="242">
        <v>-75.715000000000003</v>
      </c>
      <c r="I603" s="243"/>
      <c r="J603" s="239"/>
      <c r="K603" s="239"/>
      <c r="L603" s="244"/>
      <c r="M603" s="245"/>
      <c r="N603" s="246"/>
      <c r="O603" s="246"/>
      <c r="P603" s="246"/>
      <c r="Q603" s="246"/>
      <c r="R603" s="246"/>
      <c r="S603" s="246"/>
      <c r="T603" s="247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48" t="s">
        <v>171</v>
      </c>
      <c r="AU603" s="248" t="s">
        <v>88</v>
      </c>
      <c r="AV603" s="14" t="s">
        <v>153</v>
      </c>
      <c r="AW603" s="14" t="s">
        <v>38</v>
      </c>
      <c r="AX603" s="14" t="s">
        <v>78</v>
      </c>
      <c r="AY603" s="248" t="s">
        <v>135</v>
      </c>
    </row>
    <row r="604" s="16" customFormat="1">
      <c r="A604" s="16"/>
      <c r="B604" s="259"/>
      <c r="C604" s="260"/>
      <c r="D604" s="220" t="s">
        <v>171</v>
      </c>
      <c r="E604" s="261" t="s">
        <v>76</v>
      </c>
      <c r="F604" s="262" t="s">
        <v>402</v>
      </c>
      <c r="G604" s="260"/>
      <c r="H604" s="263">
        <v>114.69499999999999</v>
      </c>
      <c r="I604" s="264"/>
      <c r="J604" s="260"/>
      <c r="K604" s="260"/>
      <c r="L604" s="265"/>
      <c r="M604" s="266"/>
      <c r="N604" s="267"/>
      <c r="O604" s="267"/>
      <c r="P604" s="267"/>
      <c r="Q604" s="267"/>
      <c r="R604" s="267"/>
      <c r="S604" s="267"/>
      <c r="T604" s="268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T604" s="269" t="s">
        <v>171</v>
      </c>
      <c r="AU604" s="269" t="s">
        <v>88</v>
      </c>
      <c r="AV604" s="16" t="s">
        <v>142</v>
      </c>
      <c r="AW604" s="16" t="s">
        <v>38</v>
      </c>
      <c r="AX604" s="16" t="s">
        <v>86</v>
      </c>
      <c r="AY604" s="269" t="s">
        <v>135</v>
      </c>
    </row>
    <row r="605" s="2" customFormat="1" ht="16.5" customHeight="1">
      <c r="A605" s="41"/>
      <c r="B605" s="42"/>
      <c r="C605" s="270" t="s">
        <v>7</v>
      </c>
      <c r="D605" s="270" t="s">
        <v>404</v>
      </c>
      <c r="E605" s="271" t="s">
        <v>405</v>
      </c>
      <c r="F605" s="272" t="s">
        <v>406</v>
      </c>
      <c r="G605" s="273" t="s">
        <v>383</v>
      </c>
      <c r="H605" s="274">
        <v>229.38999999999999</v>
      </c>
      <c r="I605" s="275"/>
      <c r="J605" s="276">
        <f>ROUND(I605*H605,2)</f>
        <v>0</v>
      </c>
      <c r="K605" s="272" t="s">
        <v>141</v>
      </c>
      <c r="L605" s="277"/>
      <c r="M605" s="278" t="s">
        <v>76</v>
      </c>
      <c r="N605" s="279" t="s">
        <v>48</v>
      </c>
      <c r="O605" s="87"/>
      <c r="P605" s="216">
        <f>O605*H605</f>
        <v>0</v>
      </c>
      <c r="Q605" s="216">
        <v>0</v>
      </c>
      <c r="R605" s="216">
        <f>Q605*H605</f>
        <v>0</v>
      </c>
      <c r="S605" s="216">
        <v>0</v>
      </c>
      <c r="T605" s="217">
        <f>S605*H605</f>
        <v>0</v>
      </c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R605" s="218" t="s">
        <v>188</v>
      </c>
      <c r="AT605" s="218" t="s">
        <v>404</v>
      </c>
      <c r="AU605" s="218" t="s">
        <v>88</v>
      </c>
      <c r="AY605" s="20" t="s">
        <v>135</v>
      </c>
      <c r="BE605" s="219">
        <f>IF(N605="základní",J605,0)</f>
        <v>0</v>
      </c>
      <c r="BF605" s="219">
        <f>IF(N605="snížená",J605,0)</f>
        <v>0</v>
      </c>
      <c r="BG605" s="219">
        <f>IF(N605="zákl. přenesená",J605,0)</f>
        <v>0</v>
      </c>
      <c r="BH605" s="219">
        <f>IF(N605="sníž. přenesená",J605,0)</f>
        <v>0</v>
      </c>
      <c r="BI605" s="219">
        <f>IF(N605="nulová",J605,0)</f>
        <v>0</v>
      </c>
      <c r="BJ605" s="20" t="s">
        <v>86</v>
      </c>
      <c r="BK605" s="219">
        <f>ROUND(I605*H605,2)</f>
        <v>0</v>
      </c>
      <c r="BL605" s="20" t="s">
        <v>142</v>
      </c>
      <c r="BM605" s="218" t="s">
        <v>1192</v>
      </c>
    </row>
    <row r="606" s="2" customFormat="1">
      <c r="A606" s="41"/>
      <c r="B606" s="42"/>
      <c r="C606" s="43"/>
      <c r="D606" s="220" t="s">
        <v>144</v>
      </c>
      <c r="E606" s="43"/>
      <c r="F606" s="221" t="s">
        <v>406</v>
      </c>
      <c r="G606" s="43"/>
      <c r="H606" s="43"/>
      <c r="I606" s="222"/>
      <c r="J606" s="43"/>
      <c r="K606" s="43"/>
      <c r="L606" s="47"/>
      <c r="M606" s="223"/>
      <c r="N606" s="224"/>
      <c r="O606" s="87"/>
      <c r="P606" s="87"/>
      <c r="Q606" s="87"/>
      <c r="R606" s="87"/>
      <c r="S606" s="87"/>
      <c r="T606" s="88"/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T606" s="20" t="s">
        <v>144</v>
      </c>
      <c r="AU606" s="20" t="s">
        <v>88</v>
      </c>
    </row>
    <row r="607" s="13" customFormat="1">
      <c r="A607" s="13"/>
      <c r="B607" s="227"/>
      <c r="C607" s="228"/>
      <c r="D607" s="220" t="s">
        <v>171</v>
      </c>
      <c r="E607" s="229" t="s">
        <v>76</v>
      </c>
      <c r="F607" s="230" t="s">
        <v>1193</v>
      </c>
      <c r="G607" s="228"/>
      <c r="H607" s="231">
        <v>229.38999999999999</v>
      </c>
      <c r="I607" s="232"/>
      <c r="J607" s="228"/>
      <c r="K607" s="228"/>
      <c r="L607" s="233"/>
      <c r="M607" s="234"/>
      <c r="N607" s="235"/>
      <c r="O607" s="235"/>
      <c r="P607" s="235"/>
      <c r="Q607" s="235"/>
      <c r="R607" s="235"/>
      <c r="S607" s="235"/>
      <c r="T607" s="236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37" t="s">
        <v>171</v>
      </c>
      <c r="AU607" s="237" t="s">
        <v>88</v>
      </c>
      <c r="AV607" s="13" t="s">
        <v>88</v>
      </c>
      <c r="AW607" s="13" t="s">
        <v>38</v>
      </c>
      <c r="AX607" s="13" t="s">
        <v>86</v>
      </c>
      <c r="AY607" s="237" t="s">
        <v>135</v>
      </c>
    </row>
    <row r="608" s="2" customFormat="1" ht="16.5" customHeight="1">
      <c r="A608" s="41"/>
      <c r="B608" s="42"/>
      <c r="C608" s="207" t="s">
        <v>288</v>
      </c>
      <c r="D608" s="207" t="s">
        <v>137</v>
      </c>
      <c r="E608" s="208" t="s">
        <v>410</v>
      </c>
      <c r="F608" s="209" t="s">
        <v>411</v>
      </c>
      <c r="G608" s="210" t="s">
        <v>202</v>
      </c>
      <c r="H608" s="211">
        <v>52.908000000000001</v>
      </c>
      <c r="I608" s="212"/>
      <c r="J608" s="213">
        <f>ROUND(I608*H608,2)</f>
        <v>0</v>
      </c>
      <c r="K608" s="209" t="s">
        <v>141</v>
      </c>
      <c r="L608" s="47"/>
      <c r="M608" s="214" t="s">
        <v>76</v>
      </c>
      <c r="N608" s="215" t="s">
        <v>48</v>
      </c>
      <c r="O608" s="87"/>
      <c r="P608" s="216">
        <f>O608*H608</f>
        <v>0</v>
      </c>
      <c r="Q608" s="216">
        <v>0</v>
      </c>
      <c r="R608" s="216">
        <f>Q608*H608</f>
        <v>0</v>
      </c>
      <c r="S608" s="216">
        <v>0</v>
      </c>
      <c r="T608" s="217">
        <f>S608*H608</f>
        <v>0</v>
      </c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R608" s="218" t="s">
        <v>142</v>
      </c>
      <c r="AT608" s="218" t="s">
        <v>137</v>
      </c>
      <c r="AU608" s="218" t="s">
        <v>88</v>
      </c>
      <c r="AY608" s="20" t="s">
        <v>135</v>
      </c>
      <c r="BE608" s="219">
        <f>IF(N608="základní",J608,0)</f>
        <v>0</v>
      </c>
      <c r="BF608" s="219">
        <f>IF(N608="snížená",J608,0)</f>
        <v>0</v>
      </c>
      <c r="BG608" s="219">
        <f>IF(N608="zákl. přenesená",J608,0)</f>
        <v>0</v>
      </c>
      <c r="BH608" s="219">
        <f>IF(N608="sníž. přenesená",J608,0)</f>
        <v>0</v>
      </c>
      <c r="BI608" s="219">
        <f>IF(N608="nulová",J608,0)</f>
        <v>0</v>
      </c>
      <c r="BJ608" s="20" t="s">
        <v>86</v>
      </c>
      <c r="BK608" s="219">
        <f>ROUND(I608*H608,2)</f>
        <v>0</v>
      </c>
      <c r="BL608" s="20" t="s">
        <v>142</v>
      </c>
      <c r="BM608" s="218" t="s">
        <v>1194</v>
      </c>
    </row>
    <row r="609" s="2" customFormat="1">
      <c r="A609" s="41"/>
      <c r="B609" s="42"/>
      <c r="C609" s="43"/>
      <c r="D609" s="220" t="s">
        <v>144</v>
      </c>
      <c r="E609" s="43"/>
      <c r="F609" s="221" t="s">
        <v>413</v>
      </c>
      <c r="G609" s="43"/>
      <c r="H609" s="43"/>
      <c r="I609" s="222"/>
      <c r="J609" s="43"/>
      <c r="K609" s="43"/>
      <c r="L609" s="47"/>
      <c r="M609" s="223"/>
      <c r="N609" s="224"/>
      <c r="O609" s="87"/>
      <c r="P609" s="87"/>
      <c r="Q609" s="87"/>
      <c r="R609" s="87"/>
      <c r="S609" s="87"/>
      <c r="T609" s="88"/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T609" s="20" t="s">
        <v>144</v>
      </c>
      <c r="AU609" s="20" t="s">
        <v>88</v>
      </c>
    </row>
    <row r="610" s="2" customFormat="1">
      <c r="A610" s="41"/>
      <c r="B610" s="42"/>
      <c r="C610" s="43"/>
      <c r="D610" s="225" t="s">
        <v>146</v>
      </c>
      <c r="E610" s="43"/>
      <c r="F610" s="226" t="s">
        <v>414</v>
      </c>
      <c r="G610" s="43"/>
      <c r="H610" s="43"/>
      <c r="I610" s="222"/>
      <c r="J610" s="43"/>
      <c r="K610" s="43"/>
      <c r="L610" s="47"/>
      <c r="M610" s="223"/>
      <c r="N610" s="224"/>
      <c r="O610" s="87"/>
      <c r="P610" s="87"/>
      <c r="Q610" s="87"/>
      <c r="R610" s="87"/>
      <c r="S610" s="87"/>
      <c r="T610" s="88"/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T610" s="20" t="s">
        <v>146</v>
      </c>
      <c r="AU610" s="20" t="s">
        <v>88</v>
      </c>
    </row>
    <row r="611" s="13" customFormat="1">
      <c r="A611" s="13"/>
      <c r="B611" s="227"/>
      <c r="C611" s="228"/>
      <c r="D611" s="220" t="s">
        <v>171</v>
      </c>
      <c r="E611" s="229" t="s">
        <v>76</v>
      </c>
      <c r="F611" s="230" t="s">
        <v>1195</v>
      </c>
      <c r="G611" s="228"/>
      <c r="H611" s="231">
        <v>2.4300000000000002</v>
      </c>
      <c r="I611" s="232"/>
      <c r="J611" s="228"/>
      <c r="K611" s="228"/>
      <c r="L611" s="233"/>
      <c r="M611" s="234"/>
      <c r="N611" s="235"/>
      <c r="O611" s="235"/>
      <c r="P611" s="235"/>
      <c r="Q611" s="235"/>
      <c r="R611" s="235"/>
      <c r="S611" s="235"/>
      <c r="T611" s="236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37" t="s">
        <v>171</v>
      </c>
      <c r="AU611" s="237" t="s">
        <v>88</v>
      </c>
      <c r="AV611" s="13" t="s">
        <v>88</v>
      </c>
      <c r="AW611" s="13" t="s">
        <v>38</v>
      </c>
      <c r="AX611" s="13" t="s">
        <v>78</v>
      </c>
      <c r="AY611" s="237" t="s">
        <v>135</v>
      </c>
    </row>
    <row r="612" s="13" customFormat="1">
      <c r="A612" s="13"/>
      <c r="B612" s="227"/>
      <c r="C612" s="228"/>
      <c r="D612" s="220" t="s">
        <v>171</v>
      </c>
      <c r="E612" s="229" t="s">
        <v>76</v>
      </c>
      <c r="F612" s="230" t="s">
        <v>1196</v>
      </c>
      <c r="G612" s="228"/>
      <c r="H612" s="231">
        <v>0.97199999999999998</v>
      </c>
      <c r="I612" s="232"/>
      <c r="J612" s="228"/>
      <c r="K612" s="228"/>
      <c r="L612" s="233"/>
      <c r="M612" s="234"/>
      <c r="N612" s="235"/>
      <c r="O612" s="235"/>
      <c r="P612" s="235"/>
      <c r="Q612" s="235"/>
      <c r="R612" s="235"/>
      <c r="S612" s="235"/>
      <c r="T612" s="236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7" t="s">
        <v>171</v>
      </c>
      <c r="AU612" s="237" t="s">
        <v>88</v>
      </c>
      <c r="AV612" s="13" t="s">
        <v>88</v>
      </c>
      <c r="AW612" s="13" t="s">
        <v>38</v>
      </c>
      <c r="AX612" s="13" t="s">
        <v>78</v>
      </c>
      <c r="AY612" s="237" t="s">
        <v>135</v>
      </c>
    </row>
    <row r="613" s="13" customFormat="1">
      <c r="A613" s="13"/>
      <c r="B613" s="227"/>
      <c r="C613" s="228"/>
      <c r="D613" s="220" t="s">
        <v>171</v>
      </c>
      <c r="E613" s="229" t="s">
        <v>76</v>
      </c>
      <c r="F613" s="230" t="s">
        <v>1197</v>
      </c>
      <c r="G613" s="228"/>
      <c r="H613" s="231">
        <v>2.9159999999999999</v>
      </c>
      <c r="I613" s="232"/>
      <c r="J613" s="228"/>
      <c r="K613" s="228"/>
      <c r="L613" s="233"/>
      <c r="M613" s="234"/>
      <c r="N613" s="235"/>
      <c r="O613" s="235"/>
      <c r="P613" s="235"/>
      <c r="Q613" s="235"/>
      <c r="R613" s="235"/>
      <c r="S613" s="235"/>
      <c r="T613" s="236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37" t="s">
        <v>171</v>
      </c>
      <c r="AU613" s="237" t="s">
        <v>88</v>
      </c>
      <c r="AV613" s="13" t="s">
        <v>88</v>
      </c>
      <c r="AW613" s="13" t="s">
        <v>38</v>
      </c>
      <c r="AX613" s="13" t="s">
        <v>78</v>
      </c>
      <c r="AY613" s="237" t="s">
        <v>135</v>
      </c>
    </row>
    <row r="614" s="13" customFormat="1">
      <c r="A614" s="13"/>
      <c r="B614" s="227"/>
      <c r="C614" s="228"/>
      <c r="D614" s="220" t="s">
        <v>171</v>
      </c>
      <c r="E614" s="229" t="s">
        <v>76</v>
      </c>
      <c r="F614" s="230" t="s">
        <v>1198</v>
      </c>
      <c r="G614" s="228"/>
      <c r="H614" s="231">
        <v>1.458</v>
      </c>
      <c r="I614" s="232"/>
      <c r="J614" s="228"/>
      <c r="K614" s="228"/>
      <c r="L614" s="233"/>
      <c r="M614" s="234"/>
      <c r="N614" s="235"/>
      <c r="O614" s="235"/>
      <c r="P614" s="235"/>
      <c r="Q614" s="235"/>
      <c r="R614" s="235"/>
      <c r="S614" s="235"/>
      <c r="T614" s="236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37" t="s">
        <v>171</v>
      </c>
      <c r="AU614" s="237" t="s">
        <v>88</v>
      </c>
      <c r="AV614" s="13" t="s">
        <v>88</v>
      </c>
      <c r="AW614" s="13" t="s">
        <v>38</v>
      </c>
      <c r="AX614" s="13" t="s">
        <v>78</v>
      </c>
      <c r="AY614" s="237" t="s">
        <v>135</v>
      </c>
    </row>
    <row r="615" s="13" customFormat="1">
      <c r="A615" s="13"/>
      <c r="B615" s="227"/>
      <c r="C615" s="228"/>
      <c r="D615" s="220" t="s">
        <v>171</v>
      </c>
      <c r="E615" s="229" t="s">
        <v>76</v>
      </c>
      <c r="F615" s="230" t="s">
        <v>1199</v>
      </c>
      <c r="G615" s="228"/>
      <c r="H615" s="231">
        <v>2.9649999999999999</v>
      </c>
      <c r="I615" s="232"/>
      <c r="J615" s="228"/>
      <c r="K615" s="228"/>
      <c r="L615" s="233"/>
      <c r="M615" s="234"/>
      <c r="N615" s="235"/>
      <c r="O615" s="235"/>
      <c r="P615" s="235"/>
      <c r="Q615" s="235"/>
      <c r="R615" s="235"/>
      <c r="S615" s="235"/>
      <c r="T615" s="236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37" t="s">
        <v>171</v>
      </c>
      <c r="AU615" s="237" t="s">
        <v>88</v>
      </c>
      <c r="AV615" s="13" t="s">
        <v>88</v>
      </c>
      <c r="AW615" s="13" t="s">
        <v>38</v>
      </c>
      <c r="AX615" s="13" t="s">
        <v>78</v>
      </c>
      <c r="AY615" s="237" t="s">
        <v>135</v>
      </c>
    </row>
    <row r="616" s="13" customFormat="1">
      <c r="A616" s="13"/>
      <c r="B616" s="227"/>
      <c r="C616" s="228"/>
      <c r="D616" s="220" t="s">
        <v>171</v>
      </c>
      <c r="E616" s="229" t="s">
        <v>76</v>
      </c>
      <c r="F616" s="230" t="s">
        <v>1200</v>
      </c>
      <c r="G616" s="228"/>
      <c r="H616" s="231">
        <v>1.2150000000000001</v>
      </c>
      <c r="I616" s="232"/>
      <c r="J616" s="228"/>
      <c r="K616" s="228"/>
      <c r="L616" s="233"/>
      <c r="M616" s="234"/>
      <c r="N616" s="235"/>
      <c r="O616" s="235"/>
      <c r="P616" s="235"/>
      <c r="Q616" s="235"/>
      <c r="R616" s="235"/>
      <c r="S616" s="235"/>
      <c r="T616" s="236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37" t="s">
        <v>171</v>
      </c>
      <c r="AU616" s="237" t="s">
        <v>88</v>
      </c>
      <c r="AV616" s="13" t="s">
        <v>88</v>
      </c>
      <c r="AW616" s="13" t="s">
        <v>38</v>
      </c>
      <c r="AX616" s="13" t="s">
        <v>78</v>
      </c>
      <c r="AY616" s="237" t="s">
        <v>135</v>
      </c>
    </row>
    <row r="617" s="13" customFormat="1">
      <c r="A617" s="13"/>
      <c r="B617" s="227"/>
      <c r="C617" s="228"/>
      <c r="D617" s="220" t="s">
        <v>171</v>
      </c>
      <c r="E617" s="229" t="s">
        <v>76</v>
      </c>
      <c r="F617" s="230" t="s">
        <v>1201</v>
      </c>
      <c r="G617" s="228"/>
      <c r="H617" s="231">
        <v>2.722</v>
      </c>
      <c r="I617" s="232"/>
      <c r="J617" s="228"/>
      <c r="K617" s="228"/>
      <c r="L617" s="233"/>
      <c r="M617" s="234"/>
      <c r="N617" s="235"/>
      <c r="O617" s="235"/>
      <c r="P617" s="235"/>
      <c r="Q617" s="235"/>
      <c r="R617" s="235"/>
      <c r="S617" s="235"/>
      <c r="T617" s="236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37" t="s">
        <v>171</v>
      </c>
      <c r="AU617" s="237" t="s">
        <v>88</v>
      </c>
      <c r="AV617" s="13" t="s">
        <v>88</v>
      </c>
      <c r="AW617" s="13" t="s">
        <v>38</v>
      </c>
      <c r="AX617" s="13" t="s">
        <v>78</v>
      </c>
      <c r="AY617" s="237" t="s">
        <v>135</v>
      </c>
    </row>
    <row r="618" s="13" customFormat="1">
      <c r="A618" s="13"/>
      <c r="B618" s="227"/>
      <c r="C618" s="228"/>
      <c r="D618" s="220" t="s">
        <v>171</v>
      </c>
      <c r="E618" s="229" t="s">
        <v>76</v>
      </c>
      <c r="F618" s="230" t="s">
        <v>1202</v>
      </c>
      <c r="G618" s="228"/>
      <c r="H618" s="231">
        <v>1.458</v>
      </c>
      <c r="I618" s="232"/>
      <c r="J618" s="228"/>
      <c r="K618" s="228"/>
      <c r="L618" s="233"/>
      <c r="M618" s="234"/>
      <c r="N618" s="235"/>
      <c r="O618" s="235"/>
      <c r="P618" s="235"/>
      <c r="Q618" s="235"/>
      <c r="R618" s="235"/>
      <c r="S618" s="235"/>
      <c r="T618" s="236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37" t="s">
        <v>171</v>
      </c>
      <c r="AU618" s="237" t="s">
        <v>88</v>
      </c>
      <c r="AV618" s="13" t="s">
        <v>88</v>
      </c>
      <c r="AW618" s="13" t="s">
        <v>38</v>
      </c>
      <c r="AX618" s="13" t="s">
        <v>78</v>
      </c>
      <c r="AY618" s="237" t="s">
        <v>135</v>
      </c>
    </row>
    <row r="619" s="13" customFormat="1">
      <c r="A619" s="13"/>
      <c r="B619" s="227"/>
      <c r="C619" s="228"/>
      <c r="D619" s="220" t="s">
        <v>171</v>
      </c>
      <c r="E619" s="229" t="s">
        <v>76</v>
      </c>
      <c r="F619" s="230" t="s">
        <v>1203</v>
      </c>
      <c r="G619" s="228"/>
      <c r="H619" s="231">
        <v>3.1589999999999998</v>
      </c>
      <c r="I619" s="232"/>
      <c r="J619" s="228"/>
      <c r="K619" s="228"/>
      <c r="L619" s="233"/>
      <c r="M619" s="234"/>
      <c r="N619" s="235"/>
      <c r="O619" s="235"/>
      <c r="P619" s="235"/>
      <c r="Q619" s="235"/>
      <c r="R619" s="235"/>
      <c r="S619" s="235"/>
      <c r="T619" s="236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37" t="s">
        <v>171</v>
      </c>
      <c r="AU619" s="237" t="s">
        <v>88</v>
      </c>
      <c r="AV619" s="13" t="s">
        <v>88</v>
      </c>
      <c r="AW619" s="13" t="s">
        <v>38</v>
      </c>
      <c r="AX619" s="13" t="s">
        <v>78</v>
      </c>
      <c r="AY619" s="237" t="s">
        <v>135</v>
      </c>
    </row>
    <row r="620" s="13" customFormat="1">
      <c r="A620" s="13"/>
      <c r="B620" s="227"/>
      <c r="C620" s="228"/>
      <c r="D620" s="220" t="s">
        <v>171</v>
      </c>
      <c r="E620" s="229" t="s">
        <v>76</v>
      </c>
      <c r="F620" s="230" t="s">
        <v>1204</v>
      </c>
      <c r="G620" s="228"/>
      <c r="H620" s="231">
        <v>1.2150000000000001</v>
      </c>
      <c r="I620" s="232"/>
      <c r="J620" s="228"/>
      <c r="K620" s="228"/>
      <c r="L620" s="233"/>
      <c r="M620" s="234"/>
      <c r="N620" s="235"/>
      <c r="O620" s="235"/>
      <c r="P620" s="235"/>
      <c r="Q620" s="235"/>
      <c r="R620" s="235"/>
      <c r="S620" s="235"/>
      <c r="T620" s="236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37" t="s">
        <v>171</v>
      </c>
      <c r="AU620" s="237" t="s">
        <v>88</v>
      </c>
      <c r="AV620" s="13" t="s">
        <v>88</v>
      </c>
      <c r="AW620" s="13" t="s">
        <v>38</v>
      </c>
      <c r="AX620" s="13" t="s">
        <v>78</v>
      </c>
      <c r="AY620" s="237" t="s">
        <v>135</v>
      </c>
    </row>
    <row r="621" s="13" customFormat="1">
      <c r="A621" s="13"/>
      <c r="B621" s="227"/>
      <c r="C621" s="228"/>
      <c r="D621" s="220" t="s">
        <v>171</v>
      </c>
      <c r="E621" s="229" t="s">
        <v>76</v>
      </c>
      <c r="F621" s="230" t="s">
        <v>1205</v>
      </c>
      <c r="G621" s="228"/>
      <c r="H621" s="231">
        <v>3.4020000000000001</v>
      </c>
      <c r="I621" s="232"/>
      <c r="J621" s="228"/>
      <c r="K621" s="228"/>
      <c r="L621" s="233"/>
      <c r="M621" s="234"/>
      <c r="N621" s="235"/>
      <c r="O621" s="235"/>
      <c r="P621" s="235"/>
      <c r="Q621" s="235"/>
      <c r="R621" s="235"/>
      <c r="S621" s="235"/>
      <c r="T621" s="236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37" t="s">
        <v>171</v>
      </c>
      <c r="AU621" s="237" t="s">
        <v>88</v>
      </c>
      <c r="AV621" s="13" t="s">
        <v>88</v>
      </c>
      <c r="AW621" s="13" t="s">
        <v>38</v>
      </c>
      <c r="AX621" s="13" t="s">
        <v>78</v>
      </c>
      <c r="AY621" s="237" t="s">
        <v>135</v>
      </c>
    </row>
    <row r="622" s="13" customFormat="1">
      <c r="A622" s="13"/>
      <c r="B622" s="227"/>
      <c r="C622" s="228"/>
      <c r="D622" s="220" t="s">
        <v>171</v>
      </c>
      <c r="E622" s="229" t="s">
        <v>76</v>
      </c>
      <c r="F622" s="230" t="s">
        <v>1206</v>
      </c>
      <c r="G622" s="228"/>
      <c r="H622" s="231">
        <v>0.48599999999999999</v>
      </c>
      <c r="I622" s="232"/>
      <c r="J622" s="228"/>
      <c r="K622" s="228"/>
      <c r="L622" s="233"/>
      <c r="M622" s="234"/>
      <c r="N622" s="235"/>
      <c r="O622" s="235"/>
      <c r="P622" s="235"/>
      <c r="Q622" s="235"/>
      <c r="R622" s="235"/>
      <c r="S622" s="235"/>
      <c r="T622" s="236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37" t="s">
        <v>171</v>
      </c>
      <c r="AU622" s="237" t="s">
        <v>88</v>
      </c>
      <c r="AV622" s="13" t="s">
        <v>88</v>
      </c>
      <c r="AW622" s="13" t="s">
        <v>38</v>
      </c>
      <c r="AX622" s="13" t="s">
        <v>78</v>
      </c>
      <c r="AY622" s="237" t="s">
        <v>135</v>
      </c>
    </row>
    <row r="623" s="13" customFormat="1">
      <c r="A623" s="13"/>
      <c r="B623" s="227"/>
      <c r="C623" s="228"/>
      <c r="D623" s="220" t="s">
        <v>171</v>
      </c>
      <c r="E623" s="229" t="s">
        <v>76</v>
      </c>
      <c r="F623" s="230" t="s">
        <v>1207</v>
      </c>
      <c r="G623" s="228"/>
      <c r="H623" s="231">
        <v>1.7010000000000001</v>
      </c>
      <c r="I623" s="232"/>
      <c r="J623" s="228"/>
      <c r="K623" s="228"/>
      <c r="L623" s="233"/>
      <c r="M623" s="234"/>
      <c r="N623" s="235"/>
      <c r="O623" s="235"/>
      <c r="P623" s="235"/>
      <c r="Q623" s="235"/>
      <c r="R623" s="235"/>
      <c r="S623" s="235"/>
      <c r="T623" s="236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37" t="s">
        <v>171</v>
      </c>
      <c r="AU623" s="237" t="s">
        <v>88</v>
      </c>
      <c r="AV623" s="13" t="s">
        <v>88</v>
      </c>
      <c r="AW623" s="13" t="s">
        <v>38</v>
      </c>
      <c r="AX623" s="13" t="s">
        <v>78</v>
      </c>
      <c r="AY623" s="237" t="s">
        <v>135</v>
      </c>
    </row>
    <row r="624" s="13" customFormat="1">
      <c r="A624" s="13"/>
      <c r="B624" s="227"/>
      <c r="C624" s="228"/>
      <c r="D624" s="220" t="s">
        <v>171</v>
      </c>
      <c r="E624" s="229" t="s">
        <v>76</v>
      </c>
      <c r="F624" s="230" t="s">
        <v>1208</v>
      </c>
      <c r="G624" s="228"/>
      <c r="H624" s="231">
        <v>1.7010000000000001</v>
      </c>
      <c r="I624" s="232"/>
      <c r="J624" s="228"/>
      <c r="K624" s="228"/>
      <c r="L624" s="233"/>
      <c r="M624" s="234"/>
      <c r="N624" s="235"/>
      <c r="O624" s="235"/>
      <c r="P624" s="235"/>
      <c r="Q624" s="235"/>
      <c r="R624" s="235"/>
      <c r="S624" s="235"/>
      <c r="T624" s="236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37" t="s">
        <v>171</v>
      </c>
      <c r="AU624" s="237" t="s">
        <v>88</v>
      </c>
      <c r="AV624" s="13" t="s">
        <v>88</v>
      </c>
      <c r="AW624" s="13" t="s">
        <v>38</v>
      </c>
      <c r="AX624" s="13" t="s">
        <v>78</v>
      </c>
      <c r="AY624" s="237" t="s">
        <v>135</v>
      </c>
    </row>
    <row r="625" s="13" customFormat="1">
      <c r="A625" s="13"/>
      <c r="B625" s="227"/>
      <c r="C625" s="228"/>
      <c r="D625" s="220" t="s">
        <v>171</v>
      </c>
      <c r="E625" s="229" t="s">
        <v>76</v>
      </c>
      <c r="F625" s="230" t="s">
        <v>1209</v>
      </c>
      <c r="G625" s="228"/>
      <c r="H625" s="231">
        <v>2.9159999999999999</v>
      </c>
      <c r="I625" s="232"/>
      <c r="J625" s="228"/>
      <c r="K625" s="228"/>
      <c r="L625" s="233"/>
      <c r="M625" s="234"/>
      <c r="N625" s="235"/>
      <c r="O625" s="235"/>
      <c r="P625" s="235"/>
      <c r="Q625" s="235"/>
      <c r="R625" s="235"/>
      <c r="S625" s="235"/>
      <c r="T625" s="236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37" t="s">
        <v>171</v>
      </c>
      <c r="AU625" s="237" t="s">
        <v>88</v>
      </c>
      <c r="AV625" s="13" t="s">
        <v>88</v>
      </c>
      <c r="AW625" s="13" t="s">
        <v>38</v>
      </c>
      <c r="AX625" s="13" t="s">
        <v>78</v>
      </c>
      <c r="AY625" s="237" t="s">
        <v>135</v>
      </c>
    </row>
    <row r="626" s="13" customFormat="1">
      <c r="A626" s="13"/>
      <c r="B626" s="227"/>
      <c r="C626" s="228"/>
      <c r="D626" s="220" t="s">
        <v>171</v>
      </c>
      <c r="E626" s="229" t="s">
        <v>76</v>
      </c>
      <c r="F626" s="230" t="s">
        <v>1210</v>
      </c>
      <c r="G626" s="228"/>
      <c r="H626" s="231">
        <v>0.97199999999999998</v>
      </c>
      <c r="I626" s="232"/>
      <c r="J626" s="228"/>
      <c r="K626" s="228"/>
      <c r="L626" s="233"/>
      <c r="M626" s="234"/>
      <c r="N626" s="235"/>
      <c r="O626" s="235"/>
      <c r="P626" s="235"/>
      <c r="Q626" s="235"/>
      <c r="R626" s="235"/>
      <c r="S626" s="235"/>
      <c r="T626" s="236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37" t="s">
        <v>171</v>
      </c>
      <c r="AU626" s="237" t="s">
        <v>88</v>
      </c>
      <c r="AV626" s="13" t="s">
        <v>88</v>
      </c>
      <c r="AW626" s="13" t="s">
        <v>38</v>
      </c>
      <c r="AX626" s="13" t="s">
        <v>78</v>
      </c>
      <c r="AY626" s="237" t="s">
        <v>135</v>
      </c>
    </row>
    <row r="627" s="13" customFormat="1">
      <c r="A627" s="13"/>
      <c r="B627" s="227"/>
      <c r="C627" s="228"/>
      <c r="D627" s="220" t="s">
        <v>171</v>
      </c>
      <c r="E627" s="229" t="s">
        <v>76</v>
      </c>
      <c r="F627" s="230" t="s">
        <v>1211</v>
      </c>
      <c r="G627" s="228"/>
      <c r="H627" s="231">
        <v>1.944</v>
      </c>
      <c r="I627" s="232"/>
      <c r="J627" s="228"/>
      <c r="K627" s="228"/>
      <c r="L627" s="233"/>
      <c r="M627" s="234"/>
      <c r="N627" s="235"/>
      <c r="O627" s="235"/>
      <c r="P627" s="235"/>
      <c r="Q627" s="235"/>
      <c r="R627" s="235"/>
      <c r="S627" s="235"/>
      <c r="T627" s="236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37" t="s">
        <v>171</v>
      </c>
      <c r="AU627" s="237" t="s">
        <v>88</v>
      </c>
      <c r="AV627" s="13" t="s">
        <v>88</v>
      </c>
      <c r="AW627" s="13" t="s">
        <v>38</v>
      </c>
      <c r="AX627" s="13" t="s">
        <v>78</v>
      </c>
      <c r="AY627" s="237" t="s">
        <v>135</v>
      </c>
    </row>
    <row r="628" s="13" customFormat="1">
      <c r="A628" s="13"/>
      <c r="B628" s="227"/>
      <c r="C628" s="228"/>
      <c r="D628" s="220" t="s">
        <v>171</v>
      </c>
      <c r="E628" s="229" t="s">
        <v>76</v>
      </c>
      <c r="F628" s="230" t="s">
        <v>1212</v>
      </c>
      <c r="G628" s="228"/>
      <c r="H628" s="231">
        <v>9.4770000000000003</v>
      </c>
      <c r="I628" s="232"/>
      <c r="J628" s="228"/>
      <c r="K628" s="228"/>
      <c r="L628" s="233"/>
      <c r="M628" s="234"/>
      <c r="N628" s="235"/>
      <c r="O628" s="235"/>
      <c r="P628" s="235"/>
      <c r="Q628" s="235"/>
      <c r="R628" s="235"/>
      <c r="S628" s="235"/>
      <c r="T628" s="236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37" t="s">
        <v>171</v>
      </c>
      <c r="AU628" s="237" t="s">
        <v>88</v>
      </c>
      <c r="AV628" s="13" t="s">
        <v>88</v>
      </c>
      <c r="AW628" s="13" t="s">
        <v>38</v>
      </c>
      <c r="AX628" s="13" t="s">
        <v>78</v>
      </c>
      <c r="AY628" s="237" t="s">
        <v>135</v>
      </c>
    </row>
    <row r="629" s="13" customFormat="1">
      <c r="A629" s="13"/>
      <c r="B629" s="227"/>
      <c r="C629" s="228"/>
      <c r="D629" s="220" t="s">
        <v>171</v>
      </c>
      <c r="E629" s="229" t="s">
        <v>76</v>
      </c>
      <c r="F629" s="230" t="s">
        <v>1213</v>
      </c>
      <c r="G629" s="228"/>
      <c r="H629" s="231">
        <v>2.673</v>
      </c>
      <c r="I629" s="232"/>
      <c r="J629" s="228"/>
      <c r="K629" s="228"/>
      <c r="L629" s="233"/>
      <c r="M629" s="234"/>
      <c r="N629" s="235"/>
      <c r="O629" s="235"/>
      <c r="P629" s="235"/>
      <c r="Q629" s="235"/>
      <c r="R629" s="235"/>
      <c r="S629" s="235"/>
      <c r="T629" s="236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37" t="s">
        <v>171</v>
      </c>
      <c r="AU629" s="237" t="s">
        <v>88</v>
      </c>
      <c r="AV629" s="13" t="s">
        <v>88</v>
      </c>
      <c r="AW629" s="13" t="s">
        <v>38</v>
      </c>
      <c r="AX629" s="13" t="s">
        <v>78</v>
      </c>
      <c r="AY629" s="237" t="s">
        <v>135</v>
      </c>
    </row>
    <row r="630" s="13" customFormat="1">
      <c r="A630" s="13"/>
      <c r="B630" s="227"/>
      <c r="C630" s="228"/>
      <c r="D630" s="220" t="s">
        <v>171</v>
      </c>
      <c r="E630" s="229" t="s">
        <v>76</v>
      </c>
      <c r="F630" s="230" t="s">
        <v>1214</v>
      </c>
      <c r="G630" s="228"/>
      <c r="H630" s="231">
        <v>2.4300000000000002</v>
      </c>
      <c r="I630" s="232"/>
      <c r="J630" s="228"/>
      <c r="K630" s="228"/>
      <c r="L630" s="233"/>
      <c r="M630" s="234"/>
      <c r="N630" s="235"/>
      <c r="O630" s="235"/>
      <c r="P630" s="235"/>
      <c r="Q630" s="235"/>
      <c r="R630" s="235"/>
      <c r="S630" s="235"/>
      <c r="T630" s="236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37" t="s">
        <v>171</v>
      </c>
      <c r="AU630" s="237" t="s">
        <v>88</v>
      </c>
      <c r="AV630" s="13" t="s">
        <v>88</v>
      </c>
      <c r="AW630" s="13" t="s">
        <v>38</v>
      </c>
      <c r="AX630" s="13" t="s">
        <v>78</v>
      </c>
      <c r="AY630" s="237" t="s">
        <v>135</v>
      </c>
    </row>
    <row r="631" s="13" customFormat="1">
      <c r="A631" s="13"/>
      <c r="B631" s="227"/>
      <c r="C631" s="228"/>
      <c r="D631" s="220" t="s">
        <v>171</v>
      </c>
      <c r="E631" s="229" t="s">
        <v>76</v>
      </c>
      <c r="F631" s="230" t="s">
        <v>1215</v>
      </c>
      <c r="G631" s="228"/>
      <c r="H631" s="231">
        <v>1.361</v>
      </c>
      <c r="I631" s="232"/>
      <c r="J631" s="228"/>
      <c r="K631" s="228"/>
      <c r="L631" s="233"/>
      <c r="M631" s="234"/>
      <c r="N631" s="235"/>
      <c r="O631" s="235"/>
      <c r="P631" s="235"/>
      <c r="Q631" s="235"/>
      <c r="R631" s="235"/>
      <c r="S631" s="235"/>
      <c r="T631" s="236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37" t="s">
        <v>171</v>
      </c>
      <c r="AU631" s="237" t="s">
        <v>88</v>
      </c>
      <c r="AV631" s="13" t="s">
        <v>88</v>
      </c>
      <c r="AW631" s="13" t="s">
        <v>38</v>
      </c>
      <c r="AX631" s="13" t="s">
        <v>78</v>
      </c>
      <c r="AY631" s="237" t="s">
        <v>135</v>
      </c>
    </row>
    <row r="632" s="13" customFormat="1">
      <c r="A632" s="13"/>
      <c r="B632" s="227"/>
      <c r="C632" s="228"/>
      <c r="D632" s="220" t="s">
        <v>171</v>
      </c>
      <c r="E632" s="229" t="s">
        <v>76</v>
      </c>
      <c r="F632" s="230" t="s">
        <v>1216</v>
      </c>
      <c r="G632" s="228"/>
      <c r="H632" s="231">
        <v>1.458</v>
      </c>
      <c r="I632" s="232"/>
      <c r="J632" s="228"/>
      <c r="K632" s="228"/>
      <c r="L632" s="233"/>
      <c r="M632" s="234"/>
      <c r="N632" s="235"/>
      <c r="O632" s="235"/>
      <c r="P632" s="235"/>
      <c r="Q632" s="235"/>
      <c r="R632" s="235"/>
      <c r="S632" s="235"/>
      <c r="T632" s="236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37" t="s">
        <v>171</v>
      </c>
      <c r="AU632" s="237" t="s">
        <v>88</v>
      </c>
      <c r="AV632" s="13" t="s">
        <v>88</v>
      </c>
      <c r="AW632" s="13" t="s">
        <v>38</v>
      </c>
      <c r="AX632" s="13" t="s">
        <v>78</v>
      </c>
      <c r="AY632" s="237" t="s">
        <v>135</v>
      </c>
    </row>
    <row r="633" s="13" customFormat="1">
      <c r="A633" s="13"/>
      <c r="B633" s="227"/>
      <c r="C633" s="228"/>
      <c r="D633" s="220" t="s">
        <v>171</v>
      </c>
      <c r="E633" s="229" t="s">
        <v>76</v>
      </c>
      <c r="F633" s="230" t="s">
        <v>1217</v>
      </c>
      <c r="G633" s="228"/>
      <c r="H633" s="231">
        <v>0.48599999999999999</v>
      </c>
      <c r="I633" s="232"/>
      <c r="J633" s="228"/>
      <c r="K633" s="228"/>
      <c r="L633" s="233"/>
      <c r="M633" s="234"/>
      <c r="N633" s="235"/>
      <c r="O633" s="235"/>
      <c r="P633" s="235"/>
      <c r="Q633" s="235"/>
      <c r="R633" s="235"/>
      <c r="S633" s="235"/>
      <c r="T633" s="236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37" t="s">
        <v>171</v>
      </c>
      <c r="AU633" s="237" t="s">
        <v>88</v>
      </c>
      <c r="AV633" s="13" t="s">
        <v>88</v>
      </c>
      <c r="AW633" s="13" t="s">
        <v>38</v>
      </c>
      <c r="AX633" s="13" t="s">
        <v>78</v>
      </c>
      <c r="AY633" s="237" t="s">
        <v>135</v>
      </c>
    </row>
    <row r="634" s="13" customFormat="1">
      <c r="A634" s="13"/>
      <c r="B634" s="227"/>
      <c r="C634" s="228"/>
      <c r="D634" s="220" t="s">
        <v>171</v>
      </c>
      <c r="E634" s="229" t="s">
        <v>76</v>
      </c>
      <c r="F634" s="230" t="s">
        <v>1218</v>
      </c>
      <c r="G634" s="228"/>
      <c r="H634" s="231">
        <v>3.8879999999999999</v>
      </c>
      <c r="I634" s="232"/>
      <c r="J634" s="228"/>
      <c r="K634" s="228"/>
      <c r="L634" s="233"/>
      <c r="M634" s="234"/>
      <c r="N634" s="235"/>
      <c r="O634" s="235"/>
      <c r="P634" s="235"/>
      <c r="Q634" s="235"/>
      <c r="R634" s="235"/>
      <c r="S634" s="235"/>
      <c r="T634" s="236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37" t="s">
        <v>171</v>
      </c>
      <c r="AU634" s="237" t="s">
        <v>88</v>
      </c>
      <c r="AV634" s="13" t="s">
        <v>88</v>
      </c>
      <c r="AW634" s="13" t="s">
        <v>38</v>
      </c>
      <c r="AX634" s="13" t="s">
        <v>78</v>
      </c>
      <c r="AY634" s="237" t="s">
        <v>135</v>
      </c>
    </row>
    <row r="635" s="14" customFormat="1">
      <c r="A635" s="14"/>
      <c r="B635" s="238"/>
      <c r="C635" s="239"/>
      <c r="D635" s="220" t="s">
        <v>171</v>
      </c>
      <c r="E635" s="240" t="s">
        <v>76</v>
      </c>
      <c r="F635" s="241" t="s">
        <v>207</v>
      </c>
      <c r="G635" s="239"/>
      <c r="H635" s="242">
        <v>55.405000000000001</v>
      </c>
      <c r="I635" s="243"/>
      <c r="J635" s="239"/>
      <c r="K635" s="239"/>
      <c r="L635" s="244"/>
      <c r="M635" s="245"/>
      <c r="N635" s="246"/>
      <c r="O635" s="246"/>
      <c r="P635" s="246"/>
      <c r="Q635" s="246"/>
      <c r="R635" s="246"/>
      <c r="S635" s="246"/>
      <c r="T635" s="247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48" t="s">
        <v>171</v>
      </c>
      <c r="AU635" s="248" t="s">
        <v>88</v>
      </c>
      <c r="AV635" s="14" t="s">
        <v>153</v>
      </c>
      <c r="AW635" s="14" t="s">
        <v>38</v>
      </c>
      <c r="AX635" s="14" t="s">
        <v>78</v>
      </c>
      <c r="AY635" s="248" t="s">
        <v>135</v>
      </c>
    </row>
    <row r="636" s="13" customFormat="1">
      <c r="A636" s="13"/>
      <c r="B636" s="227"/>
      <c r="C636" s="228"/>
      <c r="D636" s="220" t="s">
        <v>171</v>
      </c>
      <c r="E636" s="229" t="s">
        <v>76</v>
      </c>
      <c r="F636" s="230" t="s">
        <v>1219</v>
      </c>
      <c r="G636" s="228"/>
      <c r="H636" s="231">
        <v>-2.4969999999999999</v>
      </c>
      <c r="I636" s="232"/>
      <c r="J636" s="228"/>
      <c r="K636" s="228"/>
      <c r="L636" s="233"/>
      <c r="M636" s="234"/>
      <c r="N636" s="235"/>
      <c r="O636" s="235"/>
      <c r="P636" s="235"/>
      <c r="Q636" s="235"/>
      <c r="R636" s="235"/>
      <c r="S636" s="235"/>
      <c r="T636" s="236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37" t="s">
        <v>171</v>
      </c>
      <c r="AU636" s="237" t="s">
        <v>88</v>
      </c>
      <c r="AV636" s="13" t="s">
        <v>88</v>
      </c>
      <c r="AW636" s="13" t="s">
        <v>38</v>
      </c>
      <c r="AX636" s="13" t="s">
        <v>78</v>
      </c>
      <c r="AY636" s="237" t="s">
        <v>135</v>
      </c>
    </row>
    <row r="637" s="16" customFormat="1">
      <c r="A637" s="16"/>
      <c r="B637" s="259"/>
      <c r="C637" s="260"/>
      <c r="D637" s="220" t="s">
        <v>171</v>
      </c>
      <c r="E637" s="261" t="s">
        <v>76</v>
      </c>
      <c r="F637" s="262" t="s">
        <v>402</v>
      </c>
      <c r="G637" s="260"/>
      <c r="H637" s="263">
        <v>52.908000000000001</v>
      </c>
      <c r="I637" s="264"/>
      <c r="J637" s="260"/>
      <c r="K637" s="260"/>
      <c r="L637" s="265"/>
      <c r="M637" s="266"/>
      <c r="N637" s="267"/>
      <c r="O637" s="267"/>
      <c r="P637" s="267"/>
      <c r="Q637" s="267"/>
      <c r="R637" s="267"/>
      <c r="S637" s="267"/>
      <c r="T637" s="268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T637" s="269" t="s">
        <v>171</v>
      </c>
      <c r="AU637" s="269" t="s">
        <v>88</v>
      </c>
      <c r="AV637" s="16" t="s">
        <v>142</v>
      </c>
      <c r="AW637" s="16" t="s">
        <v>38</v>
      </c>
      <c r="AX637" s="16" t="s">
        <v>86</v>
      </c>
      <c r="AY637" s="269" t="s">
        <v>135</v>
      </c>
    </row>
    <row r="638" s="2" customFormat="1" ht="16.5" customHeight="1">
      <c r="A638" s="41"/>
      <c r="B638" s="42"/>
      <c r="C638" s="270" t="s">
        <v>294</v>
      </c>
      <c r="D638" s="270" t="s">
        <v>404</v>
      </c>
      <c r="E638" s="271" t="s">
        <v>419</v>
      </c>
      <c r="F638" s="272" t="s">
        <v>420</v>
      </c>
      <c r="G638" s="273" t="s">
        <v>383</v>
      </c>
      <c r="H638" s="274">
        <v>105.816</v>
      </c>
      <c r="I638" s="275"/>
      <c r="J638" s="276">
        <f>ROUND(I638*H638,2)</f>
        <v>0</v>
      </c>
      <c r="K638" s="272" t="s">
        <v>141</v>
      </c>
      <c r="L638" s="277"/>
      <c r="M638" s="278" t="s">
        <v>76</v>
      </c>
      <c r="N638" s="279" t="s">
        <v>48</v>
      </c>
      <c r="O638" s="87"/>
      <c r="P638" s="216">
        <f>O638*H638</f>
        <v>0</v>
      </c>
      <c r="Q638" s="216">
        <v>0</v>
      </c>
      <c r="R638" s="216">
        <f>Q638*H638</f>
        <v>0</v>
      </c>
      <c r="S638" s="216">
        <v>0</v>
      </c>
      <c r="T638" s="217">
        <f>S638*H638</f>
        <v>0</v>
      </c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R638" s="218" t="s">
        <v>188</v>
      </c>
      <c r="AT638" s="218" t="s">
        <v>404</v>
      </c>
      <c r="AU638" s="218" t="s">
        <v>88</v>
      </c>
      <c r="AY638" s="20" t="s">
        <v>135</v>
      </c>
      <c r="BE638" s="219">
        <f>IF(N638="základní",J638,0)</f>
        <v>0</v>
      </c>
      <c r="BF638" s="219">
        <f>IF(N638="snížená",J638,0)</f>
        <v>0</v>
      </c>
      <c r="BG638" s="219">
        <f>IF(N638="zákl. přenesená",J638,0)</f>
        <v>0</v>
      </c>
      <c r="BH638" s="219">
        <f>IF(N638="sníž. přenesená",J638,0)</f>
        <v>0</v>
      </c>
      <c r="BI638" s="219">
        <f>IF(N638="nulová",J638,0)</f>
        <v>0</v>
      </c>
      <c r="BJ638" s="20" t="s">
        <v>86</v>
      </c>
      <c r="BK638" s="219">
        <f>ROUND(I638*H638,2)</f>
        <v>0</v>
      </c>
      <c r="BL638" s="20" t="s">
        <v>142</v>
      </c>
      <c r="BM638" s="218" t="s">
        <v>1220</v>
      </c>
    </row>
    <row r="639" s="2" customFormat="1">
      <c r="A639" s="41"/>
      <c r="B639" s="42"/>
      <c r="C639" s="43"/>
      <c r="D639" s="220" t="s">
        <v>144</v>
      </c>
      <c r="E639" s="43"/>
      <c r="F639" s="221" t="s">
        <v>420</v>
      </c>
      <c r="G639" s="43"/>
      <c r="H639" s="43"/>
      <c r="I639" s="222"/>
      <c r="J639" s="43"/>
      <c r="K639" s="43"/>
      <c r="L639" s="47"/>
      <c r="M639" s="223"/>
      <c r="N639" s="224"/>
      <c r="O639" s="87"/>
      <c r="P639" s="87"/>
      <c r="Q639" s="87"/>
      <c r="R639" s="87"/>
      <c r="S639" s="87"/>
      <c r="T639" s="88"/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T639" s="20" t="s">
        <v>144</v>
      </c>
      <c r="AU639" s="20" t="s">
        <v>88</v>
      </c>
    </row>
    <row r="640" s="13" customFormat="1">
      <c r="A640" s="13"/>
      <c r="B640" s="227"/>
      <c r="C640" s="228"/>
      <c r="D640" s="220" t="s">
        <v>171</v>
      </c>
      <c r="E640" s="229" t="s">
        <v>76</v>
      </c>
      <c r="F640" s="230" t="s">
        <v>1221</v>
      </c>
      <c r="G640" s="228"/>
      <c r="H640" s="231">
        <v>105.816</v>
      </c>
      <c r="I640" s="232"/>
      <c r="J640" s="228"/>
      <c r="K640" s="228"/>
      <c r="L640" s="233"/>
      <c r="M640" s="234"/>
      <c r="N640" s="235"/>
      <c r="O640" s="235"/>
      <c r="P640" s="235"/>
      <c r="Q640" s="235"/>
      <c r="R640" s="235"/>
      <c r="S640" s="235"/>
      <c r="T640" s="236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37" t="s">
        <v>171</v>
      </c>
      <c r="AU640" s="237" t="s">
        <v>88</v>
      </c>
      <c r="AV640" s="13" t="s">
        <v>88</v>
      </c>
      <c r="AW640" s="13" t="s">
        <v>38</v>
      </c>
      <c r="AX640" s="13" t="s">
        <v>86</v>
      </c>
      <c r="AY640" s="237" t="s">
        <v>135</v>
      </c>
    </row>
    <row r="641" s="12" customFormat="1" ht="22.8" customHeight="1">
      <c r="A641" s="12"/>
      <c r="B641" s="191"/>
      <c r="C641" s="192"/>
      <c r="D641" s="193" t="s">
        <v>77</v>
      </c>
      <c r="E641" s="205" t="s">
        <v>88</v>
      </c>
      <c r="F641" s="205" t="s">
        <v>423</v>
      </c>
      <c r="G641" s="192"/>
      <c r="H641" s="192"/>
      <c r="I641" s="195"/>
      <c r="J641" s="206">
        <f>BK641</f>
        <v>0</v>
      </c>
      <c r="K641" s="192"/>
      <c r="L641" s="197"/>
      <c r="M641" s="198"/>
      <c r="N641" s="199"/>
      <c r="O641" s="199"/>
      <c r="P641" s="200">
        <f>SUM(P642:P669)</f>
        <v>0</v>
      </c>
      <c r="Q641" s="199"/>
      <c r="R641" s="200">
        <f>SUM(R642:R669)</f>
        <v>23.311859999999999</v>
      </c>
      <c r="S641" s="199"/>
      <c r="T641" s="201">
        <f>SUM(T642:T669)</f>
        <v>0</v>
      </c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R641" s="202" t="s">
        <v>86</v>
      </c>
      <c r="AT641" s="203" t="s">
        <v>77</v>
      </c>
      <c r="AU641" s="203" t="s">
        <v>86</v>
      </c>
      <c r="AY641" s="202" t="s">
        <v>135</v>
      </c>
      <c r="BK641" s="204">
        <f>SUM(BK642:BK669)</f>
        <v>0</v>
      </c>
    </row>
    <row r="642" s="2" customFormat="1" ht="24.15" customHeight="1">
      <c r="A642" s="41"/>
      <c r="B642" s="42"/>
      <c r="C642" s="207" t="s">
        <v>300</v>
      </c>
      <c r="D642" s="207" t="s">
        <v>137</v>
      </c>
      <c r="E642" s="208" t="s">
        <v>1222</v>
      </c>
      <c r="F642" s="209" t="s">
        <v>1223</v>
      </c>
      <c r="G642" s="210" t="s">
        <v>184</v>
      </c>
      <c r="H642" s="211">
        <v>114</v>
      </c>
      <c r="I642" s="212"/>
      <c r="J642" s="213">
        <f>ROUND(I642*H642,2)</f>
        <v>0</v>
      </c>
      <c r="K642" s="209" t="s">
        <v>141</v>
      </c>
      <c r="L642" s="47"/>
      <c r="M642" s="214" t="s">
        <v>76</v>
      </c>
      <c r="N642" s="215" t="s">
        <v>48</v>
      </c>
      <c r="O642" s="87"/>
      <c r="P642" s="216">
        <f>O642*H642</f>
        <v>0</v>
      </c>
      <c r="Q642" s="216">
        <v>0.20449000000000001</v>
      </c>
      <c r="R642" s="216">
        <f>Q642*H642</f>
        <v>23.311859999999999</v>
      </c>
      <c r="S642" s="216">
        <v>0</v>
      </c>
      <c r="T642" s="217">
        <f>S642*H642</f>
        <v>0</v>
      </c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R642" s="218" t="s">
        <v>142</v>
      </c>
      <c r="AT642" s="218" t="s">
        <v>137</v>
      </c>
      <c r="AU642" s="218" t="s">
        <v>88</v>
      </c>
      <c r="AY642" s="20" t="s">
        <v>135</v>
      </c>
      <c r="BE642" s="219">
        <f>IF(N642="základní",J642,0)</f>
        <v>0</v>
      </c>
      <c r="BF642" s="219">
        <f>IF(N642="snížená",J642,0)</f>
        <v>0</v>
      </c>
      <c r="BG642" s="219">
        <f>IF(N642="zákl. přenesená",J642,0)</f>
        <v>0</v>
      </c>
      <c r="BH642" s="219">
        <f>IF(N642="sníž. přenesená",J642,0)</f>
        <v>0</v>
      </c>
      <c r="BI642" s="219">
        <f>IF(N642="nulová",J642,0)</f>
        <v>0</v>
      </c>
      <c r="BJ642" s="20" t="s">
        <v>86</v>
      </c>
      <c r="BK642" s="219">
        <f>ROUND(I642*H642,2)</f>
        <v>0</v>
      </c>
      <c r="BL642" s="20" t="s">
        <v>142</v>
      </c>
      <c r="BM642" s="218" t="s">
        <v>1224</v>
      </c>
    </row>
    <row r="643" s="2" customFormat="1">
      <c r="A643" s="41"/>
      <c r="B643" s="42"/>
      <c r="C643" s="43"/>
      <c r="D643" s="220" t="s">
        <v>144</v>
      </c>
      <c r="E643" s="43"/>
      <c r="F643" s="221" t="s">
        <v>1225</v>
      </c>
      <c r="G643" s="43"/>
      <c r="H643" s="43"/>
      <c r="I643" s="222"/>
      <c r="J643" s="43"/>
      <c r="K643" s="43"/>
      <c r="L643" s="47"/>
      <c r="M643" s="223"/>
      <c r="N643" s="224"/>
      <c r="O643" s="87"/>
      <c r="P643" s="87"/>
      <c r="Q643" s="87"/>
      <c r="R643" s="87"/>
      <c r="S643" s="87"/>
      <c r="T643" s="88"/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T643" s="20" t="s">
        <v>144</v>
      </c>
      <c r="AU643" s="20" t="s">
        <v>88</v>
      </c>
    </row>
    <row r="644" s="2" customFormat="1">
      <c r="A644" s="41"/>
      <c r="B644" s="42"/>
      <c r="C644" s="43"/>
      <c r="D644" s="225" t="s">
        <v>146</v>
      </c>
      <c r="E644" s="43"/>
      <c r="F644" s="226" t="s">
        <v>1226</v>
      </c>
      <c r="G644" s="43"/>
      <c r="H644" s="43"/>
      <c r="I644" s="222"/>
      <c r="J644" s="43"/>
      <c r="K644" s="43"/>
      <c r="L644" s="47"/>
      <c r="M644" s="223"/>
      <c r="N644" s="224"/>
      <c r="O644" s="87"/>
      <c r="P644" s="87"/>
      <c r="Q644" s="87"/>
      <c r="R644" s="87"/>
      <c r="S644" s="87"/>
      <c r="T644" s="88"/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T644" s="20" t="s">
        <v>146</v>
      </c>
      <c r="AU644" s="20" t="s">
        <v>88</v>
      </c>
    </row>
    <row r="645" s="13" customFormat="1">
      <c r="A645" s="13"/>
      <c r="B645" s="227"/>
      <c r="C645" s="228"/>
      <c r="D645" s="220" t="s">
        <v>171</v>
      </c>
      <c r="E645" s="229" t="s">
        <v>76</v>
      </c>
      <c r="F645" s="230" t="s">
        <v>1227</v>
      </c>
      <c r="G645" s="228"/>
      <c r="H645" s="231">
        <v>5</v>
      </c>
      <c r="I645" s="232"/>
      <c r="J645" s="228"/>
      <c r="K645" s="228"/>
      <c r="L645" s="233"/>
      <c r="M645" s="234"/>
      <c r="N645" s="235"/>
      <c r="O645" s="235"/>
      <c r="P645" s="235"/>
      <c r="Q645" s="235"/>
      <c r="R645" s="235"/>
      <c r="S645" s="235"/>
      <c r="T645" s="236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37" t="s">
        <v>171</v>
      </c>
      <c r="AU645" s="237" t="s">
        <v>88</v>
      </c>
      <c r="AV645" s="13" t="s">
        <v>88</v>
      </c>
      <c r="AW645" s="13" t="s">
        <v>38</v>
      </c>
      <c r="AX645" s="13" t="s">
        <v>78</v>
      </c>
      <c r="AY645" s="237" t="s">
        <v>135</v>
      </c>
    </row>
    <row r="646" s="13" customFormat="1">
      <c r="A646" s="13"/>
      <c r="B646" s="227"/>
      <c r="C646" s="228"/>
      <c r="D646" s="220" t="s">
        <v>171</v>
      </c>
      <c r="E646" s="229" t="s">
        <v>76</v>
      </c>
      <c r="F646" s="230" t="s">
        <v>1228</v>
      </c>
      <c r="G646" s="228"/>
      <c r="H646" s="231">
        <v>2</v>
      </c>
      <c r="I646" s="232"/>
      <c r="J646" s="228"/>
      <c r="K646" s="228"/>
      <c r="L646" s="233"/>
      <c r="M646" s="234"/>
      <c r="N646" s="235"/>
      <c r="O646" s="235"/>
      <c r="P646" s="235"/>
      <c r="Q646" s="235"/>
      <c r="R646" s="235"/>
      <c r="S646" s="235"/>
      <c r="T646" s="236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37" t="s">
        <v>171</v>
      </c>
      <c r="AU646" s="237" t="s">
        <v>88</v>
      </c>
      <c r="AV646" s="13" t="s">
        <v>88</v>
      </c>
      <c r="AW646" s="13" t="s">
        <v>38</v>
      </c>
      <c r="AX646" s="13" t="s">
        <v>78</v>
      </c>
      <c r="AY646" s="237" t="s">
        <v>135</v>
      </c>
    </row>
    <row r="647" s="13" customFormat="1">
      <c r="A647" s="13"/>
      <c r="B647" s="227"/>
      <c r="C647" s="228"/>
      <c r="D647" s="220" t="s">
        <v>171</v>
      </c>
      <c r="E647" s="229" t="s">
        <v>76</v>
      </c>
      <c r="F647" s="230" t="s">
        <v>1229</v>
      </c>
      <c r="G647" s="228"/>
      <c r="H647" s="231">
        <v>6</v>
      </c>
      <c r="I647" s="232"/>
      <c r="J647" s="228"/>
      <c r="K647" s="228"/>
      <c r="L647" s="233"/>
      <c r="M647" s="234"/>
      <c r="N647" s="235"/>
      <c r="O647" s="235"/>
      <c r="P647" s="235"/>
      <c r="Q647" s="235"/>
      <c r="R647" s="235"/>
      <c r="S647" s="235"/>
      <c r="T647" s="236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37" t="s">
        <v>171</v>
      </c>
      <c r="AU647" s="237" t="s">
        <v>88</v>
      </c>
      <c r="AV647" s="13" t="s">
        <v>88</v>
      </c>
      <c r="AW647" s="13" t="s">
        <v>38</v>
      </c>
      <c r="AX647" s="13" t="s">
        <v>78</v>
      </c>
      <c r="AY647" s="237" t="s">
        <v>135</v>
      </c>
    </row>
    <row r="648" s="13" customFormat="1">
      <c r="A648" s="13"/>
      <c r="B648" s="227"/>
      <c r="C648" s="228"/>
      <c r="D648" s="220" t="s">
        <v>171</v>
      </c>
      <c r="E648" s="229" t="s">
        <v>76</v>
      </c>
      <c r="F648" s="230" t="s">
        <v>1230</v>
      </c>
      <c r="G648" s="228"/>
      <c r="H648" s="231">
        <v>3</v>
      </c>
      <c r="I648" s="232"/>
      <c r="J648" s="228"/>
      <c r="K648" s="228"/>
      <c r="L648" s="233"/>
      <c r="M648" s="234"/>
      <c r="N648" s="235"/>
      <c r="O648" s="235"/>
      <c r="P648" s="235"/>
      <c r="Q648" s="235"/>
      <c r="R648" s="235"/>
      <c r="S648" s="235"/>
      <c r="T648" s="236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37" t="s">
        <v>171</v>
      </c>
      <c r="AU648" s="237" t="s">
        <v>88</v>
      </c>
      <c r="AV648" s="13" t="s">
        <v>88</v>
      </c>
      <c r="AW648" s="13" t="s">
        <v>38</v>
      </c>
      <c r="AX648" s="13" t="s">
        <v>78</v>
      </c>
      <c r="AY648" s="237" t="s">
        <v>135</v>
      </c>
    </row>
    <row r="649" s="13" customFormat="1">
      <c r="A649" s="13"/>
      <c r="B649" s="227"/>
      <c r="C649" s="228"/>
      <c r="D649" s="220" t="s">
        <v>171</v>
      </c>
      <c r="E649" s="229" t="s">
        <v>76</v>
      </c>
      <c r="F649" s="230" t="s">
        <v>1231</v>
      </c>
      <c r="G649" s="228"/>
      <c r="H649" s="231">
        <v>6.0999999999999996</v>
      </c>
      <c r="I649" s="232"/>
      <c r="J649" s="228"/>
      <c r="K649" s="228"/>
      <c r="L649" s="233"/>
      <c r="M649" s="234"/>
      <c r="N649" s="235"/>
      <c r="O649" s="235"/>
      <c r="P649" s="235"/>
      <c r="Q649" s="235"/>
      <c r="R649" s="235"/>
      <c r="S649" s="235"/>
      <c r="T649" s="236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37" t="s">
        <v>171</v>
      </c>
      <c r="AU649" s="237" t="s">
        <v>88</v>
      </c>
      <c r="AV649" s="13" t="s">
        <v>88</v>
      </c>
      <c r="AW649" s="13" t="s">
        <v>38</v>
      </c>
      <c r="AX649" s="13" t="s">
        <v>78</v>
      </c>
      <c r="AY649" s="237" t="s">
        <v>135</v>
      </c>
    </row>
    <row r="650" s="13" customFormat="1">
      <c r="A650" s="13"/>
      <c r="B650" s="227"/>
      <c r="C650" s="228"/>
      <c r="D650" s="220" t="s">
        <v>171</v>
      </c>
      <c r="E650" s="229" t="s">
        <v>76</v>
      </c>
      <c r="F650" s="230" t="s">
        <v>1232</v>
      </c>
      <c r="G650" s="228"/>
      <c r="H650" s="231">
        <v>2.5</v>
      </c>
      <c r="I650" s="232"/>
      <c r="J650" s="228"/>
      <c r="K650" s="228"/>
      <c r="L650" s="233"/>
      <c r="M650" s="234"/>
      <c r="N650" s="235"/>
      <c r="O650" s="235"/>
      <c r="P650" s="235"/>
      <c r="Q650" s="235"/>
      <c r="R650" s="235"/>
      <c r="S650" s="235"/>
      <c r="T650" s="236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37" t="s">
        <v>171</v>
      </c>
      <c r="AU650" s="237" t="s">
        <v>88</v>
      </c>
      <c r="AV650" s="13" t="s">
        <v>88</v>
      </c>
      <c r="AW650" s="13" t="s">
        <v>38</v>
      </c>
      <c r="AX650" s="13" t="s">
        <v>78</v>
      </c>
      <c r="AY650" s="237" t="s">
        <v>135</v>
      </c>
    </row>
    <row r="651" s="13" customFormat="1">
      <c r="A651" s="13"/>
      <c r="B651" s="227"/>
      <c r="C651" s="228"/>
      <c r="D651" s="220" t="s">
        <v>171</v>
      </c>
      <c r="E651" s="229" t="s">
        <v>76</v>
      </c>
      <c r="F651" s="230" t="s">
        <v>1233</v>
      </c>
      <c r="G651" s="228"/>
      <c r="H651" s="231">
        <v>5.5999999999999996</v>
      </c>
      <c r="I651" s="232"/>
      <c r="J651" s="228"/>
      <c r="K651" s="228"/>
      <c r="L651" s="233"/>
      <c r="M651" s="234"/>
      <c r="N651" s="235"/>
      <c r="O651" s="235"/>
      <c r="P651" s="235"/>
      <c r="Q651" s="235"/>
      <c r="R651" s="235"/>
      <c r="S651" s="235"/>
      <c r="T651" s="236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37" t="s">
        <v>171</v>
      </c>
      <c r="AU651" s="237" t="s">
        <v>88</v>
      </c>
      <c r="AV651" s="13" t="s">
        <v>88</v>
      </c>
      <c r="AW651" s="13" t="s">
        <v>38</v>
      </c>
      <c r="AX651" s="13" t="s">
        <v>78</v>
      </c>
      <c r="AY651" s="237" t="s">
        <v>135</v>
      </c>
    </row>
    <row r="652" s="13" customFormat="1">
      <c r="A652" s="13"/>
      <c r="B652" s="227"/>
      <c r="C652" s="228"/>
      <c r="D652" s="220" t="s">
        <v>171</v>
      </c>
      <c r="E652" s="229" t="s">
        <v>76</v>
      </c>
      <c r="F652" s="230" t="s">
        <v>1234</v>
      </c>
      <c r="G652" s="228"/>
      <c r="H652" s="231">
        <v>3</v>
      </c>
      <c r="I652" s="232"/>
      <c r="J652" s="228"/>
      <c r="K652" s="228"/>
      <c r="L652" s="233"/>
      <c r="M652" s="234"/>
      <c r="N652" s="235"/>
      <c r="O652" s="235"/>
      <c r="P652" s="235"/>
      <c r="Q652" s="235"/>
      <c r="R652" s="235"/>
      <c r="S652" s="235"/>
      <c r="T652" s="236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37" t="s">
        <v>171</v>
      </c>
      <c r="AU652" s="237" t="s">
        <v>88</v>
      </c>
      <c r="AV652" s="13" t="s">
        <v>88</v>
      </c>
      <c r="AW652" s="13" t="s">
        <v>38</v>
      </c>
      <c r="AX652" s="13" t="s">
        <v>78</v>
      </c>
      <c r="AY652" s="237" t="s">
        <v>135</v>
      </c>
    </row>
    <row r="653" s="13" customFormat="1">
      <c r="A653" s="13"/>
      <c r="B653" s="227"/>
      <c r="C653" s="228"/>
      <c r="D653" s="220" t="s">
        <v>171</v>
      </c>
      <c r="E653" s="229" t="s">
        <v>76</v>
      </c>
      <c r="F653" s="230" t="s">
        <v>1235</v>
      </c>
      <c r="G653" s="228"/>
      <c r="H653" s="231">
        <v>6.5</v>
      </c>
      <c r="I653" s="232"/>
      <c r="J653" s="228"/>
      <c r="K653" s="228"/>
      <c r="L653" s="233"/>
      <c r="M653" s="234"/>
      <c r="N653" s="235"/>
      <c r="O653" s="235"/>
      <c r="P653" s="235"/>
      <c r="Q653" s="235"/>
      <c r="R653" s="235"/>
      <c r="S653" s="235"/>
      <c r="T653" s="236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37" t="s">
        <v>171</v>
      </c>
      <c r="AU653" s="237" t="s">
        <v>88</v>
      </c>
      <c r="AV653" s="13" t="s">
        <v>88</v>
      </c>
      <c r="AW653" s="13" t="s">
        <v>38</v>
      </c>
      <c r="AX653" s="13" t="s">
        <v>78</v>
      </c>
      <c r="AY653" s="237" t="s">
        <v>135</v>
      </c>
    </row>
    <row r="654" s="13" customFormat="1">
      <c r="A654" s="13"/>
      <c r="B654" s="227"/>
      <c r="C654" s="228"/>
      <c r="D654" s="220" t="s">
        <v>171</v>
      </c>
      <c r="E654" s="229" t="s">
        <v>76</v>
      </c>
      <c r="F654" s="230" t="s">
        <v>1236</v>
      </c>
      <c r="G654" s="228"/>
      <c r="H654" s="231">
        <v>2.5</v>
      </c>
      <c r="I654" s="232"/>
      <c r="J654" s="228"/>
      <c r="K654" s="228"/>
      <c r="L654" s="233"/>
      <c r="M654" s="234"/>
      <c r="N654" s="235"/>
      <c r="O654" s="235"/>
      <c r="P654" s="235"/>
      <c r="Q654" s="235"/>
      <c r="R654" s="235"/>
      <c r="S654" s="235"/>
      <c r="T654" s="236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37" t="s">
        <v>171</v>
      </c>
      <c r="AU654" s="237" t="s">
        <v>88</v>
      </c>
      <c r="AV654" s="13" t="s">
        <v>88</v>
      </c>
      <c r="AW654" s="13" t="s">
        <v>38</v>
      </c>
      <c r="AX654" s="13" t="s">
        <v>78</v>
      </c>
      <c r="AY654" s="237" t="s">
        <v>135</v>
      </c>
    </row>
    <row r="655" s="13" customFormat="1">
      <c r="A655" s="13"/>
      <c r="B655" s="227"/>
      <c r="C655" s="228"/>
      <c r="D655" s="220" t="s">
        <v>171</v>
      </c>
      <c r="E655" s="229" t="s">
        <v>76</v>
      </c>
      <c r="F655" s="230" t="s">
        <v>1237</v>
      </c>
      <c r="G655" s="228"/>
      <c r="H655" s="231">
        <v>7</v>
      </c>
      <c r="I655" s="232"/>
      <c r="J655" s="228"/>
      <c r="K655" s="228"/>
      <c r="L655" s="233"/>
      <c r="M655" s="234"/>
      <c r="N655" s="235"/>
      <c r="O655" s="235"/>
      <c r="P655" s="235"/>
      <c r="Q655" s="235"/>
      <c r="R655" s="235"/>
      <c r="S655" s="235"/>
      <c r="T655" s="236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37" t="s">
        <v>171</v>
      </c>
      <c r="AU655" s="237" t="s">
        <v>88</v>
      </c>
      <c r="AV655" s="13" t="s">
        <v>88</v>
      </c>
      <c r="AW655" s="13" t="s">
        <v>38</v>
      </c>
      <c r="AX655" s="13" t="s">
        <v>78</v>
      </c>
      <c r="AY655" s="237" t="s">
        <v>135</v>
      </c>
    </row>
    <row r="656" s="13" customFormat="1">
      <c r="A656" s="13"/>
      <c r="B656" s="227"/>
      <c r="C656" s="228"/>
      <c r="D656" s="220" t="s">
        <v>171</v>
      </c>
      <c r="E656" s="229" t="s">
        <v>76</v>
      </c>
      <c r="F656" s="230" t="s">
        <v>1238</v>
      </c>
      <c r="G656" s="228"/>
      <c r="H656" s="231">
        <v>1</v>
      </c>
      <c r="I656" s="232"/>
      <c r="J656" s="228"/>
      <c r="K656" s="228"/>
      <c r="L656" s="233"/>
      <c r="M656" s="234"/>
      <c r="N656" s="235"/>
      <c r="O656" s="235"/>
      <c r="P656" s="235"/>
      <c r="Q656" s="235"/>
      <c r="R656" s="235"/>
      <c r="S656" s="235"/>
      <c r="T656" s="236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37" t="s">
        <v>171</v>
      </c>
      <c r="AU656" s="237" t="s">
        <v>88</v>
      </c>
      <c r="AV656" s="13" t="s">
        <v>88</v>
      </c>
      <c r="AW656" s="13" t="s">
        <v>38</v>
      </c>
      <c r="AX656" s="13" t="s">
        <v>78</v>
      </c>
      <c r="AY656" s="237" t="s">
        <v>135</v>
      </c>
    </row>
    <row r="657" s="13" customFormat="1">
      <c r="A657" s="13"/>
      <c r="B657" s="227"/>
      <c r="C657" s="228"/>
      <c r="D657" s="220" t="s">
        <v>171</v>
      </c>
      <c r="E657" s="229" t="s">
        <v>76</v>
      </c>
      <c r="F657" s="230" t="s">
        <v>1239</v>
      </c>
      <c r="G657" s="228"/>
      <c r="H657" s="231">
        <v>3.5</v>
      </c>
      <c r="I657" s="232"/>
      <c r="J657" s="228"/>
      <c r="K657" s="228"/>
      <c r="L657" s="233"/>
      <c r="M657" s="234"/>
      <c r="N657" s="235"/>
      <c r="O657" s="235"/>
      <c r="P657" s="235"/>
      <c r="Q657" s="235"/>
      <c r="R657" s="235"/>
      <c r="S657" s="235"/>
      <c r="T657" s="236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37" t="s">
        <v>171</v>
      </c>
      <c r="AU657" s="237" t="s">
        <v>88</v>
      </c>
      <c r="AV657" s="13" t="s">
        <v>88</v>
      </c>
      <c r="AW657" s="13" t="s">
        <v>38</v>
      </c>
      <c r="AX657" s="13" t="s">
        <v>78</v>
      </c>
      <c r="AY657" s="237" t="s">
        <v>135</v>
      </c>
    </row>
    <row r="658" s="13" customFormat="1">
      <c r="A658" s="13"/>
      <c r="B658" s="227"/>
      <c r="C658" s="228"/>
      <c r="D658" s="220" t="s">
        <v>171</v>
      </c>
      <c r="E658" s="229" t="s">
        <v>76</v>
      </c>
      <c r="F658" s="230" t="s">
        <v>1240</v>
      </c>
      <c r="G658" s="228"/>
      <c r="H658" s="231">
        <v>3.5</v>
      </c>
      <c r="I658" s="232"/>
      <c r="J658" s="228"/>
      <c r="K658" s="228"/>
      <c r="L658" s="233"/>
      <c r="M658" s="234"/>
      <c r="N658" s="235"/>
      <c r="O658" s="235"/>
      <c r="P658" s="235"/>
      <c r="Q658" s="235"/>
      <c r="R658" s="235"/>
      <c r="S658" s="235"/>
      <c r="T658" s="236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37" t="s">
        <v>171</v>
      </c>
      <c r="AU658" s="237" t="s">
        <v>88</v>
      </c>
      <c r="AV658" s="13" t="s">
        <v>88</v>
      </c>
      <c r="AW658" s="13" t="s">
        <v>38</v>
      </c>
      <c r="AX658" s="13" t="s">
        <v>78</v>
      </c>
      <c r="AY658" s="237" t="s">
        <v>135</v>
      </c>
    </row>
    <row r="659" s="13" customFormat="1">
      <c r="A659" s="13"/>
      <c r="B659" s="227"/>
      <c r="C659" s="228"/>
      <c r="D659" s="220" t="s">
        <v>171</v>
      </c>
      <c r="E659" s="229" t="s">
        <v>76</v>
      </c>
      <c r="F659" s="230" t="s">
        <v>1241</v>
      </c>
      <c r="G659" s="228"/>
      <c r="H659" s="231">
        <v>6</v>
      </c>
      <c r="I659" s="232"/>
      <c r="J659" s="228"/>
      <c r="K659" s="228"/>
      <c r="L659" s="233"/>
      <c r="M659" s="234"/>
      <c r="N659" s="235"/>
      <c r="O659" s="235"/>
      <c r="P659" s="235"/>
      <c r="Q659" s="235"/>
      <c r="R659" s="235"/>
      <c r="S659" s="235"/>
      <c r="T659" s="236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37" t="s">
        <v>171</v>
      </c>
      <c r="AU659" s="237" t="s">
        <v>88</v>
      </c>
      <c r="AV659" s="13" t="s">
        <v>88</v>
      </c>
      <c r="AW659" s="13" t="s">
        <v>38</v>
      </c>
      <c r="AX659" s="13" t="s">
        <v>78</v>
      </c>
      <c r="AY659" s="237" t="s">
        <v>135</v>
      </c>
    </row>
    <row r="660" s="13" customFormat="1">
      <c r="A660" s="13"/>
      <c r="B660" s="227"/>
      <c r="C660" s="228"/>
      <c r="D660" s="220" t="s">
        <v>171</v>
      </c>
      <c r="E660" s="229" t="s">
        <v>76</v>
      </c>
      <c r="F660" s="230" t="s">
        <v>1242</v>
      </c>
      <c r="G660" s="228"/>
      <c r="H660" s="231">
        <v>2</v>
      </c>
      <c r="I660" s="232"/>
      <c r="J660" s="228"/>
      <c r="K660" s="228"/>
      <c r="L660" s="233"/>
      <c r="M660" s="234"/>
      <c r="N660" s="235"/>
      <c r="O660" s="235"/>
      <c r="P660" s="235"/>
      <c r="Q660" s="235"/>
      <c r="R660" s="235"/>
      <c r="S660" s="235"/>
      <c r="T660" s="236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37" t="s">
        <v>171</v>
      </c>
      <c r="AU660" s="237" t="s">
        <v>88</v>
      </c>
      <c r="AV660" s="13" t="s">
        <v>88</v>
      </c>
      <c r="AW660" s="13" t="s">
        <v>38</v>
      </c>
      <c r="AX660" s="13" t="s">
        <v>78</v>
      </c>
      <c r="AY660" s="237" t="s">
        <v>135</v>
      </c>
    </row>
    <row r="661" s="13" customFormat="1">
      <c r="A661" s="13"/>
      <c r="B661" s="227"/>
      <c r="C661" s="228"/>
      <c r="D661" s="220" t="s">
        <v>171</v>
      </c>
      <c r="E661" s="229" t="s">
        <v>76</v>
      </c>
      <c r="F661" s="230" t="s">
        <v>1243</v>
      </c>
      <c r="G661" s="228"/>
      <c r="H661" s="231">
        <v>4</v>
      </c>
      <c r="I661" s="232"/>
      <c r="J661" s="228"/>
      <c r="K661" s="228"/>
      <c r="L661" s="233"/>
      <c r="M661" s="234"/>
      <c r="N661" s="235"/>
      <c r="O661" s="235"/>
      <c r="P661" s="235"/>
      <c r="Q661" s="235"/>
      <c r="R661" s="235"/>
      <c r="S661" s="235"/>
      <c r="T661" s="236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37" t="s">
        <v>171</v>
      </c>
      <c r="AU661" s="237" t="s">
        <v>88</v>
      </c>
      <c r="AV661" s="13" t="s">
        <v>88</v>
      </c>
      <c r="AW661" s="13" t="s">
        <v>38</v>
      </c>
      <c r="AX661" s="13" t="s">
        <v>78</v>
      </c>
      <c r="AY661" s="237" t="s">
        <v>135</v>
      </c>
    </row>
    <row r="662" s="13" customFormat="1">
      <c r="A662" s="13"/>
      <c r="B662" s="227"/>
      <c r="C662" s="228"/>
      <c r="D662" s="220" t="s">
        <v>171</v>
      </c>
      <c r="E662" s="229" t="s">
        <v>76</v>
      </c>
      <c r="F662" s="230" t="s">
        <v>1244</v>
      </c>
      <c r="G662" s="228"/>
      <c r="H662" s="231">
        <v>19.5</v>
      </c>
      <c r="I662" s="232"/>
      <c r="J662" s="228"/>
      <c r="K662" s="228"/>
      <c r="L662" s="233"/>
      <c r="M662" s="234"/>
      <c r="N662" s="235"/>
      <c r="O662" s="235"/>
      <c r="P662" s="235"/>
      <c r="Q662" s="235"/>
      <c r="R662" s="235"/>
      <c r="S662" s="235"/>
      <c r="T662" s="236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37" t="s">
        <v>171</v>
      </c>
      <c r="AU662" s="237" t="s">
        <v>88</v>
      </c>
      <c r="AV662" s="13" t="s">
        <v>88</v>
      </c>
      <c r="AW662" s="13" t="s">
        <v>38</v>
      </c>
      <c r="AX662" s="13" t="s">
        <v>78</v>
      </c>
      <c r="AY662" s="237" t="s">
        <v>135</v>
      </c>
    </row>
    <row r="663" s="13" customFormat="1">
      <c r="A663" s="13"/>
      <c r="B663" s="227"/>
      <c r="C663" s="228"/>
      <c r="D663" s="220" t="s">
        <v>171</v>
      </c>
      <c r="E663" s="229" t="s">
        <v>76</v>
      </c>
      <c r="F663" s="230" t="s">
        <v>1245</v>
      </c>
      <c r="G663" s="228"/>
      <c r="H663" s="231">
        <v>5.5</v>
      </c>
      <c r="I663" s="232"/>
      <c r="J663" s="228"/>
      <c r="K663" s="228"/>
      <c r="L663" s="233"/>
      <c r="M663" s="234"/>
      <c r="N663" s="235"/>
      <c r="O663" s="235"/>
      <c r="P663" s="235"/>
      <c r="Q663" s="235"/>
      <c r="R663" s="235"/>
      <c r="S663" s="235"/>
      <c r="T663" s="236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37" t="s">
        <v>171</v>
      </c>
      <c r="AU663" s="237" t="s">
        <v>88</v>
      </c>
      <c r="AV663" s="13" t="s">
        <v>88</v>
      </c>
      <c r="AW663" s="13" t="s">
        <v>38</v>
      </c>
      <c r="AX663" s="13" t="s">
        <v>78</v>
      </c>
      <c r="AY663" s="237" t="s">
        <v>135</v>
      </c>
    </row>
    <row r="664" s="13" customFormat="1">
      <c r="A664" s="13"/>
      <c r="B664" s="227"/>
      <c r="C664" s="228"/>
      <c r="D664" s="220" t="s">
        <v>171</v>
      </c>
      <c r="E664" s="229" t="s">
        <v>76</v>
      </c>
      <c r="F664" s="230" t="s">
        <v>1246</v>
      </c>
      <c r="G664" s="228"/>
      <c r="H664" s="231">
        <v>5</v>
      </c>
      <c r="I664" s="232"/>
      <c r="J664" s="228"/>
      <c r="K664" s="228"/>
      <c r="L664" s="233"/>
      <c r="M664" s="234"/>
      <c r="N664" s="235"/>
      <c r="O664" s="235"/>
      <c r="P664" s="235"/>
      <c r="Q664" s="235"/>
      <c r="R664" s="235"/>
      <c r="S664" s="235"/>
      <c r="T664" s="236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37" t="s">
        <v>171</v>
      </c>
      <c r="AU664" s="237" t="s">
        <v>88</v>
      </c>
      <c r="AV664" s="13" t="s">
        <v>88</v>
      </c>
      <c r="AW664" s="13" t="s">
        <v>38</v>
      </c>
      <c r="AX664" s="13" t="s">
        <v>78</v>
      </c>
      <c r="AY664" s="237" t="s">
        <v>135</v>
      </c>
    </row>
    <row r="665" s="13" customFormat="1">
      <c r="A665" s="13"/>
      <c r="B665" s="227"/>
      <c r="C665" s="228"/>
      <c r="D665" s="220" t="s">
        <v>171</v>
      </c>
      <c r="E665" s="229" t="s">
        <v>76</v>
      </c>
      <c r="F665" s="230" t="s">
        <v>1247</v>
      </c>
      <c r="G665" s="228"/>
      <c r="H665" s="231">
        <v>2.7999999999999998</v>
      </c>
      <c r="I665" s="232"/>
      <c r="J665" s="228"/>
      <c r="K665" s="228"/>
      <c r="L665" s="233"/>
      <c r="M665" s="234"/>
      <c r="N665" s="235"/>
      <c r="O665" s="235"/>
      <c r="P665" s="235"/>
      <c r="Q665" s="235"/>
      <c r="R665" s="235"/>
      <c r="S665" s="235"/>
      <c r="T665" s="236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37" t="s">
        <v>171</v>
      </c>
      <c r="AU665" s="237" t="s">
        <v>88</v>
      </c>
      <c r="AV665" s="13" t="s">
        <v>88</v>
      </c>
      <c r="AW665" s="13" t="s">
        <v>38</v>
      </c>
      <c r="AX665" s="13" t="s">
        <v>78</v>
      </c>
      <c r="AY665" s="237" t="s">
        <v>135</v>
      </c>
    </row>
    <row r="666" s="13" customFormat="1">
      <c r="A666" s="13"/>
      <c r="B666" s="227"/>
      <c r="C666" s="228"/>
      <c r="D666" s="220" t="s">
        <v>171</v>
      </c>
      <c r="E666" s="229" t="s">
        <v>76</v>
      </c>
      <c r="F666" s="230" t="s">
        <v>1248</v>
      </c>
      <c r="G666" s="228"/>
      <c r="H666" s="231">
        <v>3</v>
      </c>
      <c r="I666" s="232"/>
      <c r="J666" s="228"/>
      <c r="K666" s="228"/>
      <c r="L666" s="233"/>
      <c r="M666" s="234"/>
      <c r="N666" s="235"/>
      <c r="O666" s="235"/>
      <c r="P666" s="235"/>
      <c r="Q666" s="235"/>
      <c r="R666" s="235"/>
      <c r="S666" s="235"/>
      <c r="T666" s="236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37" t="s">
        <v>171</v>
      </c>
      <c r="AU666" s="237" t="s">
        <v>88</v>
      </c>
      <c r="AV666" s="13" t="s">
        <v>88</v>
      </c>
      <c r="AW666" s="13" t="s">
        <v>38</v>
      </c>
      <c r="AX666" s="13" t="s">
        <v>78</v>
      </c>
      <c r="AY666" s="237" t="s">
        <v>135</v>
      </c>
    </row>
    <row r="667" s="13" customFormat="1">
      <c r="A667" s="13"/>
      <c r="B667" s="227"/>
      <c r="C667" s="228"/>
      <c r="D667" s="220" t="s">
        <v>171</v>
      </c>
      <c r="E667" s="229" t="s">
        <v>76</v>
      </c>
      <c r="F667" s="230" t="s">
        <v>1249</v>
      </c>
      <c r="G667" s="228"/>
      <c r="H667" s="231">
        <v>1</v>
      </c>
      <c r="I667" s="232"/>
      <c r="J667" s="228"/>
      <c r="K667" s="228"/>
      <c r="L667" s="233"/>
      <c r="M667" s="234"/>
      <c r="N667" s="235"/>
      <c r="O667" s="235"/>
      <c r="P667" s="235"/>
      <c r="Q667" s="235"/>
      <c r="R667" s="235"/>
      <c r="S667" s="235"/>
      <c r="T667" s="236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37" t="s">
        <v>171</v>
      </c>
      <c r="AU667" s="237" t="s">
        <v>88</v>
      </c>
      <c r="AV667" s="13" t="s">
        <v>88</v>
      </c>
      <c r="AW667" s="13" t="s">
        <v>38</v>
      </c>
      <c r="AX667" s="13" t="s">
        <v>78</v>
      </c>
      <c r="AY667" s="237" t="s">
        <v>135</v>
      </c>
    </row>
    <row r="668" s="13" customFormat="1">
      <c r="A668" s="13"/>
      <c r="B668" s="227"/>
      <c r="C668" s="228"/>
      <c r="D668" s="220" t="s">
        <v>171</v>
      </c>
      <c r="E668" s="229" t="s">
        <v>76</v>
      </c>
      <c r="F668" s="230" t="s">
        <v>1250</v>
      </c>
      <c r="G668" s="228"/>
      <c r="H668" s="231">
        <v>8</v>
      </c>
      <c r="I668" s="232"/>
      <c r="J668" s="228"/>
      <c r="K668" s="228"/>
      <c r="L668" s="233"/>
      <c r="M668" s="234"/>
      <c r="N668" s="235"/>
      <c r="O668" s="235"/>
      <c r="P668" s="235"/>
      <c r="Q668" s="235"/>
      <c r="R668" s="235"/>
      <c r="S668" s="235"/>
      <c r="T668" s="236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37" t="s">
        <v>171</v>
      </c>
      <c r="AU668" s="237" t="s">
        <v>88</v>
      </c>
      <c r="AV668" s="13" t="s">
        <v>88</v>
      </c>
      <c r="AW668" s="13" t="s">
        <v>38</v>
      </c>
      <c r="AX668" s="13" t="s">
        <v>78</v>
      </c>
      <c r="AY668" s="237" t="s">
        <v>135</v>
      </c>
    </row>
    <row r="669" s="14" customFormat="1">
      <c r="A669" s="14"/>
      <c r="B669" s="238"/>
      <c r="C669" s="239"/>
      <c r="D669" s="220" t="s">
        <v>171</v>
      </c>
      <c r="E669" s="240" t="s">
        <v>76</v>
      </c>
      <c r="F669" s="241" t="s">
        <v>207</v>
      </c>
      <c r="G669" s="239"/>
      <c r="H669" s="242">
        <v>114</v>
      </c>
      <c r="I669" s="243"/>
      <c r="J669" s="239"/>
      <c r="K669" s="239"/>
      <c r="L669" s="244"/>
      <c r="M669" s="245"/>
      <c r="N669" s="246"/>
      <c r="O669" s="246"/>
      <c r="P669" s="246"/>
      <c r="Q669" s="246"/>
      <c r="R669" s="246"/>
      <c r="S669" s="246"/>
      <c r="T669" s="247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48" t="s">
        <v>171</v>
      </c>
      <c r="AU669" s="248" t="s">
        <v>88</v>
      </c>
      <c r="AV669" s="14" t="s">
        <v>153</v>
      </c>
      <c r="AW669" s="14" t="s">
        <v>38</v>
      </c>
      <c r="AX669" s="14" t="s">
        <v>86</v>
      </c>
      <c r="AY669" s="248" t="s">
        <v>135</v>
      </c>
    </row>
    <row r="670" s="12" customFormat="1" ht="22.8" customHeight="1">
      <c r="A670" s="12"/>
      <c r="B670" s="191"/>
      <c r="C670" s="192"/>
      <c r="D670" s="193" t="s">
        <v>77</v>
      </c>
      <c r="E670" s="205" t="s">
        <v>153</v>
      </c>
      <c r="F670" s="205" t="s">
        <v>432</v>
      </c>
      <c r="G670" s="192"/>
      <c r="H670" s="192"/>
      <c r="I670" s="195"/>
      <c r="J670" s="206">
        <f>BK670</f>
        <v>0</v>
      </c>
      <c r="K670" s="192"/>
      <c r="L670" s="197"/>
      <c r="M670" s="198"/>
      <c r="N670" s="199"/>
      <c r="O670" s="199"/>
      <c r="P670" s="200">
        <f>SUM(P671:P698)</f>
        <v>0</v>
      </c>
      <c r="Q670" s="199"/>
      <c r="R670" s="200">
        <f>SUM(R671:R698)</f>
        <v>0</v>
      </c>
      <c r="S670" s="199"/>
      <c r="T670" s="201">
        <f>SUM(T671:T698)</f>
        <v>0</v>
      </c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R670" s="202" t="s">
        <v>86</v>
      </c>
      <c r="AT670" s="203" t="s">
        <v>77</v>
      </c>
      <c r="AU670" s="203" t="s">
        <v>86</v>
      </c>
      <c r="AY670" s="202" t="s">
        <v>135</v>
      </c>
      <c r="BK670" s="204">
        <f>SUM(BK671:BK698)</f>
        <v>0</v>
      </c>
    </row>
    <row r="671" s="2" customFormat="1" ht="16.5" customHeight="1">
      <c r="A671" s="41"/>
      <c r="B671" s="42"/>
      <c r="C671" s="207" t="s">
        <v>306</v>
      </c>
      <c r="D671" s="207" t="s">
        <v>137</v>
      </c>
      <c r="E671" s="208" t="s">
        <v>434</v>
      </c>
      <c r="F671" s="209" t="s">
        <v>435</v>
      </c>
      <c r="G671" s="210" t="s">
        <v>184</v>
      </c>
      <c r="H671" s="211">
        <v>114</v>
      </c>
      <c r="I671" s="212"/>
      <c r="J671" s="213">
        <f>ROUND(I671*H671,2)</f>
        <v>0</v>
      </c>
      <c r="K671" s="209" t="s">
        <v>141</v>
      </c>
      <c r="L671" s="47"/>
      <c r="M671" s="214" t="s">
        <v>76</v>
      </c>
      <c r="N671" s="215" t="s">
        <v>48</v>
      </c>
      <c r="O671" s="87"/>
      <c r="P671" s="216">
        <f>O671*H671</f>
        <v>0</v>
      </c>
      <c r="Q671" s="216">
        <v>0</v>
      </c>
      <c r="R671" s="216">
        <f>Q671*H671</f>
        <v>0</v>
      </c>
      <c r="S671" s="216">
        <v>0</v>
      </c>
      <c r="T671" s="217">
        <f>S671*H671</f>
        <v>0</v>
      </c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R671" s="218" t="s">
        <v>142</v>
      </c>
      <c r="AT671" s="218" t="s">
        <v>137</v>
      </c>
      <c r="AU671" s="218" t="s">
        <v>88</v>
      </c>
      <c r="AY671" s="20" t="s">
        <v>135</v>
      </c>
      <c r="BE671" s="219">
        <f>IF(N671="základní",J671,0)</f>
        <v>0</v>
      </c>
      <c r="BF671" s="219">
        <f>IF(N671="snížená",J671,0)</f>
        <v>0</v>
      </c>
      <c r="BG671" s="219">
        <f>IF(N671="zákl. přenesená",J671,0)</f>
        <v>0</v>
      </c>
      <c r="BH671" s="219">
        <f>IF(N671="sníž. přenesená",J671,0)</f>
        <v>0</v>
      </c>
      <c r="BI671" s="219">
        <f>IF(N671="nulová",J671,0)</f>
        <v>0</v>
      </c>
      <c r="BJ671" s="20" t="s">
        <v>86</v>
      </c>
      <c r="BK671" s="219">
        <f>ROUND(I671*H671,2)</f>
        <v>0</v>
      </c>
      <c r="BL671" s="20" t="s">
        <v>142</v>
      </c>
      <c r="BM671" s="218" t="s">
        <v>1251</v>
      </c>
    </row>
    <row r="672" s="2" customFormat="1">
      <c r="A672" s="41"/>
      <c r="B672" s="42"/>
      <c r="C672" s="43"/>
      <c r="D672" s="220" t="s">
        <v>144</v>
      </c>
      <c r="E672" s="43"/>
      <c r="F672" s="221" t="s">
        <v>437</v>
      </c>
      <c r="G672" s="43"/>
      <c r="H672" s="43"/>
      <c r="I672" s="222"/>
      <c r="J672" s="43"/>
      <c r="K672" s="43"/>
      <c r="L672" s="47"/>
      <c r="M672" s="223"/>
      <c r="N672" s="224"/>
      <c r="O672" s="87"/>
      <c r="P672" s="87"/>
      <c r="Q672" s="87"/>
      <c r="R672" s="87"/>
      <c r="S672" s="87"/>
      <c r="T672" s="88"/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T672" s="20" t="s">
        <v>144</v>
      </c>
      <c r="AU672" s="20" t="s">
        <v>88</v>
      </c>
    </row>
    <row r="673" s="2" customFormat="1">
      <c r="A673" s="41"/>
      <c r="B673" s="42"/>
      <c r="C673" s="43"/>
      <c r="D673" s="225" t="s">
        <v>146</v>
      </c>
      <c r="E673" s="43"/>
      <c r="F673" s="226" t="s">
        <v>438</v>
      </c>
      <c r="G673" s="43"/>
      <c r="H673" s="43"/>
      <c r="I673" s="222"/>
      <c r="J673" s="43"/>
      <c r="K673" s="43"/>
      <c r="L673" s="47"/>
      <c r="M673" s="223"/>
      <c r="N673" s="224"/>
      <c r="O673" s="87"/>
      <c r="P673" s="87"/>
      <c r="Q673" s="87"/>
      <c r="R673" s="87"/>
      <c r="S673" s="87"/>
      <c r="T673" s="88"/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T673" s="20" t="s">
        <v>146</v>
      </c>
      <c r="AU673" s="20" t="s">
        <v>88</v>
      </c>
    </row>
    <row r="674" s="13" customFormat="1">
      <c r="A674" s="13"/>
      <c r="B674" s="227"/>
      <c r="C674" s="228"/>
      <c r="D674" s="220" t="s">
        <v>171</v>
      </c>
      <c r="E674" s="229" t="s">
        <v>76</v>
      </c>
      <c r="F674" s="230" t="s">
        <v>1227</v>
      </c>
      <c r="G674" s="228"/>
      <c r="H674" s="231">
        <v>5</v>
      </c>
      <c r="I674" s="232"/>
      <c r="J674" s="228"/>
      <c r="K674" s="228"/>
      <c r="L674" s="233"/>
      <c r="M674" s="234"/>
      <c r="N674" s="235"/>
      <c r="O674" s="235"/>
      <c r="P674" s="235"/>
      <c r="Q674" s="235"/>
      <c r="R674" s="235"/>
      <c r="S674" s="235"/>
      <c r="T674" s="236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37" t="s">
        <v>171</v>
      </c>
      <c r="AU674" s="237" t="s">
        <v>88</v>
      </c>
      <c r="AV674" s="13" t="s">
        <v>88</v>
      </c>
      <c r="AW674" s="13" t="s">
        <v>38</v>
      </c>
      <c r="AX674" s="13" t="s">
        <v>78</v>
      </c>
      <c r="AY674" s="237" t="s">
        <v>135</v>
      </c>
    </row>
    <row r="675" s="13" customFormat="1">
      <c r="A675" s="13"/>
      <c r="B675" s="227"/>
      <c r="C675" s="228"/>
      <c r="D675" s="220" t="s">
        <v>171</v>
      </c>
      <c r="E675" s="229" t="s">
        <v>76</v>
      </c>
      <c r="F675" s="230" t="s">
        <v>1228</v>
      </c>
      <c r="G675" s="228"/>
      <c r="H675" s="231">
        <v>2</v>
      </c>
      <c r="I675" s="232"/>
      <c r="J675" s="228"/>
      <c r="K675" s="228"/>
      <c r="L675" s="233"/>
      <c r="M675" s="234"/>
      <c r="N675" s="235"/>
      <c r="O675" s="235"/>
      <c r="P675" s="235"/>
      <c r="Q675" s="235"/>
      <c r="R675" s="235"/>
      <c r="S675" s="235"/>
      <c r="T675" s="236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37" t="s">
        <v>171</v>
      </c>
      <c r="AU675" s="237" t="s">
        <v>88</v>
      </c>
      <c r="AV675" s="13" t="s">
        <v>88</v>
      </c>
      <c r="AW675" s="13" t="s">
        <v>38</v>
      </c>
      <c r="AX675" s="13" t="s">
        <v>78</v>
      </c>
      <c r="AY675" s="237" t="s">
        <v>135</v>
      </c>
    </row>
    <row r="676" s="13" customFormat="1">
      <c r="A676" s="13"/>
      <c r="B676" s="227"/>
      <c r="C676" s="228"/>
      <c r="D676" s="220" t="s">
        <v>171</v>
      </c>
      <c r="E676" s="229" t="s">
        <v>76</v>
      </c>
      <c r="F676" s="230" t="s">
        <v>1229</v>
      </c>
      <c r="G676" s="228"/>
      <c r="H676" s="231">
        <v>6</v>
      </c>
      <c r="I676" s="232"/>
      <c r="J676" s="228"/>
      <c r="K676" s="228"/>
      <c r="L676" s="233"/>
      <c r="M676" s="234"/>
      <c r="N676" s="235"/>
      <c r="O676" s="235"/>
      <c r="P676" s="235"/>
      <c r="Q676" s="235"/>
      <c r="R676" s="235"/>
      <c r="S676" s="235"/>
      <c r="T676" s="236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37" t="s">
        <v>171</v>
      </c>
      <c r="AU676" s="237" t="s">
        <v>88</v>
      </c>
      <c r="AV676" s="13" t="s">
        <v>88</v>
      </c>
      <c r="AW676" s="13" t="s">
        <v>38</v>
      </c>
      <c r="AX676" s="13" t="s">
        <v>78</v>
      </c>
      <c r="AY676" s="237" t="s">
        <v>135</v>
      </c>
    </row>
    <row r="677" s="13" customFormat="1">
      <c r="A677" s="13"/>
      <c r="B677" s="227"/>
      <c r="C677" s="228"/>
      <c r="D677" s="220" t="s">
        <v>171</v>
      </c>
      <c r="E677" s="229" t="s">
        <v>76</v>
      </c>
      <c r="F677" s="230" t="s">
        <v>1230</v>
      </c>
      <c r="G677" s="228"/>
      <c r="H677" s="231">
        <v>3</v>
      </c>
      <c r="I677" s="232"/>
      <c r="J677" s="228"/>
      <c r="K677" s="228"/>
      <c r="L677" s="233"/>
      <c r="M677" s="234"/>
      <c r="N677" s="235"/>
      <c r="O677" s="235"/>
      <c r="P677" s="235"/>
      <c r="Q677" s="235"/>
      <c r="R677" s="235"/>
      <c r="S677" s="235"/>
      <c r="T677" s="236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37" t="s">
        <v>171</v>
      </c>
      <c r="AU677" s="237" t="s">
        <v>88</v>
      </c>
      <c r="AV677" s="13" t="s">
        <v>88</v>
      </c>
      <c r="AW677" s="13" t="s">
        <v>38</v>
      </c>
      <c r="AX677" s="13" t="s">
        <v>78</v>
      </c>
      <c r="AY677" s="237" t="s">
        <v>135</v>
      </c>
    </row>
    <row r="678" s="13" customFormat="1">
      <c r="A678" s="13"/>
      <c r="B678" s="227"/>
      <c r="C678" s="228"/>
      <c r="D678" s="220" t="s">
        <v>171</v>
      </c>
      <c r="E678" s="229" t="s">
        <v>76</v>
      </c>
      <c r="F678" s="230" t="s">
        <v>1231</v>
      </c>
      <c r="G678" s="228"/>
      <c r="H678" s="231">
        <v>6.0999999999999996</v>
      </c>
      <c r="I678" s="232"/>
      <c r="J678" s="228"/>
      <c r="K678" s="228"/>
      <c r="L678" s="233"/>
      <c r="M678" s="234"/>
      <c r="N678" s="235"/>
      <c r="O678" s="235"/>
      <c r="P678" s="235"/>
      <c r="Q678" s="235"/>
      <c r="R678" s="235"/>
      <c r="S678" s="235"/>
      <c r="T678" s="236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37" t="s">
        <v>171</v>
      </c>
      <c r="AU678" s="237" t="s">
        <v>88</v>
      </c>
      <c r="AV678" s="13" t="s">
        <v>88</v>
      </c>
      <c r="AW678" s="13" t="s">
        <v>38</v>
      </c>
      <c r="AX678" s="13" t="s">
        <v>78</v>
      </c>
      <c r="AY678" s="237" t="s">
        <v>135</v>
      </c>
    </row>
    <row r="679" s="13" customFormat="1">
      <c r="A679" s="13"/>
      <c r="B679" s="227"/>
      <c r="C679" s="228"/>
      <c r="D679" s="220" t="s">
        <v>171</v>
      </c>
      <c r="E679" s="229" t="s">
        <v>76</v>
      </c>
      <c r="F679" s="230" t="s">
        <v>1232</v>
      </c>
      <c r="G679" s="228"/>
      <c r="H679" s="231">
        <v>2.5</v>
      </c>
      <c r="I679" s="232"/>
      <c r="J679" s="228"/>
      <c r="K679" s="228"/>
      <c r="L679" s="233"/>
      <c r="M679" s="234"/>
      <c r="N679" s="235"/>
      <c r="O679" s="235"/>
      <c r="P679" s="235"/>
      <c r="Q679" s="235"/>
      <c r="R679" s="235"/>
      <c r="S679" s="235"/>
      <c r="T679" s="236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37" t="s">
        <v>171</v>
      </c>
      <c r="AU679" s="237" t="s">
        <v>88</v>
      </c>
      <c r="AV679" s="13" t="s">
        <v>88</v>
      </c>
      <c r="AW679" s="13" t="s">
        <v>38</v>
      </c>
      <c r="AX679" s="13" t="s">
        <v>78</v>
      </c>
      <c r="AY679" s="237" t="s">
        <v>135</v>
      </c>
    </row>
    <row r="680" s="13" customFormat="1">
      <c r="A680" s="13"/>
      <c r="B680" s="227"/>
      <c r="C680" s="228"/>
      <c r="D680" s="220" t="s">
        <v>171</v>
      </c>
      <c r="E680" s="229" t="s">
        <v>76</v>
      </c>
      <c r="F680" s="230" t="s">
        <v>1233</v>
      </c>
      <c r="G680" s="228"/>
      <c r="H680" s="231">
        <v>5.5999999999999996</v>
      </c>
      <c r="I680" s="232"/>
      <c r="J680" s="228"/>
      <c r="K680" s="228"/>
      <c r="L680" s="233"/>
      <c r="M680" s="234"/>
      <c r="N680" s="235"/>
      <c r="O680" s="235"/>
      <c r="P680" s="235"/>
      <c r="Q680" s="235"/>
      <c r="R680" s="235"/>
      <c r="S680" s="235"/>
      <c r="T680" s="236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37" t="s">
        <v>171</v>
      </c>
      <c r="AU680" s="237" t="s">
        <v>88</v>
      </c>
      <c r="AV680" s="13" t="s">
        <v>88</v>
      </c>
      <c r="AW680" s="13" t="s">
        <v>38</v>
      </c>
      <c r="AX680" s="13" t="s">
        <v>78</v>
      </c>
      <c r="AY680" s="237" t="s">
        <v>135</v>
      </c>
    </row>
    <row r="681" s="13" customFormat="1">
      <c r="A681" s="13"/>
      <c r="B681" s="227"/>
      <c r="C681" s="228"/>
      <c r="D681" s="220" t="s">
        <v>171</v>
      </c>
      <c r="E681" s="229" t="s">
        <v>76</v>
      </c>
      <c r="F681" s="230" t="s">
        <v>1234</v>
      </c>
      <c r="G681" s="228"/>
      <c r="H681" s="231">
        <v>3</v>
      </c>
      <c r="I681" s="232"/>
      <c r="J681" s="228"/>
      <c r="K681" s="228"/>
      <c r="L681" s="233"/>
      <c r="M681" s="234"/>
      <c r="N681" s="235"/>
      <c r="O681" s="235"/>
      <c r="P681" s="235"/>
      <c r="Q681" s="235"/>
      <c r="R681" s="235"/>
      <c r="S681" s="235"/>
      <c r="T681" s="236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37" t="s">
        <v>171</v>
      </c>
      <c r="AU681" s="237" t="s">
        <v>88</v>
      </c>
      <c r="AV681" s="13" t="s">
        <v>88</v>
      </c>
      <c r="AW681" s="13" t="s">
        <v>38</v>
      </c>
      <c r="AX681" s="13" t="s">
        <v>78</v>
      </c>
      <c r="AY681" s="237" t="s">
        <v>135</v>
      </c>
    </row>
    <row r="682" s="13" customFormat="1">
      <c r="A682" s="13"/>
      <c r="B682" s="227"/>
      <c r="C682" s="228"/>
      <c r="D682" s="220" t="s">
        <v>171</v>
      </c>
      <c r="E682" s="229" t="s">
        <v>76</v>
      </c>
      <c r="F682" s="230" t="s">
        <v>1235</v>
      </c>
      <c r="G682" s="228"/>
      <c r="H682" s="231">
        <v>6.5</v>
      </c>
      <c r="I682" s="232"/>
      <c r="J682" s="228"/>
      <c r="K682" s="228"/>
      <c r="L682" s="233"/>
      <c r="M682" s="234"/>
      <c r="N682" s="235"/>
      <c r="O682" s="235"/>
      <c r="P682" s="235"/>
      <c r="Q682" s="235"/>
      <c r="R682" s="235"/>
      <c r="S682" s="235"/>
      <c r="T682" s="236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37" t="s">
        <v>171</v>
      </c>
      <c r="AU682" s="237" t="s">
        <v>88</v>
      </c>
      <c r="AV682" s="13" t="s">
        <v>88</v>
      </c>
      <c r="AW682" s="13" t="s">
        <v>38</v>
      </c>
      <c r="AX682" s="13" t="s">
        <v>78</v>
      </c>
      <c r="AY682" s="237" t="s">
        <v>135</v>
      </c>
    </row>
    <row r="683" s="13" customFormat="1">
      <c r="A683" s="13"/>
      <c r="B683" s="227"/>
      <c r="C683" s="228"/>
      <c r="D683" s="220" t="s">
        <v>171</v>
      </c>
      <c r="E683" s="229" t="s">
        <v>76</v>
      </c>
      <c r="F683" s="230" t="s">
        <v>1236</v>
      </c>
      <c r="G683" s="228"/>
      <c r="H683" s="231">
        <v>2.5</v>
      </c>
      <c r="I683" s="232"/>
      <c r="J683" s="228"/>
      <c r="K683" s="228"/>
      <c r="L683" s="233"/>
      <c r="M683" s="234"/>
      <c r="N683" s="235"/>
      <c r="O683" s="235"/>
      <c r="P683" s="235"/>
      <c r="Q683" s="235"/>
      <c r="R683" s="235"/>
      <c r="S683" s="235"/>
      <c r="T683" s="236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37" t="s">
        <v>171</v>
      </c>
      <c r="AU683" s="237" t="s">
        <v>88</v>
      </c>
      <c r="AV683" s="13" t="s">
        <v>88</v>
      </c>
      <c r="AW683" s="13" t="s">
        <v>38</v>
      </c>
      <c r="AX683" s="13" t="s">
        <v>78</v>
      </c>
      <c r="AY683" s="237" t="s">
        <v>135</v>
      </c>
    </row>
    <row r="684" s="13" customFormat="1">
      <c r="A684" s="13"/>
      <c r="B684" s="227"/>
      <c r="C684" s="228"/>
      <c r="D684" s="220" t="s">
        <v>171</v>
      </c>
      <c r="E684" s="229" t="s">
        <v>76</v>
      </c>
      <c r="F684" s="230" t="s">
        <v>1237</v>
      </c>
      <c r="G684" s="228"/>
      <c r="H684" s="231">
        <v>7</v>
      </c>
      <c r="I684" s="232"/>
      <c r="J684" s="228"/>
      <c r="K684" s="228"/>
      <c r="L684" s="233"/>
      <c r="M684" s="234"/>
      <c r="N684" s="235"/>
      <c r="O684" s="235"/>
      <c r="P684" s="235"/>
      <c r="Q684" s="235"/>
      <c r="R684" s="235"/>
      <c r="S684" s="235"/>
      <c r="T684" s="236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37" t="s">
        <v>171</v>
      </c>
      <c r="AU684" s="237" t="s">
        <v>88</v>
      </c>
      <c r="AV684" s="13" t="s">
        <v>88</v>
      </c>
      <c r="AW684" s="13" t="s">
        <v>38</v>
      </c>
      <c r="AX684" s="13" t="s">
        <v>78</v>
      </c>
      <c r="AY684" s="237" t="s">
        <v>135</v>
      </c>
    </row>
    <row r="685" s="13" customFormat="1">
      <c r="A685" s="13"/>
      <c r="B685" s="227"/>
      <c r="C685" s="228"/>
      <c r="D685" s="220" t="s">
        <v>171</v>
      </c>
      <c r="E685" s="229" t="s">
        <v>76</v>
      </c>
      <c r="F685" s="230" t="s">
        <v>1238</v>
      </c>
      <c r="G685" s="228"/>
      <c r="H685" s="231">
        <v>1</v>
      </c>
      <c r="I685" s="232"/>
      <c r="J685" s="228"/>
      <c r="K685" s="228"/>
      <c r="L685" s="233"/>
      <c r="M685" s="234"/>
      <c r="N685" s="235"/>
      <c r="O685" s="235"/>
      <c r="P685" s="235"/>
      <c r="Q685" s="235"/>
      <c r="R685" s="235"/>
      <c r="S685" s="235"/>
      <c r="T685" s="236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37" t="s">
        <v>171</v>
      </c>
      <c r="AU685" s="237" t="s">
        <v>88</v>
      </c>
      <c r="AV685" s="13" t="s">
        <v>88</v>
      </c>
      <c r="AW685" s="13" t="s">
        <v>38</v>
      </c>
      <c r="AX685" s="13" t="s">
        <v>78</v>
      </c>
      <c r="AY685" s="237" t="s">
        <v>135</v>
      </c>
    </row>
    <row r="686" s="13" customFormat="1">
      <c r="A686" s="13"/>
      <c r="B686" s="227"/>
      <c r="C686" s="228"/>
      <c r="D686" s="220" t="s">
        <v>171</v>
      </c>
      <c r="E686" s="229" t="s">
        <v>76</v>
      </c>
      <c r="F686" s="230" t="s">
        <v>1239</v>
      </c>
      <c r="G686" s="228"/>
      <c r="H686" s="231">
        <v>3.5</v>
      </c>
      <c r="I686" s="232"/>
      <c r="J686" s="228"/>
      <c r="K686" s="228"/>
      <c r="L686" s="233"/>
      <c r="M686" s="234"/>
      <c r="N686" s="235"/>
      <c r="O686" s="235"/>
      <c r="P686" s="235"/>
      <c r="Q686" s="235"/>
      <c r="R686" s="235"/>
      <c r="S686" s="235"/>
      <c r="T686" s="236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37" t="s">
        <v>171</v>
      </c>
      <c r="AU686" s="237" t="s">
        <v>88</v>
      </c>
      <c r="AV686" s="13" t="s">
        <v>88</v>
      </c>
      <c r="AW686" s="13" t="s">
        <v>38</v>
      </c>
      <c r="AX686" s="13" t="s">
        <v>78</v>
      </c>
      <c r="AY686" s="237" t="s">
        <v>135</v>
      </c>
    </row>
    <row r="687" s="13" customFormat="1">
      <c r="A687" s="13"/>
      <c r="B687" s="227"/>
      <c r="C687" s="228"/>
      <c r="D687" s="220" t="s">
        <v>171</v>
      </c>
      <c r="E687" s="229" t="s">
        <v>76</v>
      </c>
      <c r="F687" s="230" t="s">
        <v>1240</v>
      </c>
      <c r="G687" s="228"/>
      <c r="H687" s="231">
        <v>3.5</v>
      </c>
      <c r="I687" s="232"/>
      <c r="J687" s="228"/>
      <c r="K687" s="228"/>
      <c r="L687" s="233"/>
      <c r="M687" s="234"/>
      <c r="N687" s="235"/>
      <c r="O687" s="235"/>
      <c r="P687" s="235"/>
      <c r="Q687" s="235"/>
      <c r="R687" s="235"/>
      <c r="S687" s="235"/>
      <c r="T687" s="236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37" t="s">
        <v>171</v>
      </c>
      <c r="AU687" s="237" t="s">
        <v>88</v>
      </c>
      <c r="AV687" s="13" t="s">
        <v>88</v>
      </c>
      <c r="AW687" s="13" t="s">
        <v>38</v>
      </c>
      <c r="AX687" s="13" t="s">
        <v>78</v>
      </c>
      <c r="AY687" s="237" t="s">
        <v>135</v>
      </c>
    </row>
    <row r="688" s="13" customFormat="1">
      <c r="A688" s="13"/>
      <c r="B688" s="227"/>
      <c r="C688" s="228"/>
      <c r="D688" s="220" t="s">
        <v>171</v>
      </c>
      <c r="E688" s="229" t="s">
        <v>76</v>
      </c>
      <c r="F688" s="230" t="s">
        <v>1241</v>
      </c>
      <c r="G688" s="228"/>
      <c r="H688" s="231">
        <v>6</v>
      </c>
      <c r="I688" s="232"/>
      <c r="J688" s="228"/>
      <c r="K688" s="228"/>
      <c r="L688" s="233"/>
      <c r="M688" s="234"/>
      <c r="N688" s="235"/>
      <c r="O688" s="235"/>
      <c r="P688" s="235"/>
      <c r="Q688" s="235"/>
      <c r="R688" s="235"/>
      <c r="S688" s="235"/>
      <c r="T688" s="236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37" t="s">
        <v>171</v>
      </c>
      <c r="AU688" s="237" t="s">
        <v>88</v>
      </c>
      <c r="AV688" s="13" t="s">
        <v>88</v>
      </c>
      <c r="AW688" s="13" t="s">
        <v>38</v>
      </c>
      <c r="AX688" s="13" t="s">
        <v>78</v>
      </c>
      <c r="AY688" s="237" t="s">
        <v>135</v>
      </c>
    </row>
    <row r="689" s="13" customFormat="1">
      <c r="A689" s="13"/>
      <c r="B689" s="227"/>
      <c r="C689" s="228"/>
      <c r="D689" s="220" t="s">
        <v>171</v>
      </c>
      <c r="E689" s="229" t="s">
        <v>76</v>
      </c>
      <c r="F689" s="230" t="s">
        <v>1242</v>
      </c>
      <c r="G689" s="228"/>
      <c r="H689" s="231">
        <v>2</v>
      </c>
      <c r="I689" s="232"/>
      <c r="J689" s="228"/>
      <c r="K689" s="228"/>
      <c r="L689" s="233"/>
      <c r="M689" s="234"/>
      <c r="N689" s="235"/>
      <c r="O689" s="235"/>
      <c r="P689" s="235"/>
      <c r="Q689" s="235"/>
      <c r="R689" s="235"/>
      <c r="S689" s="235"/>
      <c r="T689" s="236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37" t="s">
        <v>171</v>
      </c>
      <c r="AU689" s="237" t="s">
        <v>88</v>
      </c>
      <c r="AV689" s="13" t="s">
        <v>88</v>
      </c>
      <c r="AW689" s="13" t="s">
        <v>38</v>
      </c>
      <c r="AX689" s="13" t="s">
        <v>78</v>
      </c>
      <c r="AY689" s="237" t="s">
        <v>135</v>
      </c>
    </row>
    <row r="690" s="13" customFormat="1">
      <c r="A690" s="13"/>
      <c r="B690" s="227"/>
      <c r="C690" s="228"/>
      <c r="D690" s="220" t="s">
        <v>171</v>
      </c>
      <c r="E690" s="229" t="s">
        <v>76</v>
      </c>
      <c r="F690" s="230" t="s">
        <v>1243</v>
      </c>
      <c r="G690" s="228"/>
      <c r="H690" s="231">
        <v>4</v>
      </c>
      <c r="I690" s="232"/>
      <c r="J690" s="228"/>
      <c r="K690" s="228"/>
      <c r="L690" s="233"/>
      <c r="M690" s="234"/>
      <c r="N690" s="235"/>
      <c r="O690" s="235"/>
      <c r="P690" s="235"/>
      <c r="Q690" s="235"/>
      <c r="R690" s="235"/>
      <c r="S690" s="235"/>
      <c r="T690" s="236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37" t="s">
        <v>171</v>
      </c>
      <c r="AU690" s="237" t="s">
        <v>88</v>
      </c>
      <c r="AV690" s="13" t="s">
        <v>88</v>
      </c>
      <c r="AW690" s="13" t="s">
        <v>38</v>
      </c>
      <c r="AX690" s="13" t="s">
        <v>78</v>
      </c>
      <c r="AY690" s="237" t="s">
        <v>135</v>
      </c>
    </row>
    <row r="691" s="13" customFormat="1">
      <c r="A691" s="13"/>
      <c r="B691" s="227"/>
      <c r="C691" s="228"/>
      <c r="D691" s="220" t="s">
        <v>171</v>
      </c>
      <c r="E691" s="229" t="s">
        <v>76</v>
      </c>
      <c r="F691" s="230" t="s">
        <v>1244</v>
      </c>
      <c r="G691" s="228"/>
      <c r="H691" s="231">
        <v>19.5</v>
      </c>
      <c r="I691" s="232"/>
      <c r="J691" s="228"/>
      <c r="K691" s="228"/>
      <c r="L691" s="233"/>
      <c r="M691" s="234"/>
      <c r="N691" s="235"/>
      <c r="O691" s="235"/>
      <c r="P691" s="235"/>
      <c r="Q691" s="235"/>
      <c r="R691" s="235"/>
      <c r="S691" s="235"/>
      <c r="T691" s="236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37" t="s">
        <v>171</v>
      </c>
      <c r="AU691" s="237" t="s">
        <v>88</v>
      </c>
      <c r="AV691" s="13" t="s">
        <v>88</v>
      </c>
      <c r="AW691" s="13" t="s">
        <v>38</v>
      </c>
      <c r="AX691" s="13" t="s">
        <v>78</v>
      </c>
      <c r="AY691" s="237" t="s">
        <v>135</v>
      </c>
    </row>
    <row r="692" s="13" customFormat="1">
      <c r="A692" s="13"/>
      <c r="B692" s="227"/>
      <c r="C692" s="228"/>
      <c r="D692" s="220" t="s">
        <v>171</v>
      </c>
      <c r="E692" s="229" t="s">
        <v>76</v>
      </c>
      <c r="F692" s="230" t="s">
        <v>1245</v>
      </c>
      <c r="G692" s="228"/>
      <c r="H692" s="231">
        <v>5.5</v>
      </c>
      <c r="I692" s="232"/>
      <c r="J692" s="228"/>
      <c r="K692" s="228"/>
      <c r="L692" s="233"/>
      <c r="M692" s="234"/>
      <c r="N692" s="235"/>
      <c r="O692" s="235"/>
      <c r="P692" s="235"/>
      <c r="Q692" s="235"/>
      <c r="R692" s="235"/>
      <c r="S692" s="235"/>
      <c r="T692" s="236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37" t="s">
        <v>171</v>
      </c>
      <c r="AU692" s="237" t="s">
        <v>88</v>
      </c>
      <c r="AV692" s="13" t="s">
        <v>88</v>
      </c>
      <c r="AW692" s="13" t="s">
        <v>38</v>
      </c>
      <c r="AX692" s="13" t="s">
        <v>78</v>
      </c>
      <c r="AY692" s="237" t="s">
        <v>135</v>
      </c>
    </row>
    <row r="693" s="13" customFormat="1">
      <c r="A693" s="13"/>
      <c r="B693" s="227"/>
      <c r="C693" s="228"/>
      <c r="D693" s="220" t="s">
        <v>171</v>
      </c>
      <c r="E693" s="229" t="s">
        <v>76</v>
      </c>
      <c r="F693" s="230" t="s">
        <v>1246</v>
      </c>
      <c r="G693" s="228"/>
      <c r="H693" s="231">
        <v>5</v>
      </c>
      <c r="I693" s="232"/>
      <c r="J693" s="228"/>
      <c r="K693" s="228"/>
      <c r="L693" s="233"/>
      <c r="M693" s="234"/>
      <c r="N693" s="235"/>
      <c r="O693" s="235"/>
      <c r="P693" s="235"/>
      <c r="Q693" s="235"/>
      <c r="R693" s="235"/>
      <c r="S693" s="235"/>
      <c r="T693" s="236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37" t="s">
        <v>171</v>
      </c>
      <c r="AU693" s="237" t="s">
        <v>88</v>
      </c>
      <c r="AV693" s="13" t="s">
        <v>88</v>
      </c>
      <c r="AW693" s="13" t="s">
        <v>38</v>
      </c>
      <c r="AX693" s="13" t="s">
        <v>78</v>
      </c>
      <c r="AY693" s="237" t="s">
        <v>135</v>
      </c>
    </row>
    <row r="694" s="13" customFormat="1">
      <c r="A694" s="13"/>
      <c r="B694" s="227"/>
      <c r="C694" s="228"/>
      <c r="D694" s="220" t="s">
        <v>171</v>
      </c>
      <c r="E694" s="229" t="s">
        <v>76</v>
      </c>
      <c r="F694" s="230" t="s">
        <v>1247</v>
      </c>
      <c r="G694" s="228"/>
      <c r="H694" s="231">
        <v>2.7999999999999998</v>
      </c>
      <c r="I694" s="232"/>
      <c r="J694" s="228"/>
      <c r="K694" s="228"/>
      <c r="L694" s="233"/>
      <c r="M694" s="234"/>
      <c r="N694" s="235"/>
      <c r="O694" s="235"/>
      <c r="P694" s="235"/>
      <c r="Q694" s="235"/>
      <c r="R694" s="235"/>
      <c r="S694" s="235"/>
      <c r="T694" s="236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37" t="s">
        <v>171</v>
      </c>
      <c r="AU694" s="237" t="s">
        <v>88</v>
      </c>
      <c r="AV694" s="13" t="s">
        <v>88</v>
      </c>
      <c r="AW694" s="13" t="s">
        <v>38</v>
      </c>
      <c r="AX694" s="13" t="s">
        <v>78</v>
      </c>
      <c r="AY694" s="237" t="s">
        <v>135</v>
      </c>
    </row>
    <row r="695" s="13" customFormat="1">
      <c r="A695" s="13"/>
      <c r="B695" s="227"/>
      <c r="C695" s="228"/>
      <c r="D695" s="220" t="s">
        <v>171</v>
      </c>
      <c r="E695" s="229" t="s">
        <v>76</v>
      </c>
      <c r="F695" s="230" t="s">
        <v>1248</v>
      </c>
      <c r="G695" s="228"/>
      <c r="H695" s="231">
        <v>3</v>
      </c>
      <c r="I695" s="232"/>
      <c r="J695" s="228"/>
      <c r="K695" s="228"/>
      <c r="L695" s="233"/>
      <c r="M695" s="234"/>
      <c r="N695" s="235"/>
      <c r="O695" s="235"/>
      <c r="P695" s="235"/>
      <c r="Q695" s="235"/>
      <c r="R695" s="235"/>
      <c r="S695" s="235"/>
      <c r="T695" s="236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37" t="s">
        <v>171</v>
      </c>
      <c r="AU695" s="237" t="s">
        <v>88</v>
      </c>
      <c r="AV695" s="13" t="s">
        <v>88</v>
      </c>
      <c r="AW695" s="13" t="s">
        <v>38</v>
      </c>
      <c r="AX695" s="13" t="s">
        <v>78</v>
      </c>
      <c r="AY695" s="237" t="s">
        <v>135</v>
      </c>
    </row>
    <row r="696" s="13" customFormat="1">
      <c r="A696" s="13"/>
      <c r="B696" s="227"/>
      <c r="C696" s="228"/>
      <c r="D696" s="220" t="s">
        <v>171</v>
      </c>
      <c r="E696" s="229" t="s">
        <v>76</v>
      </c>
      <c r="F696" s="230" t="s">
        <v>1249</v>
      </c>
      <c r="G696" s="228"/>
      <c r="H696" s="231">
        <v>1</v>
      </c>
      <c r="I696" s="232"/>
      <c r="J696" s="228"/>
      <c r="K696" s="228"/>
      <c r="L696" s="233"/>
      <c r="M696" s="234"/>
      <c r="N696" s="235"/>
      <c r="O696" s="235"/>
      <c r="P696" s="235"/>
      <c r="Q696" s="235"/>
      <c r="R696" s="235"/>
      <c r="S696" s="235"/>
      <c r="T696" s="236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37" t="s">
        <v>171</v>
      </c>
      <c r="AU696" s="237" t="s">
        <v>88</v>
      </c>
      <c r="AV696" s="13" t="s">
        <v>88</v>
      </c>
      <c r="AW696" s="13" t="s">
        <v>38</v>
      </c>
      <c r="AX696" s="13" t="s">
        <v>78</v>
      </c>
      <c r="AY696" s="237" t="s">
        <v>135</v>
      </c>
    </row>
    <row r="697" s="13" customFormat="1">
      <c r="A697" s="13"/>
      <c r="B697" s="227"/>
      <c r="C697" s="228"/>
      <c r="D697" s="220" t="s">
        <v>171</v>
      </c>
      <c r="E697" s="229" t="s">
        <v>76</v>
      </c>
      <c r="F697" s="230" t="s">
        <v>1250</v>
      </c>
      <c r="G697" s="228"/>
      <c r="H697" s="231">
        <v>8</v>
      </c>
      <c r="I697" s="232"/>
      <c r="J697" s="228"/>
      <c r="K697" s="228"/>
      <c r="L697" s="233"/>
      <c r="M697" s="234"/>
      <c r="N697" s="235"/>
      <c r="O697" s="235"/>
      <c r="P697" s="235"/>
      <c r="Q697" s="235"/>
      <c r="R697" s="235"/>
      <c r="S697" s="235"/>
      <c r="T697" s="236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37" t="s">
        <v>171</v>
      </c>
      <c r="AU697" s="237" t="s">
        <v>88</v>
      </c>
      <c r="AV697" s="13" t="s">
        <v>88</v>
      </c>
      <c r="AW697" s="13" t="s">
        <v>38</v>
      </c>
      <c r="AX697" s="13" t="s">
        <v>78</v>
      </c>
      <c r="AY697" s="237" t="s">
        <v>135</v>
      </c>
    </row>
    <row r="698" s="14" customFormat="1">
      <c r="A698" s="14"/>
      <c r="B698" s="238"/>
      <c r="C698" s="239"/>
      <c r="D698" s="220" t="s">
        <v>171</v>
      </c>
      <c r="E698" s="240" t="s">
        <v>76</v>
      </c>
      <c r="F698" s="241" t="s">
        <v>207</v>
      </c>
      <c r="G698" s="239"/>
      <c r="H698" s="242">
        <v>114</v>
      </c>
      <c r="I698" s="243"/>
      <c r="J698" s="239"/>
      <c r="K698" s="239"/>
      <c r="L698" s="244"/>
      <c r="M698" s="245"/>
      <c r="N698" s="246"/>
      <c r="O698" s="246"/>
      <c r="P698" s="246"/>
      <c r="Q698" s="246"/>
      <c r="R698" s="246"/>
      <c r="S698" s="246"/>
      <c r="T698" s="247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48" t="s">
        <v>171</v>
      </c>
      <c r="AU698" s="248" t="s">
        <v>88</v>
      </c>
      <c r="AV698" s="14" t="s">
        <v>153</v>
      </c>
      <c r="AW698" s="14" t="s">
        <v>38</v>
      </c>
      <c r="AX698" s="14" t="s">
        <v>86</v>
      </c>
      <c r="AY698" s="248" t="s">
        <v>135</v>
      </c>
    </row>
    <row r="699" s="12" customFormat="1" ht="22.8" customHeight="1">
      <c r="A699" s="12"/>
      <c r="B699" s="191"/>
      <c r="C699" s="192"/>
      <c r="D699" s="193" t="s">
        <v>77</v>
      </c>
      <c r="E699" s="205" t="s">
        <v>142</v>
      </c>
      <c r="F699" s="205" t="s">
        <v>445</v>
      </c>
      <c r="G699" s="192"/>
      <c r="H699" s="192"/>
      <c r="I699" s="195"/>
      <c r="J699" s="206">
        <f>BK699</f>
        <v>0</v>
      </c>
      <c r="K699" s="192"/>
      <c r="L699" s="197"/>
      <c r="M699" s="198"/>
      <c r="N699" s="199"/>
      <c r="O699" s="199"/>
      <c r="P699" s="200">
        <f>SUM(P700:P765)</f>
        <v>0</v>
      </c>
      <c r="Q699" s="199"/>
      <c r="R699" s="200">
        <f>SUM(R700:R765)</f>
        <v>0.35393807999999999</v>
      </c>
      <c r="S699" s="199"/>
      <c r="T699" s="201">
        <f>SUM(T700:T765)</f>
        <v>0</v>
      </c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R699" s="202" t="s">
        <v>86</v>
      </c>
      <c r="AT699" s="203" t="s">
        <v>77</v>
      </c>
      <c r="AU699" s="203" t="s">
        <v>86</v>
      </c>
      <c r="AY699" s="202" t="s">
        <v>135</v>
      </c>
      <c r="BK699" s="204">
        <f>SUM(BK700:BK765)</f>
        <v>0</v>
      </c>
    </row>
    <row r="700" s="2" customFormat="1" ht="16.5" customHeight="1">
      <c r="A700" s="41"/>
      <c r="B700" s="42"/>
      <c r="C700" s="207" t="s">
        <v>312</v>
      </c>
      <c r="D700" s="207" t="s">
        <v>137</v>
      </c>
      <c r="E700" s="208" t="s">
        <v>447</v>
      </c>
      <c r="F700" s="209" t="s">
        <v>448</v>
      </c>
      <c r="G700" s="210" t="s">
        <v>202</v>
      </c>
      <c r="H700" s="211">
        <v>0.94999999999999996</v>
      </c>
      <c r="I700" s="212"/>
      <c r="J700" s="213">
        <f>ROUND(I700*H700,2)</f>
        <v>0</v>
      </c>
      <c r="K700" s="209" t="s">
        <v>141</v>
      </c>
      <c r="L700" s="47"/>
      <c r="M700" s="214" t="s">
        <v>76</v>
      </c>
      <c r="N700" s="215" t="s">
        <v>48</v>
      </c>
      <c r="O700" s="87"/>
      <c r="P700" s="216">
        <f>O700*H700</f>
        <v>0</v>
      </c>
      <c r="Q700" s="216">
        <v>0</v>
      </c>
      <c r="R700" s="216">
        <f>Q700*H700</f>
        <v>0</v>
      </c>
      <c r="S700" s="216">
        <v>0</v>
      </c>
      <c r="T700" s="217">
        <f>S700*H700</f>
        <v>0</v>
      </c>
      <c r="U700" s="41"/>
      <c r="V700" s="41"/>
      <c r="W700" s="41"/>
      <c r="X700" s="41"/>
      <c r="Y700" s="41"/>
      <c r="Z700" s="41"/>
      <c r="AA700" s="41"/>
      <c r="AB700" s="41"/>
      <c r="AC700" s="41"/>
      <c r="AD700" s="41"/>
      <c r="AE700" s="41"/>
      <c r="AR700" s="218" t="s">
        <v>142</v>
      </c>
      <c r="AT700" s="218" t="s">
        <v>137</v>
      </c>
      <c r="AU700" s="218" t="s">
        <v>88</v>
      </c>
      <c r="AY700" s="20" t="s">
        <v>135</v>
      </c>
      <c r="BE700" s="219">
        <f>IF(N700="základní",J700,0)</f>
        <v>0</v>
      </c>
      <c r="BF700" s="219">
        <f>IF(N700="snížená",J700,0)</f>
        <v>0</v>
      </c>
      <c r="BG700" s="219">
        <f>IF(N700="zákl. přenesená",J700,0)</f>
        <v>0</v>
      </c>
      <c r="BH700" s="219">
        <f>IF(N700="sníž. přenesená",J700,0)</f>
        <v>0</v>
      </c>
      <c r="BI700" s="219">
        <f>IF(N700="nulová",J700,0)</f>
        <v>0</v>
      </c>
      <c r="BJ700" s="20" t="s">
        <v>86</v>
      </c>
      <c r="BK700" s="219">
        <f>ROUND(I700*H700,2)</f>
        <v>0</v>
      </c>
      <c r="BL700" s="20" t="s">
        <v>142</v>
      </c>
      <c r="BM700" s="218" t="s">
        <v>1252</v>
      </c>
    </row>
    <row r="701" s="2" customFormat="1">
      <c r="A701" s="41"/>
      <c r="B701" s="42"/>
      <c r="C701" s="43"/>
      <c r="D701" s="220" t="s">
        <v>144</v>
      </c>
      <c r="E701" s="43"/>
      <c r="F701" s="221" t="s">
        <v>450</v>
      </c>
      <c r="G701" s="43"/>
      <c r="H701" s="43"/>
      <c r="I701" s="222"/>
      <c r="J701" s="43"/>
      <c r="K701" s="43"/>
      <c r="L701" s="47"/>
      <c r="M701" s="223"/>
      <c r="N701" s="224"/>
      <c r="O701" s="87"/>
      <c r="P701" s="87"/>
      <c r="Q701" s="87"/>
      <c r="R701" s="87"/>
      <c r="S701" s="87"/>
      <c r="T701" s="88"/>
      <c r="U701" s="41"/>
      <c r="V701" s="41"/>
      <c r="W701" s="41"/>
      <c r="X701" s="41"/>
      <c r="Y701" s="41"/>
      <c r="Z701" s="41"/>
      <c r="AA701" s="41"/>
      <c r="AB701" s="41"/>
      <c r="AC701" s="41"/>
      <c r="AD701" s="41"/>
      <c r="AE701" s="41"/>
      <c r="AT701" s="20" t="s">
        <v>144</v>
      </c>
      <c r="AU701" s="20" t="s">
        <v>88</v>
      </c>
    </row>
    <row r="702" s="2" customFormat="1">
      <c r="A702" s="41"/>
      <c r="B702" s="42"/>
      <c r="C702" s="43"/>
      <c r="D702" s="225" t="s">
        <v>146</v>
      </c>
      <c r="E702" s="43"/>
      <c r="F702" s="226" t="s">
        <v>451</v>
      </c>
      <c r="G702" s="43"/>
      <c r="H702" s="43"/>
      <c r="I702" s="222"/>
      <c r="J702" s="43"/>
      <c r="K702" s="43"/>
      <c r="L702" s="47"/>
      <c r="M702" s="223"/>
      <c r="N702" s="224"/>
      <c r="O702" s="87"/>
      <c r="P702" s="87"/>
      <c r="Q702" s="87"/>
      <c r="R702" s="87"/>
      <c r="S702" s="87"/>
      <c r="T702" s="88"/>
      <c r="U702" s="41"/>
      <c r="V702" s="41"/>
      <c r="W702" s="41"/>
      <c r="X702" s="41"/>
      <c r="Y702" s="41"/>
      <c r="Z702" s="41"/>
      <c r="AA702" s="41"/>
      <c r="AB702" s="41"/>
      <c r="AC702" s="41"/>
      <c r="AD702" s="41"/>
      <c r="AE702" s="41"/>
      <c r="AT702" s="20" t="s">
        <v>146</v>
      </c>
      <c r="AU702" s="20" t="s">
        <v>88</v>
      </c>
    </row>
    <row r="703" s="13" customFormat="1">
      <c r="A703" s="13"/>
      <c r="B703" s="227"/>
      <c r="C703" s="228"/>
      <c r="D703" s="220" t="s">
        <v>171</v>
      </c>
      <c r="E703" s="229" t="s">
        <v>76</v>
      </c>
      <c r="F703" s="230" t="s">
        <v>1253</v>
      </c>
      <c r="G703" s="228"/>
      <c r="H703" s="231">
        <v>0.94999999999999996</v>
      </c>
      <c r="I703" s="232"/>
      <c r="J703" s="228"/>
      <c r="K703" s="228"/>
      <c r="L703" s="233"/>
      <c r="M703" s="234"/>
      <c r="N703" s="235"/>
      <c r="O703" s="235"/>
      <c r="P703" s="235"/>
      <c r="Q703" s="235"/>
      <c r="R703" s="235"/>
      <c r="S703" s="235"/>
      <c r="T703" s="236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37" t="s">
        <v>171</v>
      </c>
      <c r="AU703" s="237" t="s">
        <v>88</v>
      </c>
      <c r="AV703" s="13" t="s">
        <v>88</v>
      </c>
      <c r="AW703" s="13" t="s">
        <v>38</v>
      </c>
      <c r="AX703" s="13" t="s">
        <v>78</v>
      </c>
      <c r="AY703" s="237" t="s">
        <v>135</v>
      </c>
    </row>
    <row r="704" s="16" customFormat="1">
      <c r="A704" s="16"/>
      <c r="B704" s="259"/>
      <c r="C704" s="260"/>
      <c r="D704" s="220" t="s">
        <v>171</v>
      </c>
      <c r="E704" s="261" t="s">
        <v>76</v>
      </c>
      <c r="F704" s="262" t="s">
        <v>402</v>
      </c>
      <c r="G704" s="260"/>
      <c r="H704" s="263">
        <v>0.94999999999999996</v>
      </c>
      <c r="I704" s="264"/>
      <c r="J704" s="260"/>
      <c r="K704" s="260"/>
      <c r="L704" s="265"/>
      <c r="M704" s="266"/>
      <c r="N704" s="267"/>
      <c r="O704" s="267"/>
      <c r="P704" s="267"/>
      <c r="Q704" s="267"/>
      <c r="R704" s="267"/>
      <c r="S704" s="267"/>
      <c r="T704" s="268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T704" s="269" t="s">
        <v>171</v>
      </c>
      <c r="AU704" s="269" t="s">
        <v>88</v>
      </c>
      <c r="AV704" s="16" t="s">
        <v>142</v>
      </c>
      <c r="AW704" s="16" t="s">
        <v>38</v>
      </c>
      <c r="AX704" s="16" t="s">
        <v>86</v>
      </c>
      <c r="AY704" s="269" t="s">
        <v>135</v>
      </c>
    </row>
    <row r="705" s="2" customFormat="1" ht="16.5" customHeight="1">
      <c r="A705" s="41"/>
      <c r="B705" s="42"/>
      <c r="C705" s="207" t="s">
        <v>318</v>
      </c>
      <c r="D705" s="207" t="s">
        <v>137</v>
      </c>
      <c r="E705" s="208" t="s">
        <v>704</v>
      </c>
      <c r="F705" s="209" t="s">
        <v>705</v>
      </c>
      <c r="G705" s="210" t="s">
        <v>202</v>
      </c>
      <c r="H705" s="211">
        <v>98.099999999999994</v>
      </c>
      <c r="I705" s="212"/>
      <c r="J705" s="213">
        <f>ROUND(I705*H705,2)</f>
        <v>0</v>
      </c>
      <c r="K705" s="209" t="s">
        <v>141</v>
      </c>
      <c r="L705" s="47"/>
      <c r="M705" s="214" t="s">
        <v>76</v>
      </c>
      <c r="N705" s="215" t="s">
        <v>48</v>
      </c>
      <c r="O705" s="87"/>
      <c r="P705" s="216">
        <f>O705*H705</f>
        <v>0</v>
      </c>
      <c r="Q705" s="216">
        <v>0</v>
      </c>
      <c r="R705" s="216">
        <f>Q705*H705</f>
        <v>0</v>
      </c>
      <c r="S705" s="216">
        <v>0</v>
      </c>
      <c r="T705" s="217">
        <f>S705*H705</f>
        <v>0</v>
      </c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  <c r="AR705" s="218" t="s">
        <v>142</v>
      </c>
      <c r="AT705" s="218" t="s">
        <v>137</v>
      </c>
      <c r="AU705" s="218" t="s">
        <v>88</v>
      </c>
      <c r="AY705" s="20" t="s">
        <v>135</v>
      </c>
      <c r="BE705" s="219">
        <f>IF(N705="základní",J705,0)</f>
        <v>0</v>
      </c>
      <c r="BF705" s="219">
        <f>IF(N705="snížená",J705,0)</f>
        <v>0</v>
      </c>
      <c r="BG705" s="219">
        <f>IF(N705="zákl. přenesená",J705,0)</f>
        <v>0</v>
      </c>
      <c r="BH705" s="219">
        <f>IF(N705="sníž. přenesená",J705,0)</f>
        <v>0</v>
      </c>
      <c r="BI705" s="219">
        <f>IF(N705="nulová",J705,0)</f>
        <v>0</v>
      </c>
      <c r="BJ705" s="20" t="s">
        <v>86</v>
      </c>
      <c r="BK705" s="219">
        <f>ROUND(I705*H705,2)</f>
        <v>0</v>
      </c>
      <c r="BL705" s="20" t="s">
        <v>142</v>
      </c>
      <c r="BM705" s="218" t="s">
        <v>1254</v>
      </c>
    </row>
    <row r="706" s="2" customFormat="1">
      <c r="A706" s="41"/>
      <c r="B706" s="42"/>
      <c r="C706" s="43"/>
      <c r="D706" s="220" t="s">
        <v>144</v>
      </c>
      <c r="E706" s="43"/>
      <c r="F706" s="221" t="s">
        <v>707</v>
      </c>
      <c r="G706" s="43"/>
      <c r="H706" s="43"/>
      <c r="I706" s="222"/>
      <c r="J706" s="43"/>
      <c r="K706" s="43"/>
      <c r="L706" s="47"/>
      <c r="M706" s="223"/>
      <c r="N706" s="224"/>
      <c r="O706" s="87"/>
      <c r="P706" s="87"/>
      <c r="Q706" s="87"/>
      <c r="R706" s="87"/>
      <c r="S706" s="87"/>
      <c r="T706" s="88"/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T706" s="20" t="s">
        <v>144</v>
      </c>
      <c r="AU706" s="20" t="s">
        <v>88</v>
      </c>
    </row>
    <row r="707" s="2" customFormat="1">
      <c r="A707" s="41"/>
      <c r="B707" s="42"/>
      <c r="C707" s="43"/>
      <c r="D707" s="225" t="s">
        <v>146</v>
      </c>
      <c r="E707" s="43"/>
      <c r="F707" s="226" t="s">
        <v>708</v>
      </c>
      <c r="G707" s="43"/>
      <c r="H707" s="43"/>
      <c r="I707" s="222"/>
      <c r="J707" s="43"/>
      <c r="K707" s="43"/>
      <c r="L707" s="47"/>
      <c r="M707" s="223"/>
      <c r="N707" s="224"/>
      <c r="O707" s="87"/>
      <c r="P707" s="87"/>
      <c r="Q707" s="87"/>
      <c r="R707" s="87"/>
      <c r="S707" s="87"/>
      <c r="T707" s="88"/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T707" s="20" t="s">
        <v>146</v>
      </c>
      <c r="AU707" s="20" t="s">
        <v>88</v>
      </c>
    </row>
    <row r="708" s="13" customFormat="1">
      <c r="A708" s="13"/>
      <c r="B708" s="227"/>
      <c r="C708" s="228"/>
      <c r="D708" s="220" t="s">
        <v>171</v>
      </c>
      <c r="E708" s="229" t="s">
        <v>76</v>
      </c>
      <c r="F708" s="230" t="s">
        <v>1255</v>
      </c>
      <c r="G708" s="228"/>
      <c r="H708" s="231">
        <v>2.9249999999999998</v>
      </c>
      <c r="I708" s="232"/>
      <c r="J708" s="228"/>
      <c r="K708" s="228"/>
      <c r="L708" s="233"/>
      <c r="M708" s="234"/>
      <c r="N708" s="235"/>
      <c r="O708" s="235"/>
      <c r="P708" s="235"/>
      <c r="Q708" s="235"/>
      <c r="R708" s="235"/>
      <c r="S708" s="235"/>
      <c r="T708" s="236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37" t="s">
        <v>171</v>
      </c>
      <c r="AU708" s="237" t="s">
        <v>88</v>
      </c>
      <c r="AV708" s="13" t="s">
        <v>88</v>
      </c>
      <c r="AW708" s="13" t="s">
        <v>38</v>
      </c>
      <c r="AX708" s="13" t="s">
        <v>78</v>
      </c>
      <c r="AY708" s="237" t="s">
        <v>135</v>
      </c>
    </row>
    <row r="709" s="13" customFormat="1">
      <c r="A709" s="13"/>
      <c r="B709" s="227"/>
      <c r="C709" s="228"/>
      <c r="D709" s="220" t="s">
        <v>171</v>
      </c>
      <c r="E709" s="229" t="s">
        <v>76</v>
      </c>
      <c r="F709" s="230" t="s">
        <v>1256</v>
      </c>
      <c r="G709" s="228"/>
      <c r="H709" s="231">
        <v>2.0249999999999999</v>
      </c>
      <c r="I709" s="232"/>
      <c r="J709" s="228"/>
      <c r="K709" s="228"/>
      <c r="L709" s="233"/>
      <c r="M709" s="234"/>
      <c r="N709" s="235"/>
      <c r="O709" s="235"/>
      <c r="P709" s="235"/>
      <c r="Q709" s="235"/>
      <c r="R709" s="235"/>
      <c r="S709" s="235"/>
      <c r="T709" s="236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37" t="s">
        <v>171</v>
      </c>
      <c r="AU709" s="237" t="s">
        <v>88</v>
      </c>
      <c r="AV709" s="13" t="s">
        <v>88</v>
      </c>
      <c r="AW709" s="13" t="s">
        <v>38</v>
      </c>
      <c r="AX709" s="13" t="s">
        <v>78</v>
      </c>
      <c r="AY709" s="237" t="s">
        <v>135</v>
      </c>
    </row>
    <row r="710" s="13" customFormat="1">
      <c r="A710" s="13"/>
      <c r="B710" s="227"/>
      <c r="C710" s="228"/>
      <c r="D710" s="220" t="s">
        <v>171</v>
      </c>
      <c r="E710" s="229" t="s">
        <v>76</v>
      </c>
      <c r="F710" s="230" t="s">
        <v>1257</v>
      </c>
      <c r="G710" s="228"/>
      <c r="H710" s="231">
        <v>1.3500000000000001</v>
      </c>
      <c r="I710" s="232"/>
      <c r="J710" s="228"/>
      <c r="K710" s="228"/>
      <c r="L710" s="233"/>
      <c r="M710" s="234"/>
      <c r="N710" s="235"/>
      <c r="O710" s="235"/>
      <c r="P710" s="235"/>
      <c r="Q710" s="235"/>
      <c r="R710" s="235"/>
      <c r="S710" s="235"/>
      <c r="T710" s="236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37" t="s">
        <v>171</v>
      </c>
      <c r="AU710" s="237" t="s">
        <v>88</v>
      </c>
      <c r="AV710" s="13" t="s">
        <v>88</v>
      </c>
      <c r="AW710" s="13" t="s">
        <v>38</v>
      </c>
      <c r="AX710" s="13" t="s">
        <v>78</v>
      </c>
      <c r="AY710" s="237" t="s">
        <v>135</v>
      </c>
    </row>
    <row r="711" s="13" customFormat="1">
      <c r="A711" s="13"/>
      <c r="B711" s="227"/>
      <c r="C711" s="228"/>
      <c r="D711" s="220" t="s">
        <v>171</v>
      </c>
      <c r="E711" s="229" t="s">
        <v>76</v>
      </c>
      <c r="F711" s="230" t="s">
        <v>1258</v>
      </c>
      <c r="G711" s="228"/>
      <c r="H711" s="231">
        <v>4.5</v>
      </c>
      <c r="I711" s="232"/>
      <c r="J711" s="228"/>
      <c r="K711" s="228"/>
      <c r="L711" s="233"/>
      <c r="M711" s="234"/>
      <c r="N711" s="235"/>
      <c r="O711" s="235"/>
      <c r="P711" s="235"/>
      <c r="Q711" s="235"/>
      <c r="R711" s="235"/>
      <c r="S711" s="235"/>
      <c r="T711" s="236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37" t="s">
        <v>171</v>
      </c>
      <c r="AU711" s="237" t="s">
        <v>88</v>
      </c>
      <c r="AV711" s="13" t="s">
        <v>88</v>
      </c>
      <c r="AW711" s="13" t="s">
        <v>38</v>
      </c>
      <c r="AX711" s="13" t="s">
        <v>78</v>
      </c>
      <c r="AY711" s="237" t="s">
        <v>135</v>
      </c>
    </row>
    <row r="712" s="13" customFormat="1">
      <c r="A712" s="13"/>
      <c r="B712" s="227"/>
      <c r="C712" s="228"/>
      <c r="D712" s="220" t="s">
        <v>171</v>
      </c>
      <c r="E712" s="229" t="s">
        <v>76</v>
      </c>
      <c r="F712" s="230" t="s">
        <v>1259</v>
      </c>
      <c r="G712" s="228"/>
      <c r="H712" s="231">
        <v>7.875</v>
      </c>
      <c r="I712" s="232"/>
      <c r="J712" s="228"/>
      <c r="K712" s="228"/>
      <c r="L712" s="233"/>
      <c r="M712" s="234"/>
      <c r="N712" s="235"/>
      <c r="O712" s="235"/>
      <c r="P712" s="235"/>
      <c r="Q712" s="235"/>
      <c r="R712" s="235"/>
      <c r="S712" s="235"/>
      <c r="T712" s="236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37" t="s">
        <v>171</v>
      </c>
      <c r="AU712" s="237" t="s">
        <v>88</v>
      </c>
      <c r="AV712" s="13" t="s">
        <v>88</v>
      </c>
      <c r="AW712" s="13" t="s">
        <v>38</v>
      </c>
      <c r="AX712" s="13" t="s">
        <v>78</v>
      </c>
      <c r="AY712" s="237" t="s">
        <v>135</v>
      </c>
    </row>
    <row r="713" s="13" customFormat="1">
      <c r="A713" s="13"/>
      <c r="B713" s="227"/>
      <c r="C713" s="228"/>
      <c r="D713" s="220" t="s">
        <v>171</v>
      </c>
      <c r="E713" s="229" t="s">
        <v>76</v>
      </c>
      <c r="F713" s="230" t="s">
        <v>1260</v>
      </c>
      <c r="G713" s="228"/>
      <c r="H713" s="231">
        <v>3.1499999999999999</v>
      </c>
      <c r="I713" s="232"/>
      <c r="J713" s="228"/>
      <c r="K713" s="228"/>
      <c r="L713" s="233"/>
      <c r="M713" s="234"/>
      <c r="N713" s="235"/>
      <c r="O713" s="235"/>
      <c r="P713" s="235"/>
      <c r="Q713" s="235"/>
      <c r="R713" s="235"/>
      <c r="S713" s="235"/>
      <c r="T713" s="236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37" t="s">
        <v>171</v>
      </c>
      <c r="AU713" s="237" t="s">
        <v>88</v>
      </c>
      <c r="AV713" s="13" t="s">
        <v>88</v>
      </c>
      <c r="AW713" s="13" t="s">
        <v>38</v>
      </c>
      <c r="AX713" s="13" t="s">
        <v>78</v>
      </c>
      <c r="AY713" s="237" t="s">
        <v>135</v>
      </c>
    </row>
    <row r="714" s="13" customFormat="1">
      <c r="A714" s="13"/>
      <c r="B714" s="227"/>
      <c r="C714" s="228"/>
      <c r="D714" s="220" t="s">
        <v>171</v>
      </c>
      <c r="E714" s="229" t="s">
        <v>76</v>
      </c>
      <c r="F714" s="230" t="s">
        <v>1261</v>
      </c>
      <c r="G714" s="228"/>
      <c r="H714" s="231">
        <v>8.0999999999999996</v>
      </c>
      <c r="I714" s="232"/>
      <c r="J714" s="228"/>
      <c r="K714" s="228"/>
      <c r="L714" s="233"/>
      <c r="M714" s="234"/>
      <c r="N714" s="235"/>
      <c r="O714" s="235"/>
      <c r="P714" s="235"/>
      <c r="Q714" s="235"/>
      <c r="R714" s="235"/>
      <c r="S714" s="235"/>
      <c r="T714" s="236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37" t="s">
        <v>171</v>
      </c>
      <c r="AU714" s="237" t="s">
        <v>88</v>
      </c>
      <c r="AV714" s="13" t="s">
        <v>88</v>
      </c>
      <c r="AW714" s="13" t="s">
        <v>38</v>
      </c>
      <c r="AX714" s="13" t="s">
        <v>78</v>
      </c>
      <c r="AY714" s="237" t="s">
        <v>135</v>
      </c>
    </row>
    <row r="715" s="13" customFormat="1">
      <c r="A715" s="13"/>
      <c r="B715" s="227"/>
      <c r="C715" s="228"/>
      <c r="D715" s="220" t="s">
        <v>171</v>
      </c>
      <c r="E715" s="229" t="s">
        <v>76</v>
      </c>
      <c r="F715" s="230" t="s">
        <v>1262</v>
      </c>
      <c r="G715" s="228"/>
      <c r="H715" s="231">
        <v>4.2750000000000004</v>
      </c>
      <c r="I715" s="232"/>
      <c r="J715" s="228"/>
      <c r="K715" s="228"/>
      <c r="L715" s="233"/>
      <c r="M715" s="234"/>
      <c r="N715" s="235"/>
      <c r="O715" s="235"/>
      <c r="P715" s="235"/>
      <c r="Q715" s="235"/>
      <c r="R715" s="235"/>
      <c r="S715" s="235"/>
      <c r="T715" s="236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37" t="s">
        <v>171</v>
      </c>
      <c r="AU715" s="237" t="s">
        <v>88</v>
      </c>
      <c r="AV715" s="13" t="s">
        <v>88</v>
      </c>
      <c r="AW715" s="13" t="s">
        <v>38</v>
      </c>
      <c r="AX715" s="13" t="s">
        <v>78</v>
      </c>
      <c r="AY715" s="237" t="s">
        <v>135</v>
      </c>
    </row>
    <row r="716" s="13" customFormat="1">
      <c r="A716" s="13"/>
      <c r="B716" s="227"/>
      <c r="C716" s="228"/>
      <c r="D716" s="220" t="s">
        <v>171</v>
      </c>
      <c r="E716" s="229" t="s">
        <v>76</v>
      </c>
      <c r="F716" s="230" t="s">
        <v>1263</v>
      </c>
      <c r="G716" s="228"/>
      <c r="H716" s="231">
        <v>9</v>
      </c>
      <c r="I716" s="232"/>
      <c r="J716" s="228"/>
      <c r="K716" s="228"/>
      <c r="L716" s="233"/>
      <c r="M716" s="234"/>
      <c r="N716" s="235"/>
      <c r="O716" s="235"/>
      <c r="P716" s="235"/>
      <c r="Q716" s="235"/>
      <c r="R716" s="235"/>
      <c r="S716" s="235"/>
      <c r="T716" s="236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37" t="s">
        <v>171</v>
      </c>
      <c r="AU716" s="237" t="s">
        <v>88</v>
      </c>
      <c r="AV716" s="13" t="s">
        <v>88</v>
      </c>
      <c r="AW716" s="13" t="s">
        <v>38</v>
      </c>
      <c r="AX716" s="13" t="s">
        <v>78</v>
      </c>
      <c r="AY716" s="237" t="s">
        <v>135</v>
      </c>
    </row>
    <row r="717" s="13" customFormat="1">
      <c r="A717" s="13"/>
      <c r="B717" s="227"/>
      <c r="C717" s="228"/>
      <c r="D717" s="220" t="s">
        <v>171</v>
      </c>
      <c r="E717" s="229" t="s">
        <v>76</v>
      </c>
      <c r="F717" s="230" t="s">
        <v>1264</v>
      </c>
      <c r="G717" s="228"/>
      <c r="H717" s="231">
        <v>0.45000000000000001</v>
      </c>
      <c r="I717" s="232"/>
      <c r="J717" s="228"/>
      <c r="K717" s="228"/>
      <c r="L717" s="233"/>
      <c r="M717" s="234"/>
      <c r="N717" s="235"/>
      <c r="O717" s="235"/>
      <c r="P717" s="235"/>
      <c r="Q717" s="235"/>
      <c r="R717" s="235"/>
      <c r="S717" s="235"/>
      <c r="T717" s="236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37" t="s">
        <v>171</v>
      </c>
      <c r="AU717" s="237" t="s">
        <v>88</v>
      </c>
      <c r="AV717" s="13" t="s">
        <v>88</v>
      </c>
      <c r="AW717" s="13" t="s">
        <v>38</v>
      </c>
      <c r="AX717" s="13" t="s">
        <v>78</v>
      </c>
      <c r="AY717" s="237" t="s">
        <v>135</v>
      </c>
    </row>
    <row r="718" s="13" customFormat="1">
      <c r="A718" s="13"/>
      <c r="B718" s="227"/>
      <c r="C718" s="228"/>
      <c r="D718" s="220" t="s">
        <v>171</v>
      </c>
      <c r="E718" s="229" t="s">
        <v>76</v>
      </c>
      <c r="F718" s="230" t="s">
        <v>1265</v>
      </c>
      <c r="G718" s="228"/>
      <c r="H718" s="231">
        <v>5.4000000000000004</v>
      </c>
      <c r="I718" s="232"/>
      <c r="J718" s="228"/>
      <c r="K718" s="228"/>
      <c r="L718" s="233"/>
      <c r="M718" s="234"/>
      <c r="N718" s="235"/>
      <c r="O718" s="235"/>
      <c r="P718" s="235"/>
      <c r="Q718" s="235"/>
      <c r="R718" s="235"/>
      <c r="S718" s="235"/>
      <c r="T718" s="236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37" t="s">
        <v>171</v>
      </c>
      <c r="AU718" s="237" t="s">
        <v>88</v>
      </c>
      <c r="AV718" s="13" t="s">
        <v>88</v>
      </c>
      <c r="AW718" s="13" t="s">
        <v>38</v>
      </c>
      <c r="AX718" s="13" t="s">
        <v>78</v>
      </c>
      <c r="AY718" s="237" t="s">
        <v>135</v>
      </c>
    </row>
    <row r="719" s="13" customFormat="1">
      <c r="A719" s="13"/>
      <c r="B719" s="227"/>
      <c r="C719" s="228"/>
      <c r="D719" s="220" t="s">
        <v>171</v>
      </c>
      <c r="E719" s="229" t="s">
        <v>76</v>
      </c>
      <c r="F719" s="230" t="s">
        <v>1266</v>
      </c>
      <c r="G719" s="228"/>
      <c r="H719" s="231">
        <v>3.1499999999999999</v>
      </c>
      <c r="I719" s="232"/>
      <c r="J719" s="228"/>
      <c r="K719" s="228"/>
      <c r="L719" s="233"/>
      <c r="M719" s="234"/>
      <c r="N719" s="235"/>
      <c r="O719" s="235"/>
      <c r="P719" s="235"/>
      <c r="Q719" s="235"/>
      <c r="R719" s="235"/>
      <c r="S719" s="235"/>
      <c r="T719" s="236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37" t="s">
        <v>171</v>
      </c>
      <c r="AU719" s="237" t="s">
        <v>88</v>
      </c>
      <c r="AV719" s="13" t="s">
        <v>88</v>
      </c>
      <c r="AW719" s="13" t="s">
        <v>38</v>
      </c>
      <c r="AX719" s="13" t="s">
        <v>78</v>
      </c>
      <c r="AY719" s="237" t="s">
        <v>135</v>
      </c>
    </row>
    <row r="720" s="13" customFormat="1">
      <c r="A720" s="13"/>
      <c r="B720" s="227"/>
      <c r="C720" s="228"/>
      <c r="D720" s="220" t="s">
        <v>171</v>
      </c>
      <c r="E720" s="229" t="s">
        <v>76</v>
      </c>
      <c r="F720" s="230" t="s">
        <v>1267</v>
      </c>
      <c r="G720" s="228"/>
      <c r="H720" s="231">
        <v>2.4750000000000001</v>
      </c>
      <c r="I720" s="232"/>
      <c r="J720" s="228"/>
      <c r="K720" s="228"/>
      <c r="L720" s="233"/>
      <c r="M720" s="234"/>
      <c r="N720" s="235"/>
      <c r="O720" s="235"/>
      <c r="P720" s="235"/>
      <c r="Q720" s="235"/>
      <c r="R720" s="235"/>
      <c r="S720" s="235"/>
      <c r="T720" s="236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37" t="s">
        <v>171</v>
      </c>
      <c r="AU720" s="237" t="s">
        <v>88</v>
      </c>
      <c r="AV720" s="13" t="s">
        <v>88</v>
      </c>
      <c r="AW720" s="13" t="s">
        <v>38</v>
      </c>
      <c r="AX720" s="13" t="s">
        <v>78</v>
      </c>
      <c r="AY720" s="237" t="s">
        <v>135</v>
      </c>
    </row>
    <row r="721" s="13" customFormat="1">
      <c r="A721" s="13"/>
      <c r="B721" s="227"/>
      <c r="C721" s="228"/>
      <c r="D721" s="220" t="s">
        <v>171</v>
      </c>
      <c r="E721" s="229" t="s">
        <v>76</v>
      </c>
      <c r="F721" s="230" t="s">
        <v>1268</v>
      </c>
      <c r="G721" s="228"/>
      <c r="H721" s="231">
        <v>10.125</v>
      </c>
      <c r="I721" s="232"/>
      <c r="J721" s="228"/>
      <c r="K721" s="228"/>
      <c r="L721" s="233"/>
      <c r="M721" s="234"/>
      <c r="N721" s="235"/>
      <c r="O721" s="235"/>
      <c r="P721" s="235"/>
      <c r="Q721" s="235"/>
      <c r="R721" s="235"/>
      <c r="S721" s="235"/>
      <c r="T721" s="236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37" t="s">
        <v>171</v>
      </c>
      <c r="AU721" s="237" t="s">
        <v>88</v>
      </c>
      <c r="AV721" s="13" t="s">
        <v>88</v>
      </c>
      <c r="AW721" s="13" t="s">
        <v>38</v>
      </c>
      <c r="AX721" s="13" t="s">
        <v>78</v>
      </c>
      <c r="AY721" s="237" t="s">
        <v>135</v>
      </c>
    </row>
    <row r="722" s="13" customFormat="1">
      <c r="A722" s="13"/>
      <c r="B722" s="227"/>
      <c r="C722" s="228"/>
      <c r="D722" s="220" t="s">
        <v>171</v>
      </c>
      <c r="E722" s="229" t="s">
        <v>76</v>
      </c>
      <c r="F722" s="230" t="s">
        <v>1269</v>
      </c>
      <c r="G722" s="228"/>
      <c r="H722" s="231">
        <v>3.6000000000000001</v>
      </c>
      <c r="I722" s="232"/>
      <c r="J722" s="228"/>
      <c r="K722" s="228"/>
      <c r="L722" s="233"/>
      <c r="M722" s="234"/>
      <c r="N722" s="235"/>
      <c r="O722" s="235"/>
      <c r="P722" s="235"/>
      <c r="Q722" s="235"/>
      <c r="R722" s="235"/>
      <c r="S722" s="235"/>
      <c r="T722" s="236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37" t="s">
        <v>171</v>
      </c>
      <c r="AU722" s="237" t="s">
        <v>88</v>
      </c>
      <c r="AV722" s="13" t="s">
        <v>88</v>
      </c>
      <c r="AW722" s="13" t="s">
        <v>38</v>
      </c>
      <c r="AX722" s="13" t="s">
        <v>78</v>
      </c>
      <c r="AY722" s="237" t="s">
        <v>135</v>
      </c>
    </row>
    <row r="723" s="13" customFormat="1">
      <c r="A723" s="13"/>
      <c r="B723" s="227"/>
      <c r="C723" s="228"/>
      <c r="D723" s="220" t="s">
        <v>171</v>
      </c>
      <c r="E723" s="229" t="s">
        <v>76</v>
      </c>
      <c r="F723" s="230" t="s">
        <v>1270</v>
      </c>
      <c r="G723" s="228"/>
      <c r="H723" s="231">
        <v>14.175000000000001</v>
      </c>
      <c r="I723" s="232"/>
      <c r="J723" s="228"/>
      <c r="K723" s="228"/>
      <c r="L723" s="233"/>
      <c r="M723" s="234"/>
      <c r="N723" s="235"/>
      <c r="O723" s="235"/>
      <c r="P723" s="235"/>
      <c r="Q723" s="235"/>
      <c r="R723" s="235"/>
      <c r="S723" s="235"/>
      <c r="T723" s="236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37" t="s">
        <v>171</v>
      </c>
      <c r="AU723" s="237" t="s">
        <v>88</v>
      </c>
      <c r="AV723" s="13" t="s">
        <v>88</v>
      </c>
      <c r="AW723" s="13" t="s">
        <v>38</v>
      </c>
      <c r="AX723" s="13" t="s">
        <v>78</v>
      </c>
      <c r="AY723" s="237" t="s">
        <v>135</v>
      </c>
    </row>
    <row r="724" s="13" customFormat="1">
      <c r="A724" s="13"/>
      <c r="B724" s="227"/>
      <c r="C724" s="228"/>
      <c r="D724" s="220" t="s">
        <v>171</v>
      </c>
      <c r="E724" s="229" t="s">
        <v>76</v>
      </c>
      <c r="F724" s="230" t="s">
        <v>1271</v>
      </c>
      <c r="G724" s="228"/>
      <c r="H724" s="231">
        <v>11.25</v>
      </c>
      <c r="I724" s="232"/>
      <c r="J724" s="228"/>
      <c r="K724" s="228"/>
      <c r="L724" s="233"/>
      <c r="M724" s="234"/>
      <c r="N724" s="235"/>
      <c r="O724" s="235"/>
      <c r="P724" s="235"/>
      <c r="Q724" s="235"/>
      <c r="R724" s="235"/>
      <c r="S724" s="235"/>
      <c r="T724" s="236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37" t="s">
        <v>171</v>
      </c>
      <c r="AU724" s="237" t="s">
        <v>88</v>
      </c>
      <c r="AV724" s="13" t="s">
        <v>88</v>
      </c>
      <c r="AW724" s="13" t="s">
        <v>38</v>
      </c>
      <c r="AX724" s="13" t="s">
        <v>78</v>
      </c>
      <c r="AY724" s="237" t="s">
        <v>135</v>
      </c>
    </row>
    <row r="725" s="13" customFormat="1">
      <c r="A725" s="13"/>
      <c r="B725" s="227"/>
      <c r="C725" s="228"/>
      <c r="D725" s="220" t="s">
        <v>171</v>
      </c>
      <c r="E725" s="229" t="s">
        <v>76</v>
      </c>
      <c r="F725" s="230" t="s">
        <v>1272</v>
      </c>
      <c r="G725" s="228"/>
      <c r="H725" s="231">
        <v>3.1499999999999999</v>
      </c>
      <c r="I725" s="232"/>
      <c r="J725" s="228"/>
      <c r="K725" s="228"/>
      <c r="L725" s="233"/>
      <c r="M725" s="234"/>
      <c r="N725" s="235"/>
      <c r="O725" s="235"/>
      <c r="P725" s="235"/>
      <c r="Q725" s="235"/>
      <c r="R725" s="235"/>
      <c r="S725" s="235"/>
      <c r="T725" s="236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37" t="s">
        <v>171</v>
      </c>
      <c r="AU725" s="237" t="s">
        <v>88</v>
      </c>
      <c r="AV725" s="13" t="s">
        <v>88</v>
      </c>
      <c r="AW725" s="13" t="s">
        <v>38</v>
      </c>
      <c r="AX725" s="13" t="s">
        <v>78</v>
      </c>
      <c r="AY725" s="237" t="s">
        <v>135</v>
      </c>
    </row>
    <row r="726" s="13" customFormat="1">
      <c r="A726" s="13"/>
      <c r="B726" s="227"/>
      <c r="C726" s="228"/>
      <c r="D726" s="220" t="s">
        <v>171</v>
      </c>
      <c r="E726" s="229" t="s">
        <v>76</v>
      </c>
      <c r="F726" s="230" t="s">
        <v>1273</v>
      </c>
      <c r="G726" s="228"/>
      <c r="H726" s="231">
        <v>1.125</v>
      </c>
      <c r="I726" s="232"/>
      <c r="J726" s="228"/>
      <c r="K726" s="228"/>
      <c r="L726" s="233"/>
      <c r="M726" s="234"/>
      <c r="N726" s="235"/>
      <c r="O726" s="235"/>
      <c r="P726" s="235"/>
      <c r="Q726" s="235"/>
      <c r="R726" s="235"/>
      <c r="S726" s="235"/>
      <c r="T726" s="236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37" t="s">
        <v>171</v>
      </c>
      <c r="AU726" s="237" t="s">
        <v>88</v>
      </c>
      <c r="AV726" s="13" t="s">
        <v>88</v>
      </c>
      <c r="AW726" s="13" t="s">
        <v>38</v>
      </c>
      <c r="AX726" s="13" t="s">
        <v>78</v>
      </c>
      <c r="AY726" s="237" t="s">
        <v>135</v>
      </c>
    </row>
    <row r="727" s="14" customFormat="1">
      <c r="A727" s="14"/>
      <c r="B727" s="238"/>
      <c r="C727" s="239"/>
      <c r="D727" s="220" t="s">
        <v>171</v>
      </c>
      <c r="E727" s="240" t="s">
        <v>76</v>
      </c>
      <c r="F727" s="241" t="s">
        <v>207</v>
      </c>
      <c r="G727" s="239"/>
      <c r="H727" s="242">
        <v>98.099999999999994</v>
      </c>
      <c r="I727" s="243"/>
      <c r="J727" s="239"/>
      <c r="K727" s="239"/>
      <c r="L727" s="244"/>
      <c r="M727" s="245"/>
      <c r="N727" s="246"/>
      <c r="O727" s="246"/>
      <c r="P727" s="246"/>
      <c r="Q727" s="246"/>
      <c r="R727" s="246"/>
      <c r="S727" s="246"/>
      <c r="T727" s="247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48" t="s">
        <v>171</v>
      </c>
      <c r="AU727" s="248" t="s">
        <v>88</v>
      </c>
      <c r="AV727" s="14" t="s">
        <v>153</v>
      </c>
      <c r="AW727" s="14" t="s">
        <v>38</v>
      </c>
      <c r="AX727" s="14" t="s">
        <v>86</v>
      </c>
      <c r="AY727" s="248" t="s">
        <v>135</v>
      </c>
    </row>
    <row r="728" s="2" customFormat="1" ht="16.5" customHeight="1">
      <c r="A728" s="41"/>
      <c r="B728" s="42"/>
      <c r="C728" s="207" t="s">
        <v>324</v>
      </c>
      <c r="D728" s="207" t="s">
        <v>137</v>
      </c>
      <c r="E728" s="208" t="s">
        <v>486</v>
      </c>
      <c r="F728" s="209" t="s">
        <v>487</v>
      </c>
      <c r="G728" s="210" t="s">
        <v>202</v>
      </c>
      <c r="H728" s="211">
        <v>21.856999999999999</v>
      </c>
      <c r="I728" s="212"/>
      <c r="J728" s="213">
        <f>ROUND(I728*H728,2)</f>
        <v>0</v>
      </c>
      <c r="K728" s="209" t="s">
        <v>141</v>
      </c>
      <c r="L728" s="47"/>
      <c r="M728" s="214" t="s">
        <v>76</v>
      </c>
      <c r="N728" s="215" t="s">
        <v>48</v>
      </c>
      <c r="O728" s="87"/>
      <c r="P728" s="216">
        <f>O728*H728</f>
        <v>0</v>
      </c>
      <c r="Q728" s="216">
        <v>0</v>
      </c>
      <c r="R728" s="216">
        <f>Q728*H728</f>
        <v>0</v>
      </c>
      <c r="S728" s="216">
        <v>0</v>
      </c>
      <c r="T728" s="217">
        <f>S728*H728</f>
        <v>0</v>
      </c>
      <c r="U728" s="41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  <c r="AR728" s="218" t="s">
        <v>142</v>
      </c>
      <c r="AT728" s="218" t="s">
        <v>137</v>
      </c>
      <c r="AU728" s="218" t="s">
        <v>88</v>
      </c>
      <c r="AY728" s="20" t="s">
        <v>135</v>
      </c>
      <c r="BE728" s="219">
        <f>IF(N728="základní",J728,0)</f>
        <v>0</v>
      </c>
      <c r="BF728" s="219">
        <f>IF(N728="snížená",J728,0)</f>
        <v>0</v>
      </c>
      <c r="BG728" s="219">
        <f>IF(N728="zákl. přenesená",J728,0)</f>
        <v>0</v>
      </c>
      <c r="BH728" s="219">
        <f>IF(N728="sníž. přenesená",J728,0)</f>
        <v>0</v>
      </c>
      <c r="BI728" s="219">
        <f>IF(N728="nulová",J728,0)</f>
        <v>0</v>
      </c>
      <c r="BJ728" s="20" t="s">
        <v>86</v>
      </c>
      <c r="BK728" s="219">
        <f>ROUND(I728*H728,2)</f>
        <v>0</v>
      </c>
      <c r="BL728" s="20" t="s">
        <v>142</v>
      </c>
      <c r="BM728" s="218" t="s">
        <v>1274</v>
      </c>
    </row>
    <row r="729" s="2" customFormat="1">
      <c r="A729" s="41"/>
      <c r="B729" s="42"/>
      <c r="C729" s="43"/>
      <c r="D729" s="220" t="s">
        <v>144</v>
      </c>
      <c r="E729" s="43"/>
      <c r="F729" s="221" t="s">
        <v>489</v>
      </c>
      <c r="G729" s="43"/>
      <c r="H729" s="43"/>
      <c r="I729" s="222"/>
      <c r="J729" s="43"/>
      <c r="K729" s="43"/>
      <c r="L729" s="47"/>
      <c r="M729" s="223"/>
      <c r="N729" s="224"/>
      <c r="O729" s="87"/>
      <c r="P729" s="87"/>
      <c r="Q729" s="87"/>
      <c r="R729" s="87"/>
      <c r="S729" s="87"/>
      <c r="T729" s="88"/>
      <c r="U729" s="41"/>
      <c r="V729" s="41"/>
      <c r="W729" s="41"/>
      <c r="X729" s="41"/>
      <c r="Y729" s="41"/>
      <c r="Z729" s="41"/>
      <c r="AA729" s="41"/>
      <c r="AB729" s="41"/>
      <c r="AC729" s="41"/>
      <c r="AD729" s="41"/>
      <c r="AE729" s="41"/>
      <c r="AT729" s="20" t="s">
        <v>144</v>
      </c>
      <c r="AU729" s="20" t="s">
        <v>88</v>
      </c>
    </row>
    <row r="730" s="2" customFormat="1">
      <c r="A730" s="41"/>
      <c r="B730" s="42"/>
      <c r="C730" s="43"/>
      <c r="D730" s="225" t="s">
        <v>146</v>
      </c>
      <c r="E730" s="43"/>
      <c r="F730" s="226" t="s">
        <v>490</v>
      </c>
      <c r="G730" s="43"/>
      <c r="H730" s="43"/>
      <c r="I730" s="222"/>
      <c r="J730" s="43"/>
      <c r="K730" s="43"/>
      <c r="L730" s="47"/>
      <c r="M730" s="223"/>
      <c r="N730" s="224"/>
      <c r="O730" s="87"/>
      <c r="P730" s="87"/>
      <c r="Q730" s="87"/>
      <c r="R730" s="87"/>
      <c r="S730" s="87"/>
      <c r="T730" s="88"/>
      <c r="U730" s="41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  <c r="AT730" s="20" t="s">
        <v>146</v>
      </c>
      <c r="AU730" s="20" t="s">
        <v>88</v>
      </c>
    </row>
    <row r="731" s="13" customFormat="1">
      <c r="A731" s="13"/>
      <c r="B731" s="227"/>
      <c r="C731" s="228"/>
      <c r="D731" s="220" t="s">
        <v>171</v>
      </c>
      <c r="E731" s="229" t="s">
        <v>76</v>
      </c>
      <c r="F731" s="230" t="s">
        <v>1275</v>
      </c>
      <c r="G731" s="228"/>
      <c r="H731" s="231">
        <v>0.98499999999999999</v>
      </c>
      <c r="I731" s="232"/>
      <c r="J731" s="228"/>
      <c r="K731" s="228"/>
      <c r="L731" s="233"/>
      <c r="M731" s="234"/>
      <c r="N731" s="235"/>
      <c r="O731" s="235"/>
      <c r="P731" s="235"/>
      <c r="Q731" s="235"/>
      <c r="R731" s="235"/>
      <c r="S731" s="235"/>
      <c r="T731" s="236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37" t="s">
        <v>171</v>
      </c>
      <c r="AU731" s="237" t="s">
        <v>88</v>
      </c>
      <c r="AV731" s="13" t="s">
        <v>88</v>
      </c>
      <c r="AW731" s="13" t="s">
        <v>38</v>
      </c>
      <c r="AX731" s="13" t="s">
        <v>78</v>
      </c>
      <c r="AY731" s="237" t="s">
        <v>135</v>
      </c>
    </row>
    <row r="732" s="13" customFormat="1">
      <c r="A732" s="13"/>
      <c r="B732" s="227"/>
      <c r="C732" s="228"/>
      <c r="D732" s="220" t="s">
        <v>171</v>
      </c>
      <c r="E732" s="229" t="s">
        <v>76</v>
      </c>
      <c r="F732" s="230" t="s">
        <v>1276</v>
      </c>
      <c r="G732" s="228"/>
      <c r="H732" s="231">
        <v>0.39400000000000002</v>
      </c>
      <c r="I732" s="232"/>
      <c r="J732" s="228"/>
      <c r="K732" s="228"/>
      <c r="L732" s="233"/>
      <c r="M732" s="234"/>
      <c r="N732" s="235"/>
      <c r="O732" s="235"/>
      <c r="P732" s="235"/>
      <c r="Q732" s="235"/>
      <c r="R732" s="235"/>
      <c r="S732" s="235"/>
      <c r="T732" s="236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37" t="s">
        <v>171</v>
      </c>
      <c r="AU732" s="237" t="s">
        <v>88</v>
      </c>
      <c r="AV732" s="13" t="s">
        <v>88</v>
      </c>
      <c r="AW732" s="13" t="s">
        <v>38</v>
      </c>
      <c r="AX732" s="13" t="s">
        <v>78</v>
      </c>
      <c r="AY732" s="237" t="s">
        <v>135</v>
      </c>
    </row>
    <row r="733" s="13" customFormat="1">
      <c r="A733" s="13"/>
      <c r="B733" s="227"/>
      <c r="C733" s="228"/>
      <c r="D733" s="220" t="s">
        <v>171</v>
      </c>
      <c r="E733" s="229" t="s">
        <v>76</v>
      </c>
      <c r="F733" s="230" t="s">
        <v>1277</v>
      </c>
      <c r="G733" s="228"/>
      <c r="H733" s="231">
        <v>1.1819999999999999</v>
      </c>
      <c r="I733" s="232"/>
      <c r="J733" s="228"/>
      <c r="K733" s="228"/>
      <c r="L733" s="233"/>
      <c r="M733" s="234"/>
      <c r="N733" s="235"/>
      <c r="O733" s="235"/>
      <c r="P733" s="235"/>
      <c r="Q733" s="235"/>
      <c r="R733" s="235"/>
      <c r="S733" s="235"/>
      <c r="T733" s="236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37" t="s">
        <v>171</v>
      </c>
      <c r="AU733" s="237" t="s">
        <v>88</v>
      </c>
      <c r="AV733" s="13" t="s">
        <v>88</v>
      </c>
      <c r="AW733" s="13" t="s">
        <v>38</v>
      </c>
      <c r="AX733" s="13" t="s">
        <v>78</v>
      </c>
      <c r="AY733" s="237" t="s">
        <v>135</v>
      </c>
    </row>
    <row r="734" s="13" customFormat="1">
      <c r="A734" s="13"/>
      <c r="B734" s="227"/>
      <c r="C734" s="228"/>
      <c r="D734" s="220" t="s">
        <v>171</v>
      </c>
      <c r="E734" s="229" t="s">
        <v>76</v>
      </c>
      <c r="F734" s="230" t="s">
        <v>1278</v>
      </c>
      <c r="G734" s="228"/>
      <c r="H734" s="231">
        <v>0.59099999999999997</v>
      </c>
      <c r="I734" s="232"/>
      <c r="J734" s="228"/>
      <c r="K734" s="228"/>
      <c r="L734" s="233"/>
      <c r="M734" s="234"/>
      <c r="N734" s="235"/>
      <c r="O734" s="235"/>
      <c r="P734" s="235"/>
      <c r="Q734" s="235"/>
      <c r="R734" s="235"/>
      <c r="S734" s="235"/>
      <c r="T734" s="236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37" t="s">
        <v>171</v>
      </c>
      <c r="AU734" s="237" t="s">
        <v>88</v>
      </c>
      <c r="AV734" s="13" t="s">
        <v>88</v>
      </c>
      <c r="AW734" s="13" t="s">
        <v>38</v>
      </c>
      <c r="AX734" s="13" t="s">
        <v>78</v>
      </c>
      <c r="AY734" s="237" t="s">
        <v>135</v>
      </c>
    </row>
    <row r="735" s="13" customFormat="1">
      <c r="A735" s="13"/>
      <c r="B735" s="227"/>
      <c r="C735" s="228"/>
      <c r="D735" s="220" t="s">
        <v>171</v>
      </c>
      <c r="E735" s="229" t="s">
        <v>76</v>
      </c>
      <c r="F735" s="230" t="s">
        <v>1279</v>
      </c>
      <c r="G735" s="228"/>
      <c r="H735" s="231">
        <v>1.202</v>
      </c>
      <c r="I735" s="232"/>
      <c r="J735" s="228"/>
      <c r="K735" s="228"/>
      <c r="L735" s="233"/>
      <c r="M735" s="234"/>
      <c r="N735" s="235"/>
      <c r="O735" s="235"/>
      <c r="P735" s="235"/>
      <c r="Q735" s="235"/>
      <c r="R735" s="235"/>
      <c r="S735" s="235"/>
      <c r="T735" s="236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37" t="s">
        <v>171</v>
      </c>
      <c r="AU735" s="237" t="s">
        <v>88</v>
      </c>
      <c r="AV735" s="13" t="s">
        <v>88</v>
      </c>
      <c r="AW735" s="13" t="s">
        <v>38</v>
      </c>
      <c r="AX735" s="13" t="s">
        <v>78</v>
      </c>
      <c r="AY735" s="237" t="s">
        <v>135</v>
      </c>
    </row>
    <row r="736" s="13" customFormat="1">
      <c r="A736" s="13"/>
      <c r="B736" s="227"/>
      <c r="C736" s="228"/>
      <c r="D736" s="220" t="s">
        <v>171</v>
      </c>
      <c r="E736" s="229" t="s">
        <v>76</v>
      </c>
      <c r="F736" s="230" t="s">
        <v>1280</v>
      </c>
      <c r="G736" s="228"/>
      <c r="H736" s="231">
        <v>0.49299999999999999</v>
      </c>
      <c r="I736" s="232"/>
      <c r="J736" s="228"/>
      <c r="K736" s="228"/>
      <c r="L736" s="233"/>
      <c r="M736" s="234"/>
      <c r="N736" s="235"/>
      <c r="O736" s="235"/>
      <c r="P736" s="235"/>
      <c r="Q736" s="235"/>
      <c r="R736" s="235"/>
      <c r="S736" s="235"/>
      <c r="T736" s="236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37" t="s">
        <v>171</v>
      </c>
      <c r="AU736" s="237" t="s">
        <v>88</v>
      </c>
      <c r="AV736" s="13" t="s">
        <v>88</v>
      </c>
      <c r="AW736" s="13" t="s">
        <v>38</v>
      </c>
      <c r="AX736" s="13" t="s">
        <v>78</v>
      </c>
      <c r="AY736" s="237" t="s">
        <v>135</v>
      </c>
    </row>
    <row r="737" s="13" customFormat="1">
      <c r="A737" s="13"/>
      <c r="B737" s="227"/>
      <c r="C737" s="228"/>
      <c r="D737" s="220" t="s">
        <v>171</v>
      </c>
      <c r="E737" s="229" t="s">
        <v>76</v>
      </c>
      <c r="F737" s="230" t="s">
        <v>1281</v>
      </c>
      <c r="G737" s="228"/>
      <c r="H737" s="231">
        <v>1.103</v>
      </c>
      <c r="I737" s="232"/>
      <c r="J737" s="228"/>
      <c r="K737" s="228"/>
      <c r="L737" s="233"/>
      <c r="M737" s="234"/>
      <c r="N737" s="235"/>
      <c r="O737" s="235"/>
      <c r="P737" s="235"/>
      <c r="Q737" s="235"/>
      <c r="R737" s="235"/>
      <c r="S737" s="235"/>
      <c r="T737" s="236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37" t="s">
        <v>171</v>
      </c>
      <c r="AU737" s="237" t="s">
        <v>88</v>
      </c>
      <c r="AV737" s="13" t="s">
        <v>88</v>
      </c>
      <c r="AW737" s="13" t="s">
        <v>38</v>
      </c>
      <c r="AX737" s="13" t="s">
        <v>78</v>
      </c>
      <c r="AY737" s="237" t="s">
        <v>135</v>
      </c>
    </row>
    <row r="738" s="13" customFormat="1">
      <c r="A738" s="13"/>
      <c r="B738" s="227"/>
      <c r="C738" s="228"/>
      <c r="D738" s="220" t="s">
        <v>171</v>
      </c>
      <c r="E738" s="229" t="s">
        <v>76</v>
      </c>
      <c r="F738" s="230" t="s">
        <v>1282</v>
      </c>
      <c r="G738" s="228"/>
      <c r="H738" s="231">
        <v>0.59099999999999997</v>
      </c>
      <c r="I738" s="232"/>
      <c r="J738" s="228"/>
      <c r="K738" s="228"/>
      <c r="L738" s="233"/>
      <c r="M738" s="234"/>
      <c r="N738" s="235"/>
      <c r="O738" s="235"/>
      <c r="P738" s="235"/>
      <c r="Q738" s="235"/>
      <c r="R738" s="235"/>
      <c r="S738" s="235"/>
      <c r="T738" s="236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37" t="s">
        <v>171</v>
      </c>
      <c r="AU738" s="237" t="s">
        <v>88</v>
      </c>
      <c r="AV738" s="13" t="s">
        <v>88</v>
      </c>
      <c r="AW738" s="13" t="s">
        <v>38</v>
      </c>
      <c r="AX738" s="13" t="s">
        <v>78</v>
      </c>
      <c r="AY738" s="237" t="s">
        <v>135</v>
      </c>
    </row>
    <row r="739" s="13" customFormat="1">
      <c r="A739" s="13"/>
      <c r="B739" s="227"/>
      <c r="C739" s="228"/>
      <c r="D739" s="220" t="s">
        <v>171</v>
      </c>
      <c r="E739" s="229" t="s">
        <v>76</v>
      </c>
      <c r="F739" s="230" t="s">
        <v>1283</v>
      </c>
      <c r="G739" s="228"/>
      <c r="H739" s="231">
        <v>1.2809999999999999</v>
      </c>
      <c r="I739" s="232"/>
      <c r="J739" s="228"/>
      <c r="K739" s="228"/>
      <c r="L739" s="233"/>
      <c r="M739" s="234"/>
      <c r="N739" s="235"/>
      <c r="O739" s="235"/>
      <c r="P739" s="235"/>
      <c r="Q739" s="235"/>
      <c r="R739" s="235"/>
      <c r="S739" s="235"/>
      <c r="T739" s="236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37" t="s">
        <v>171</v>
      </c>
      <c r="AU739" s="237" t="s">
        <v>88</v>
      </c>
      <c r="AV739" s="13" t="s">
        <v>88</v>
      </c>
      <c r="AW739" s="13" t="s">
        <v>38</v>
      </c>
      <c r="AX739" s="13" t="s">
        <v>78</v>
      </c>
      <c r="AY739" s="237" t="s">
        <v>135</v>
      </c>
    </row>
    <row r="740" s="13" customFormat="1">
      <c r="A740" s="13"/>
      <c r="B740" s="227"/>
      <c r="C740" s="228"/>
      <c r="D740" s="220" t="s">
        <v>171</v>
      </c>
      <c r="E740" s="229" t="s">
        <v>76</v>
      </c>
      <c r="F740" s="230" t="s">
        <v>1284</v>
      </c>
      <c r="G740" s="228"/>
      <c r="H740" s="231">
        <v>0.49299999999999999</v>
      </c>
      <c r="I740" s="232"/>
      <c r="J740" s="228"/>
      <c r="K740" s="228"/>
      <c r="L740" s="233"/>
      <c r="M740" s="234"/>
      <c r="N740" s="235"/>
      <c r="O740" s="235"/>
      <c r="P740" s="235"/>
      <c r="Q740" s="235"/>
      <c r="R740" s="235"/>
      <c r="S740" s="235"/>
      <c r="T740" s="236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37" t="s">
        <v>171</v>
      </c>
      <c r="AU740" s="237" t="s">
        <v>88</v>
      </c>
      <c r="AV740" s="13" t="s">
        <v>88</v>
      </c>
      <c r="AW740" s="13" t="s">
        <v>38</v>
      </c>
      <c r="AX740" s="13" t="s">
        <v>78</v>
      </c>
      <c r="AY740" s="237" t="s">
        <v>135</v>
      </c>
    </row>
    <row r="741" s="13" customFormat="1">
      <c r="A741" s="13"/>
      <c r="B741" s="227"/>
      <c r="C741" s="228"/>
      <c r="D741" s="220" t="s">
        <v>171</v>
      </c>
      <c r="E741" s="229" t="s">
        <v>76</v>
      </c>
      <c r="F741" s="230" t="s">
        <v>1285</v>
      </c>
      <c r="G741" s="228"/>
      <c r="H741" s="231">
        <v>1.379</v>
      </c>
      <c r="I741" s="232"/>
      <c r="J741" s="228"/>
      <c r="K741" s="228"/>
      <c r="L741" s="233"/>
      <c r="M741" s="234"/>
      <c r="N741" s="235"/>
      <c r="O741" s="235"/>
      <c r="P741" s="235"/>
      <c r="Q741" s="235"/>
      <c r="R741" s="235"/>
      <c r="S741" s="235"/>
      <c r="T741" s="236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37" t="s">
        <v>171</v>
      </c>
      <c r="AU741" s="237" t="s">
        <v>88</v>
      </c>
      <c r="AV741" s="13" t="s">
        <v>88</v>
      </c>
      <c r="AW741" s="13" t="s">
        <v>38</v>
      </c>
      <c r="AX741" s="13" t="s">
        <v>78</v>
      </c>
      <c r="AY741" s="237" t="s">
        <v>135</v>
      </c>
    </row>
    <row r="742" s="13" customFormat="1">
      <c r="A742" s="13"/>
      <c r="B742" s="227"/>
      <c r="C742" s="228"/>
      <c r="D742" s="220" t="s">
        <v>171</v>
      </c>
      <c r="E742" s="229" t="s">
        <v>76</v>
      </c>
      <c r="F742" s="230" t="s">
        <v>1286</v>
      </c>
      <c r="G742" s="228"/>
      <c r="H742" s="231">
        <v>0.19700000000000001</v>
      </c>
      <c r="I742" s="232"/>
      <c r="J742" s="228"/>
      <c r="K742" s="228"/>
      <c r="L742" s="233"/>
      <c r="M742" s="234"/>
      <c r="N742" s="235"/>
      <c r="O742" s="235"/>
      <c r="P742" s="235"/>
      <c r="Q742" s="235"/>
      <c r="R742" s="235"/>
      <c r="S742" s="235"/>
      <c r="T742" s="236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37" t="s">
        <v>171</v>
      </c>
      <c r="AU742" s="237" t="s">
        <v>88</v>
      </c>
      <c r="AV742" s="13" t="s">
        <v>88</v>
      </c>
      <c r="AW742" s="13" t="s">
        <v>38</v>
      </c>
      <c r="AX742" s="13" t="s">
        <v>78</v>
      </c>
      <c r="AY742" s="237" t="s">
        <v>135</v>
      </c>
    </row>
    <row r="743" s="13" customFormat="1">
      <c r="A743" s="13"/>
      <c r="B743" s="227"/>
      <c r="C743" s="228"/>
      <c r="D743" s="220" t="s">
        <v>171</v>
      </c>
      <c r="E743" s="229" t="s">
        <v>76</v>
      </c>
      <c r="F743" s="230" t="s">
        <v>1287</v>
      </c>
      <c r="G743" s="228"/>
      <c r="H743" s="231">
        <v>0.68999999999999995</v>
      </c>
      <c r="I743" s="232"/>
      <c r="J743" s="228"/>
      <c r="K743" s="228"/>
      <c r="L743" s="233"/>
      <c r="M743" s="234"/>
      <c r="N743" s="235"/>
      <c r="O743" s="235"/>
      <c r="P743" s="235"/>
      <c r="Q743" s="235"/>
      <c r="R743" s="235"/>
      <c r="S743" s="235"/>
      <c r="T743" s="236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37" t="s">
        <v>171</v>
      </c>
      <c r="AU743" s="237" t="s">
        <v>88</v>
      </c>
      <c r="AV743" s="13" t="s">
        <v>88</v>
      </c>
      <c r="AW743" s="13" t="s">
        <v>38</v>
      </c>
      <c r="AX743" s="13" t="s">
        <v>78</v>
      </c>
      <c r="AY743" s="237" t="s">
        <v>135</v>
      </c>
    </row>
    <row r="744" s="13" customFormat="1">
      <c r="A744" s="13"/>
      <c r="B744" s="227"/>
      <c r="C744" s="228"/>
      <c r="D744" s="220" t="s">
        <v>171</v>
      </c>
      <c r="E744" s="229" t="s">
        <v>76</v>
      </c>
      <c r="F744" s="230" t="s">
        <v>1288</v>
      </c>
      <c r="G744" s="228"/>
      <c r="H744" s="231">
        <v>0.68999999999999995</v>
      </c>
      <c r="I744" s="232"/>
      <c r="J744" s="228"/>
      <c r="K744" s="228"/>
      <c r="L744" s="233"/>
      <c r="M744" s="234"/>
      <c r="N744" s="235"/>
      <c r="O744" s="235"/>
      <c r="P744" s="235"/>
      <c r="Q744" s="235"/>
      <c r="R744" s="235"/>
      <c r="S744" s="235"/>
      <c r="T744" s="236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37" t="s">
        <v>171</v>
      </c>
      <c r="AU744" s="237" t="s">
        <v>88</v>
      </c>
      <c r="AV744" s="13" t="s">
        <v>88</v>
      </c>
      <c r="AW744" s="13" t="s">
        <v>38</v>
      </c>
      <c r="AX744" s="13" t="s">
        <v>78</v>
      </c>
      <c r="AY744" s="237" t="s">
        <v>135</v>
      </c>
    </row>
    <row r="745" s="13" customFormat="1">
      <c r="A745" s="13"/>
      <c r="B745" s="227"/>
      <c r="C745" s="228"/>
      <c r="D745" s="220" t="s">
        <v>171</v>
      </c>
      <c r="E745" s="229" t="s">
        <v>76</v>
      </c>
      <c r="F745" s="230" t="s">
        <v>1289</v>
      </c>
      <c r="G745" s="228"/>
      <c r="H745" s="231">
        <v>1.1819999999999999</v>
      </c>
      <c r="I745" s="232"/>
      <c r="J745" s="228"/>
      <c r="K745" s="228"/>
      <c r="L745" s="233"/>
      <c r="M745" s="234"/>
      <c r="N745" s="235"/>
      <c r="O745" s="235"/>
      <c r="P745" s="235"/>
      <c r="Q745" s="235"/>
      <c r="R745" s="235"/>
      <c r="S745" s="235"/>
      <c r="T745" s="236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37" t="s">
        <v>171</v>
      </c>
      <c r="AU745" s="237" t="s">
        <v>88</v>
      </c>
      <c r="AV745" s="13" t="s">
        <v>88</v>
      </c>
      <c r="AW745" s="13" t="s">
        <v>38</v>
      </c>
      <c r="AX745" s="13" t="s">
        <v>78</v>
      </c>
      <c r="AY745" s="237" t="s">
        <v>135</v>
      </c>
    </row>
    <row r="746" s="13" customFormat="1">
      <c r="A746" s="13"/>
      <c r="B746" s="227"/>
      <c r="C746" s="228"/>
      <c r="D746" s="220" t="s">
        <v>171</v>
      </c>
      <c r="E746" s="229" t="s">
        <v>76</v>
      </c>
      <c r="F746" s="230" t="s">
        <v>1290</v>
      </c>
      <c r="G746" s="228"/>
      <c r="H746" s="231">
        <v>0.39400000000000002</v>
      </c>
      <c r="I746" s="232"/>
      <c r="J746" s="228"/>
      <c r="K746" s="228"/>
      <c r="L746" s="233"/>
      <c r="M746" s="234"/>
      <c r="N746" s="235"/>
      <c r="O746" s="235"/>
      <c r="P746" s="235"/>
      <c r="Q746" s="235"/>
      <c r="R746" s="235"/>
      <c r="S746" s="235"/>
      <c r="T746" s="236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37" t="s">
        <v>171</v>
      </c>
      <c r="AU746" s="237" t="s">
        <v>88</v>
      </c>
      <c r="AV746" s="13" t="s">
        <v>88</v>
      </c>
      <c r="AW746" s="13" t="s">
        <v>38</v>
      </c>
      <c r="AX746" s="13" t="s">
        <v>78</v>
      </c>
      <c r="AY746" s="237" t="s">
        <v>135</v>
      </c>
    </row>
    <row r="747" s="13" customFormat="1">
      <c r="A747" s="13"/>
      <c r="B747" s="227"/>
      <c r="C747" s="228"/>
      <c r="D747" s="220" t="s">
        <v>171</v>
      </c>
      <c r="E747" s="229" t="s">
        <v>76</v>
      </c>
      <c r="F747" s="230" t="s">
        <v>1291</v>
      </c>
      <c r="G747" s="228"/>
      <c r="H747" s="231">
        <v>0.78800000000000003</v>
      </c>
      <c r="I747" s="232"/>
      <c r="J747" s="228"/>
      <c r="K747" s="228"/>
      <c r="L747" s="233"/>
      <c r="M747" s="234"/>
      <c r="N747" s="235"/>
      <c r="O747" s="235"/>
      <c r="P747" s="235"/>
      <c r="Q747" s="235"/>
      <c r="R747" s="235"/>
      <c r="S747" s="235"/>
      <c r="T747" s="236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37" t="s">
        <v>171</v>
      </c>
      <c r="AU747" s="237" t="s">
        <v>88</v>
      </c>
      <c r="AV747" s="13" t="s">
        <v>88</v>
      </c>
      <c r="AW747" s="13" t="s">
        <v>38</v>
      </c>
      <c r="AX747" s="13" t="s">
        <v>78</v>
      </c>
      <c r="AY747" s="237" t="s">
        <v>135</v>
      </c>
    </row>
    <row r="748" s="13" customFormat="1">
      <c r="A748" s="13"/>
      <c r="B748" s="227"/>
      <c r="C748" s="228"/>
      <c r="D748" s="220" t="s">
        <v>171</v>
      </c>
      <c r="E748" s="229" t="s">
        <v>76</v>
      </c>
      <c r="F748" s="230" t="s">
        <v>1292</v>
      </c>
      <c r="G748" s="228"/>
      <c r="H748" s="231">
        <v>3.8420000000000001</v>
      </c>
      <c r="I748" s="232"/>
      <c r="J748" s="228"/>
      <c r="K748" s="228"/>
      <c r="L748" s="233"/>
      <c r="M748" s="234"/>
      <c r="N748" s="235"/>
      <c r="O748" s="235"/>
      <c r="P748" s="235"/>
      <c r="Q748" s="235"/>
      <c r="R748" s="235"/>
      <c r="S748" s="235"/>
      <c r="T748" s="236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37" t="s">
        <v>171</v>
      </c>
      <c r="AU748" s="237" t="s">
        <v>88</v>
      </c>
      <c r="AV748" s="13" t="s">
        <v>88</v>
      </c>
      <c r="AW748" s="13" t="s">
        <v>38</v>
      </c>
      <c r="AX748" s="13" t="s">
        <v>78</v>
      </c>
      <c r="AY748" s="237" t="s">
        <v>135</v>
      </c>
    </row>
    <row r="749" s="13" customFormat="1">
      <c r="A749" s="13"/>
      <c r="B749" s="227"/>
      <c r="C749" s="228"/>
      <c r="D749" s="220" t="s">
        <v>171</v>
      </c>
      <c r="E749" s="229" t="s">
        <v>76</v>
      </c>
      <c r="F749" s="230" t="s">
        <v>1293</v>
      </c>
      <c r="G749" s="228"/>
      <c r="H749" s="231">
        <v>1.0840000000000001</v>
      </c>
      <c r="I749" s="232"/>
      <c r="J749" s="228"/>
      <c r="K749" s="228"/>
      <c r="L749" s="233"/>
      <c r="M749" s="234"/>
      <c r="N749" s="235"/>
      <c r="O749" s="235"/>
      <c r="P749" s="235"/>
      <c r="Q749" s="235"/>
      <c r="R749" s="235"/>
      <c r="S749" s="235"/>
      <c r="T749" s="236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37" t="s">
        <v>171</v>
      </c>
      <c r="AU749" s="237" t="s">
        <v>88</v>
      </c>
      <c r="AV749" s="13" t="s">
        <v>88</v>
      </c>
      <c r="AW749" s="13" t="s">
        <v>38</v>
      </c>
      <c r="AX749" s="13" t="s">
        <v>78</v>
      </c>
      <c r="AY749" s="237" t="s">
        <v>135</v>
      </c>
    </row>
    <row r="750" s="13" customFormat="1">
      <c r="A750" s="13"/>
      <c r="B750" s="227"/>
      <c r="C750" s="228"/>
      <c r="D750" s="220" t="s">
        <v>171</v>
      </c>
      <c r="E750" s="229" t="s">
        <v>76</v>
      </c>
      <c r="F750" s="230" t="s">
        <v>1294</v>
      </c>
      <c r="G750" s="228"/>
      <c r="H750" s="231">
        <v>0.98499999999999999</v>
      </c>
      <c r="I750" s="232"/>
      <c r="J750" s="228"/>
      <c r="K750" s="228"/>
      <c r="L750" s="233"/>
      <c r="M750" s="234"/>
      <c r="N750" s="235"/>
      <c r="O750" s="235"/>
      <c r="P750" s="235"/>
      <c r="Q750" s="235"/>
      <c r="R750" s="235"/>
      <c r="S750" s="235"/>
      <c r="T750" s="236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37" t="s">
        <v>171</v>
      </c>
      <c r="AU750" s="237" t="s">
        <v>88</v>
      </c>
      <c r="AV750" s="13" t="s">
        <v>88</v>
      </c>
      <c r="AW750" s="13" t="s">
        <v>38</v>
      </c>
      <c r="AX750" s="13" t="s">
        <v>78</v>
      </c>
      <c r="AY750" s="237" t="s">
        <v>135</v>
      </c>
    </row>
    <row r="751" s="13" customFormat="1">
      <c r="A751" s="13"/>
      <c r="B751" s="227"/>
      <c r="C751" s="228"/>
      <c r="D751" s="220" t="s">
        <v>171</v>
      </c>
      <c r="E751" s="229" t="s">
        <v>76</v>
      </c>
      <c r="F751" s="230" t="s">
        <v>1295</v>
      </c>
      <c r="G751" s="228"/>
      <c r="H751" s="231">
        <v>0.55200000000000005</v>
      </c>
      <c r="I751" s="232"/>
      <c r="J751" s="228"/>
      <c r="K751" s="228"/>
      <c r="L751" s="233"/>
      <c r="M751" s="234"/>
      <c r="N751" s="235"/>
      <c r="O751" s="235"/>
      <c r="P751" s="235"/>
      <c r="Q751" s="235"/>
      <c r="R751" s="235"/>
      <c r="S751" s="235"/>
      <c r="T751" s="236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37" t="s">
        <v>171</v>
      </c>
      <c r="AU751" s="237" t="s">
        <v>88</v>
      </c>
      <c r="AV751" s="13" t="s">
        <v>88</v>
      </c>
      <c r="AW751" s="13" t="s">
        <v>38</v>
      </c>
      <c r="AX751" s="13" t="s">
        <v>78</v>
      </c>
      <c r="AY751" s="237" t="s">
        <v>135</v>
      </c>
    </row>
    <row r="752" s="13" customFormat="1">
      <c r="A752" s="13"/>
      <c r="B752" s="227"/>
      <c r="C752" s="228"/>
      <c r="D752" s="220" t="s">
        <v>171</v>
      </c>
      <c r="E752" s="229" t="s">
        <v>76</v>
      </c>
      <c r="F752" s="230" t="s">
        <v>1296</v>
      </c>
      <c r="G752" s="228"/>
      <c r="H752" s="231">
        <v>0.59099999999999997</v>
      </c>
      <c r="I752" s="232"/>
      <c r="J752" s="228"/>
      <c r="K752" s="228"/>
      <c r="L752" s="233"/>
      <c r="M752" s="234"/>
      <c r="N752" s="235"/>
      <c r="O752" s="235"/>
      <c r="P752" s="235"/>
      <c r="Q752" s="235"/>
      <c r="R752" s="235"/>
      <c r="S752" s="235"/>
      <c r="T752" s="236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37" t="s">
        <v>171</v>
      </c>
      <c r="AU752" s="237" t="s">
        <v>88</v>
      </c>
      <c r="AV752" s="13" t="s">
        <v>88</v>
      </c>
      <c r="AW752" s="13" t="s">
        <v>38</v>
      </c>
      <c r="AX752" s="13" t="s">
        <v>78</v>
      </c>
      <c r="AY752" s="237" t="s">
        <v>135</v>
      </c>
    </row>
    <row r="753" s="13" customFormat="1">
      <c r="A753" s="13"/>
      <c r="B753" s="227"/>
      <c r="C753" s="228"/>
      <c r="D753" s="220" t="s">
        <v>171</v>
      </c>
      <c r="E753" s="229" t="s">
        <v>76</v>
      </c>
      <c r="F753" s="230" t="s">
        <v>1297</v>
      </c>
      <c r="G753" s="228"/>
      <c r="H753" s="231">
        <v>0.19700000000000001</v>
      </c>
      <c r="I753" s="232"/>
      <c r="J753" s="228"/>
      <c r="K753" s="228"/>
      <c r="L753" s="233"/>
      <c r="M753" s="234"/>
      <c r="N753" s="235"/>
      <c r="O753" s="235"/>
      <c r="P753" s="235"/>
      <c r="Q753" s="235"/>
      <c r="R753" s="235"/>
      <c r="S753" s="235"/>
      <c r="T753" s="236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37" t="s">
        <v>171</v>
      </c>
      <c r="AU753" s="237" t="s">
        <v>88</v>
      </c>
      <c r="AV753" s="13" t="s">
        <v>88</v>
      </c>
      <c r="AW753" s="13" t="s">
        <v>38</v>
      </c>
      <c r="AX753" s="13" t="s">
        <v>78</v>
      </c>
      <c r="AY753" s="237" t="s">
        <v>135</v>
      </c>
    </row>
    <row r="754" s="13" customFormat="1">
      <c r="A754" s="13"/>
      <c r="B754" s="227"/>
      <c r="C754" s="228"/>
      <c r="D754" s="220" t="s">
        <v>171</v>
      </c>
      <c r="E754" s="229" t="s">
        <v>76</v>
      </c>
      <c r="F754" s="230" t="s">
        <v>1298</v>
      </c>
      <c r="G754" s="228"/>
      <c r="H754" s="231">
        <v>1.5760000000000001</v>
      </c>
      <c r="I754" s="232"/>
      <c r="J754" s="228"/>
      <c r="K754" s="228"/>
      <c r="L754" s="233"/>
      <c r="M754" s="234"/>
      <c r="N754" s="235"/>
      <c r="O754" s="235"/>
      <c r="P754" s="235"/>
      <c r="Q754" s="235"/>
      <c r="R754" s="235"/>
      <c r="S754" s="235"/>
      <c r="T754" s="236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37" t="s">
        <v>171</v>
      </c>
      <c r="AU754" s="237" t="s">
        <v>88</v>
      </c>
      <c r="AV754" s="13" t="s">
        <v>88</v>
      </c>
      <c r="AW754" s="13" t="s">
        <v>38</v>
      </c>
      <c r="AX754" s="13" t="s">
        <v>78</v>
      </c>
      <c r="AY754" s="237" t="s">
        <v>135</v>
      </c>
    </row>
    <row r="755" s="14" customFormat="1">
      <c r="A755" s="14"/>
      <c r="B755" s="238"/>
      <c r="C755" s="239"/>
      <c r="D755" s="220" t="s">
        <v>171</v>
      </c>
      <c r="E755" s="240" t="s">
        <v>76</v>
      </c>
      <c r="F755" s="241" t="s">
        <v>207</v>
      </c>
      <c r="G755" s="239"/>
      <c r="H755" s="242">
        <v>22.462</v>
      </c>
      <c r="I755" s="243"/>
      <c r="J755" s="239"/>
      <c r="K755" s="239"/>
      <c r="L755" s="244"/>
      <c r="M755" s="245"/>
      <c r="N755" s="246"/>
      <c r="O755" s="246"/>
      <c r="P755" s="246"/>
      <c r="Q755" s="246"/>
      <c r="R755" s="246"/>
      <c r="S755" s="246"/>
      <c r="T755" s="247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48" t="s">
        <v>171</v>
      </c>
      <c r="AU755" s="248" t="s">
        <v>88</v>
      </c>
      <c r="AV755" s="14" t="s">
        <v>153</v>
      </c>
      <c r="AW755" s="14" t="s">
        <v>38</v>
      </c>
      <c r="AX755" s="14" t="s">
        <v>78</v>
      </c>
      <c r="AY755" s="248" t="s">
        <v>135</v>
      </c>
    </row>
    <row r="756" s="13" customFormat="1">
      <c r="A756" s="13"/>
      <c r="B756" s="227"/>
      <c r="C756" s="228"/>
      <c r="D756" s="220" t="s">
        <v>171</v>
      </c>
      <c r="E756" s="229" t="s">
        <v>76</v>
      </c>
      <c r="F756" s="230" t="s">
        <v>1299</v>
      </c>
      <c r="G756" s="228"/>
      <c r="H756" s="231">
        <v>-0.60499999999999998</v>
      </c>
      <c r="I756" s="232"/>
      <c r="J756" s="228"/>
      <c r="K756" s="228"/>
      <c r="L756" s="233"/>
      <c r="M756" s="234"/>
      <c r="N756" s="235"/>
      <c r="O756" s="235"/>
      <c r="P756" s="235"/>
      <c r="Q756" s="235"/>
      <c r="R756" s="235"/>
      <c r="S756" s="235"/>
      <c r="T756" s="236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37" t="s">
        <v>171</v>
      </c>
      <c r="AU756" s="237" t="s">
        <v>88</v>
      </c>
      <c r="AV756" s="13" t="s">
        <v>88</v>
      </c>
      <c r="AW756" s="13" t="s">
        <v>38</v>
      </c>
      <c r="AX756" s="13" t="s">
        <v>78</v>
      </c>
      <c r="AY756" s="237" t="s">
        <v>135</v>
      </c>
    </row>
    <row r="757" s="16" customFormat="1">
      <c r="A757" s="16"/>
      <c r="B757" s="259"/>
      <c r="C757" s="260"/>
      <c r="D757" s="220" t="s">
        <v>171</v>
      </c>
      <c r="E757" s="261" t="s">
        <v>76</v>
      </c>
      <c r="F757" s="262" t="s">
        <v>402</v>
      </c>
      <c r="G757" s="260"/>
      <c r="H757" s="263">
        <v>21.856999999999999</v>
      </c>
      <c r="I757" s="264"/>
      <c r="J757" s="260"/>
      <c r="K757" s="260"/>
      <c r="L757" s="265"/>
      <c r="M757" s="266"/>
      <c r="N757" s="267"/>
      <c r="O757" s="267"/>
      <c r="P757" s="267"/>
      <c r="Q757" s="267"/>
      <c r="R757" s="267"/>
      <c r="S757" s="267"/>
      <c r="T757" s="268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T757" s="269" t="s">
        <v>171</v>
      </c>
      <c r="AU757" s="269" t="s">
        <v>88</v>
      </c>
      <c r="AV757" s="16" t="s">
        <v>142</v>
      </c>
      <c r="AW757" s="16" t="s">
        <v>38</v>
      </c>
      <c r="AX757" s="16" t="s">
        <v>86</v>
      </c>
      <c r="AY757" s="269" t="s">
        <v>135</v>
      </c>
    </row>
    <row r="758" s="2" customFormat="1" ht="21.75" customHeight="1">
      <c r="A758" s="41"/>
      <c r="B758" s="42"/>
      <c r="C758" s="207" t="s">
        <v>330</v>
      </c>
      <c r="D758" s="207" t="s">
        <v>137</v>
      </c>
      <c r="E758" s="208" t="s">
        <v>502</v>
      </c>
      <c r="F758" s="209" t="s">
        <v>503</v>
      </c>
      <c r="G758" s="210" t="s">
        <v>252</v>
      </c>
      <c r="H758" s="211">
        <v>44.915999999999997</v>
      </c>
      <c r="I758" s="212"/>
      <c r="J758" s="213">
        <f>ROUND(I758*H758,2)</f>
        <v>0</v>
      </c>
      <c r="K758" s="209" t="s">
        <v>141</v>
      </c>
      <c r="L758" s="47"/>
      <c r="M758" s="214" t="s">
        <v>76</v>
      </c>
      <c r="N758" s="215" t="s">
        <v>48</v>
      </c>
      <c r="O758" s="87"/>
      <c r="P758" s="216">
        <f>O758*H758</f>
        <v>0</v>
      </c>
      <c r="Q758" s="216">
        <v>0.0078799999999999999</v>
      </c>
      <c r="R758" s="216">
        <f>Q758*H758</f>
        <v>0.35393807999999999</v>
      </c>
      <c r="S758" s="216">
        <v>0</v>
      </c>
      <c r="T758" s="217">
        <f>S758*H758</f>
        <v>0</v>
      </c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R758" s="218" t="s">
        <v>142</v>
      </c>
      <c r="AT758" s="218" t="s">
        <v>137</v>
      </c>
      <c r="AU758" s="218" t="s">
        <v>88</v>
      </c>
      <c r="AY758" s="20" t="s">
        <v>135</v>
      </c>
      <c r="BE758" s="219">
        <f>IF(N758="základní",J758,0)</f>
        <v>0</v>
      </c>
      <c r="BF758" s="219">
        <f>IF(N758="snížená",J758,0)</f>
        <v>0</v>
      </c>
      <c r="BG758" s="219">
        <f>IF(N758="zákl. přenesená",J758,0)</f>
        <v>0</v>
      </c>
      <c r="BH758" s="219">
        <f>IF(N758="sníž. přenesená",J758,0)</f>
        <v>0</v>
      </c>
      <c r="BI758" s="219">
        <f>IF(N758="nulová",J758,0)</f>
        <v>0</v>
      </c>
      <c r="BJ758" s="20" t="s">
        <v>86</v>
      </c>
      <c r="BK758" s="219">
        <f>ROUND(I758*H758,2)</f>
        <v>0</v>
      </c>
      <c r="BL758" s="20" t="s">
        <v>142</v>
      </c>
      <c r="BM758" s="218" t="s">
        <v>1300</v>
      </c>
    </row>
    <row r="759" s="2" customFormat="1">
      <c r="A759" s="41"/>
      <c r="B759" s="42"/>
      <c r="C759" s="43"/>
      <c r="D759" s="220" t="s">
        <v>144</v>
      </c>
      <c r="E759" s="43"/>
      <c r="F759" s="221" t="s">
        <v>505</v>
      </c>
      <c r="G759" s="43"/>
      <c r="H759" s="43"/>
      <c r="I759" s="222"/>
      <c r="J759" s="43"/>
      <c r="K759" s="43"/>
      <c r="L759" s="47"/>
      <c r="M759" s="223"/>
      <c r="N759" s="224"/>
      <c r="O759" s="87"/>
      <c r="P759" s="87"/>
      <c r="Q759" s="87"/>
      <c r="R759" s="87"/>
      <c r="S759" s="87"/>
      <c r="T759" s="88"/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  <c r="AT759" s="20" t="s">
        <v>144</v>
      </c>
      <c r="AU759" s="20" t="s">
        <v>88</v>
      </c>
    </row>
    <row r="760" s="2" customFormat="1">
      <c r="A760" s="41"/>
      <c r="B760" s="42"/>
      <c r="C760" s="43"/>
      <c r="D760" s="225" t="s">
        <v>146</v>
      </c>
      <c r="E760" s="43"/>
      <c r="F760" s="226" t="s">
        <v>506</v>
      </c>
      <c r="G760" s="43"/>
      <c r="H760" s="43"/>
      <c r="I760" s="222"/>
      <c r="J760" s="43"/>
      <c r="K760" s="43"/>
      <c r="L760" s="47"/>
      <c r="M760" s="223"/>
      <c r="N760" s="224"/>
      <c r="O760" s="87"/>
      <c r="P760" s="87"/>
      <c r="Q760" s="87"/>
      <c r="R760" s="87"/>
      <c r="S760" s="87"/>
      <c r="T760" s="88"/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T760" s="20" t="s">
        <v>146</v>
      </c>
      <c r="AU760" s="20" t="s">
        <v>88</v>
      </c>
    </row>
    <row r="761" s="13" customFormat="1">
      <c r="A761" s="13"/>
      <c r="B761" s="227"/>
      <c r="C761" s="228"/>
      <c r="D761" s="220" t="s">
        <v>171</v>
      </c>
      <c r="E761" s="229" t="s">
        <v>76</v>
      </c>
      <c r="F761" s="230" t="s">
        <v>1301</v>
      </c>
      <c r="G761" s="228"/>
      <c r="H761" s="231">
        <v>44.915999999999997</v>
      </c>
      <c r="I761" s="232"/>
      <c r="J761" s="228"/>
      <c r="K761" s="228"/>
      <c r="L761" s="233"/>
      <c r="M761" s="234"/>
      <c r="N761" s="235"/>
      <c r="O761" s="235"/>
      <c r="P761" s="235"/>
      <c r="Q761" s="235"/>
      <c r="R761" s="235"/>
      <c r="S761" s="235"/>
      <c r="T761" s="236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37" t="s">
        <v>171</v>
      </c>
      <c r="AU761" s="237" t="s">
        <v>88</v>
      </c>
      <c r="AV761" s="13" t="s">
        <v>88</v>
      </c>
      <c r="AW761" s="13" t="s">
        <v>38</v>
      </c>
      <c r="AX761" s="13" t="s">
        <v>78</v>
      </c>
      <c r="AY761" s="237" t="s">
        <v>135</v>
      </c>
    </row>
    <row r="762" s="16" customFormat="1">
      <c r="A762" s="16"/>
      <c r="B762" s="259"/>
      <c r="C762" s="260"/>
      <c r="D762" s="220" t="s">
        <v>171</v>
      </c>
      <c r="E762" s="261" t="s">
        <v>76</v>
      </c>
      <c r="F762" s="262" t="s">
        <v>402</v>
      </c>
      <c r="G762" s="260"/>
      <c r="H762" s="263">
        <v>44.915999999999997</v>
      </c>
      <c r="I762" s="264"/>
      <c r="J762" s="260"/>
      <c r="K762" s="260"/>
      <c r="L762" s="265"/>
      <c r="M762" s="266"/>
      <c r="N762" s="267"/>
      <c r="O762" s="267"/>
      <c r="P762" s="267"/>
      <c r="Q762" s="267"/>
      <c r="R762" s="267"/>
      <c r="S762" s="267"/>
      <c r="T762" s="268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T762" s="269" t="s">
        <v>171</v>
      </c>
      <c r="AU762" s="269" t="s">
        <v>88</v>
      </c>
      <c r="AV762" s="16" t="s">
        <v>142</v>
      </c>
      <c r="AW762" s="16" t="s">
        <v>38</v>
      </c>
      <c r="AX762" s="16" t="s">
        <v>86</v>
      </c>
      <c r="AY762" s="269" t="s">
        <v>135</v>
      </c>
    </row>
    <row r="763" s="2" customFormat="1" ht="24.15" customHeight="1">
      <c r="A763" s="41"/>
      <c r="B763" s="42"/>
      <c r="C763" s="207" t="s">
        <v>336</v>
      </c>
      <c r="D763" s="207" t="s">
        <v>137</v>
      </c>
      <c r="E763" s="208" t="s">
        <v>510</v>
      </c>
      <c r="F763" s="209" t="s">
        <v>511</v>
      </c>
      <c r="G763" s="210" t="s">
        <v>252</v>
      </c>
      <c r="H763" s="211">
        <v>44.915999999999997</v>
      </c>
      <c r="I763" s="212"/>
      <c r="J763" s="213">
        <f>ROUND(I763*H763,2)</f>
        <v>0</v>
      </c>
      <c r="K763" s="209" t="s">
        <v>141</v>
      </c>
      <c r="L763" s="47"/>
      <c r="M763" s="214" t="s">
        <v>76</v>
      </c>
      <c r="N763" s="215" t="s">
        <v>48</v>
      </c>
      <c r="O763" s="87"/>
      <c r="P763" s="216">
        <f>O763*H763</f>
        <v>0</v>
      </c>
      <c r="Q763" s="216">
        <v>0</v>
      </c>
      <c r="R763" s="216">
        <f>Q763*H763</f>
        <v>0</v>
      </c>
      <c r="S763" s="216">
        <v>0</v>
      </c>
      <c r="T763" s="217">
        <f>S763*H763</f>
        <v>0</v>
      </c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R763" s="218" t="s">
        <v>142</v>
      </c>
      <c r="AT763" s="218" t="s">
        <v>137</v>
      </c>
      <c r="AU763" s="218" t="s">
        <v>88</v>
      </c>
      <c r="AY763" s="20" t="s">
        <v>135</v>
      </c>
      <c r="BE763" s="219">
        <f>IF(N763="základní",J763,0)</f>
        <v>0</v>
      </c>
      <c r="BF763" s="219">
        <f>IF(N763="snížená",J763,0)</f>
        <v>0</v>
      </c>
      <c r="BG763" s="219">
        <f>IF(N763="zákl. přenesená",J763,0)</f>
        <v>0</v>
      </c>
      <c r="BH763" s="219">
        <f>IF(N763="sníž. přenesená",J763,0)</f>
        <v>0</v>
      </c>
      <c r="BI763" s="219">
        <f>IF(N763="nulová",J763,0)</f>
        <v>0</v>
      </c>
      <c r="BJ763" s="20" t="s">
        <v>86</v>
      </c>
      <c r="BK763" s="219">
        <f>ROUND(I763*H763,2)</f>
        <v>0</v>
      </c>
      <c r="BL763" s="20" t="s">
        <v>142</v>
      </c>
      <c r="BM763" s="218" t="s">
        <v>1302</v>
      </c>
    </row>
    <row r="764" s="2" customFormat="1">
      <c r="A764" s="41"/>
      <c r="B764" s="42"/>
      <c r="C764" s="43"/>
      <c r="D764" s="220" t="s">
        <v>144</v>
      </c>
      <c r="E764" s="43"/>
      <c r="F764" s="221" t="s">
        <v>513</v>
      </c>
      <c r="G764" s="43"/>
      <c r="H764" s="43"/>
      <c r="I764" s="222"/>
      <c r="J764" s="43"/>
      <c r="K764" s="43"/>
      <c r="L764" s="47"/>
      <c r="M764" s="223"/>
      <c r="N764" s="224"/>
      <c r="O764" s="87"/>
      <c r="P764" s="87"/>
      <c r="Q764" s="87"/>
      <c r="R764" s="87"/>
      <c r="S764" s="87"/>
      <c r="T764" s="88"/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  <c r="AT764" s="20" t="s">
        <v>144</v>
      </c>
      <c r="AU764" s="20" t="s">
        <v>88</v>
      </c>
    </row>
    <row r="765" s="2" customFormat="1">
      <c r="A765" s="41"/>
      <c r="B765" s="42"/>
      <c r="C765" s="43"/>
      <c r="D765" s="225" t="s">
        <v>146</v>
      </c>
      <c r="E765" s="43"/>
      <c r="F765" s="226" t="s">
        <v>514</v>
      </c>
      <c r="G765" s="43"/>
      <c r="H765" s="43"/>
      <c r="I765" s="222"/>
      <c r="J765" s="43"/>
      <c r="K765" s="43"/>
      <c r="L765" s="47"/>
      <c r="M765" s="223"/>
      <c r="N765" s="224"/>
      <c r="O765" s="87"/>
      <c r="P765" s="87"/>
      <c r="Q765" s="87"/>
      <c r="R765" s="87"/>
      <c r="S765" s="87"/>
      <c r="T765" s="88"/>
      <c r="U765" s="41"/>
      <c r="V765" s="41"/>
      <c r="W765" s="41"/>
      <c r="X765" s="41"/>
      <c r="Y765" s="41"/>
      <c r="Z765" s="41"/>
      <c r="AA765" s="41"/>
      <c r="AB765" s="41"/>
      <c r="AC765" s="41"/>
      <c r="AD765" s="41"/>
      <c r="AE765" s="41"/>
      <c r="AT765" s="20" t="s">
        <v>146</v>
      </c>
      <c r="AU765" s="20" t="s">
        <v>88</v>
      </c>
    </row>
    <row r="766" s="12" customFormat="1" ht="22.8" customHeight="1">
      <c r="A766" s="12"/>
      <c r="B766" s="191"/>
      <c r="C766" s="192"/>
      <c r="D766" s="193" t="s">
        <v>77</v>
      </c>
      <c r="E766" s="205" t="s">
        <v>188</v>
      </c>
      <c r="F766" s="205" t="s">
        <v>522</v>
      </c>
      <c r="G766" s="192"/>
      <c r="H766" s="192"/>
      <c r="I766" s="195"/>
      <c r="J766" s="206">
        <f>BK766</f>
        <v>0</v>
      </c>
      <c r="K766" s="192"/>
      <c r="L766" s="197"/>
      <c r="M766" s="198"/>
      <c r="N766" s="199"/>
      <c r="O766" s="199"/>
      <c r="P766" s="200">
        <f>SUM(P767:P802)</f>
        <v>0</v>
      </c>
      <c r="Q766" s="199"/>
      <c r="R766" s="200">
        <f>SUM(R767:R802)</f>
        <v>5.3055899999999996</v>
      </c>
      <c r="S766" s="199"/>
      <c r="T766" s="201">
        <f>SUM(T767:T802)</f>
        <v>0</v>
      </c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R766" s="202" t="s">
        <v>86</v>
      </c>
      <c r="AT766" s="203" t="s">
        <v>77</v>
      </c>
      <c r="AU766" s="203" t="s">
        <v>86</v>
      </c>
      <c r="AY766" s="202" t="s">
        <v>135</v>
      </c>
      <c r="BK766" s="204">
        <f>SUM(BK767:BK802)</f>
        <v>0</v>
      </c>
    </row>
    <row r="767" s="2" customFormat="1" ht="21.75" customHeight="1">
      <c r="A767" s="41"/>
      <c r="B767" s="42"/>
      <c r="C767" s="207" t="s">
        <v>342</v>
      </c>
      <c r="D767" s="207" t="s">
        <v>137</v>
      </c>
      <c r="E767" s="208" t="s">
        <v>1303</v>
      </c>
      <c r="F767" s="209" t="s">
        <v>1304</v>
      </c>
      <c r="G767" s="210" t="s">
        <v>184</v>
      </c>
      <c r="H767" s="211">
        <v>114</v>
      </c>
      <c r="I767" s="212"/>
      <c r="J767" s="213">
        <f>ROUND(I767*H767,2)</f>
        <v>0</v>
      </c>
      <c r="K767" s="209" t="s">
        <v>141</v>
      </c>
      <c r="L767" s="47"/>
      <c r="M767" s="214" t="s">
        <v>76</v>
      </c>
      <c r="N767" s="215" t="s">
        <v>48</v>
      </c>
      <c r="O767" s="87"/>
      <c r="P767" s="216">
        <f>O767*H767</f>
        <v>0</v>
      </c>
      <c r="Q767" s="216">
        <v>3.0000000000000001E-05</v>
      </c>
      <c r="R767" s="216">
        <f>Q767*H767</f>
        <v>0.0034200000000000003</v>
      </c>
      <c r="S767" s="216">
        <v>0</v>
      </c>
      <c r="T767" s="217">
        <f>S767*H767</f>
        <v>0</v>
      </c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  <c r="AR767" s="218" t="s">
        <v>142</v>
      </c>
      <c r="AT767" s="218" t="s">
        <v>137</v>
      </c>
      <c r="AU767" s="218" t="s">
        <v>88</v>
      </c>
      <c r="AY767" s="20" t="s">
        <v>135</v>
      </c>
      <c r="BE767" s="219">
        <f>IF(N767="základní",J767,0)</f>
        <v>0</v>
      </c>
      <c r="BF767" s="219">
        <f>IF(N767="snížená",J767,0)</f>
        <v>0</v>
      </c>
      <c r="BG767" s="219">
        <f>IF(N767="zákl. přenesená",J767,0)</f>
        <v>0</v>
      </c>
      <c r="BH767" s="219">
        <f>IF(N767="sníž. přenesená",J767,0)</f>
        <v>0</v>
      </c>
      <c r="BI767" s="219">
        <f>IF(N767="nulová",J767,0)</f>
        <v>0</v>
      </c>
      <c r="BJ767" s="20" t="s">
        <v>86</v>
      </c>
      <c r="BK767" s="219">
        <f>ROUND(I767*H767,2)</f>
        <v>0</v>
      </c>
      <c r="BL767" s="20" t="s">
        <v>142</v>
      </c>
      <c r="BM767" s="218" t="s">
        <v>1305</v>
      </c>
    </row>
    <row r="768" s="2" customFormat="1">
      <c r="A768" s="41"/>
      <c r="B768" s="42"/>
      <c r="C768" s="43"/>
      <c r="D768" s="220" t="s">
        <v>144</v>
      </c>
      <c r="E768" s="43"/>
      <c r="F768" s="221" t="s">
        <v>1306</v>
      </c>
      <c r="G768" s="43"/>
      <c r="H768" s="43"/>
      <c r="I768" s="222"/>
      <c r="J768" s="43"/>
      <c r="K768" s="43"/>
      <c r="L768" s="47"/>
      <c r="M768" s="223"/>
      <c r="N768" s="224"/>
      <c r="O768" s="87"/>
      <c r="P768" s="87"/>
      <c r="Q768" s="87"/>
      <c r="R768" s="87"/>
      <c r="S768" s="87"/>
      <c r="T768" s="88"/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  <c r="AT768" s="20" t="s">
        <v>144</v>
      </c>
      <c r="AU768" s="20" t="s">
        <v>88</v>
      </c>
    </row>
    <row r="769" s="2" customFormat="1">
      <c r="A769" s="41"/>
      <c r="B769" s="42"/>
      <c r="C769" s="43"/>
      <c r="D769" s="225" t="s">
        <v>146</v>
      </c>
      <c r="E769" s="43"/>
      <c r="F769" s="226" t="s">
        <v>1307</v>
      </c>
      <c r="G769" s="43"/>
      <c r="H769" s="43"/>
      <c r="I769" s="222"/>
      <c r="J769" s="43"/>
      <c r="K769" s="43"/>
      <c r="L769" s="47"/>
      <c r="M769" s="223"/>
      <c r="N769" s="224"/>
      <c r="O769" s="87"/>
      <c r="P769" s="87"/>
      <c r="Q769" s="87"/>
      <c r="R769" s="87"/>
      <c r="S769" s="87"/>
      <c r="T769" s="88"/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T769" s="20" t="s">
        <v>146</v>
      </c>
      <c r="AU769" s="20" t="s">
        <v>88</v>
      </c>
    </row>
    <row r="770" s="2" customFormat="1" ht="16.5" customHeight="1">
      <c r="A770" s="41"/>
      <c r="B770" s="42"/>
      <c r="C770" s="270" t="s">
        <v>348</v>
      </c>
      <c r="D770" s="270" t="s">
        <v>404</v>
      </c>
      <c r="E770" s="271" t="s">
        <v>1308</v>
      </c>
      <c r="F770" s="272" t="s">
        <v>1309</v>
      </c>
      <c r="G770" s="273" t="s">
        <v>184</v>
      </c>
      <c r="H770" s="274">
        <v>113.274</v>
      </c>
      <c r="I770" s="275"/>
      <c r="J770" s="276">
        <f>ROUND(I770*H770,2)</f>
        <v>0</v>
      </c>
      <c r="K770" s="272" t="s">
        <v>141</v>
      </c>
      <c r="L770" s="277"/>
      <c r="M770" s="278" t="s">
        <v>76</v>
      </c>
      <c r="N770" s="279" t="s">
        <v>48</v>
      </c>
      <c r="O770" s="87"/>
      <c r="P770" s="216">
        <f>O770*H770</f>
        <v>0</v>
      </c>
      <c r="Q770" s="216">
        <v>0.024</v>
      </c>
      <c r="R770" s="216">
        <f>Q770*H770</f>
        <v>2.7185760000000001</v>
      </c>
      <c r="S770" s="216">
        <v>0</v>
      </c>
      <c r="T770" s="217">
        <f>S770*H770</f>
        <v>0</v>
      </c>
      <c r="U770" s="41"/>
      <c r="V770" s="41"/>
      <c r="W770" s="41"/>
      <c r="X770" s="41"/>
      <c r="Y770" s="41"/>
      <c r="Z770" s="41"/>
      <c r="AA770" s="41"/>
      <c r="AB770" s="41"/>
      <c r="AC770" s="41"/>
      <c r="AD770" s="41"/>
      <c r="AE770" s="41"/>
      <c r="AR770" s="218" t="s">
        <v>188</v>
      </c>
      <c r="AT770" s="218" t="s">
        <v>404</v>
      </c>
      <c r="AU770" s="218" t="s">
        <v>88</v>
      </c>
      <c r="AY770" s="20" t="s">
        <v>135</v>
      </c>
      <c r="BE770" s="219">
        <f>IF(N770="základní",J770,0)</f>
        <v>0</v>
      </c>
      <c r="BF770" s="219">
        <f>IF(N770="snížená",J770,0)</f>
        <v>0</v>
      </c>
      <c r="BG770" s="219">
        <f>IF(N770="zákl. přenesená",J770,0)</f>
        <v>0</v>
      </c>
      <c r="BH770" s="219">
        <f>IF(N770="sníž. přenesená",J770,0)</f>
        <v>0</v>
      </c>
      <c r="BI770" s="219">
        <f>IF(N770="nulová",J770,0)</f>
        <v>0</v>
      </c>
      <c r="BJ770" s="20" t="s">
        <v>86</v>
      </c>
      <c r="BK770" s="219">
        <f>ROUND(I770*H770,2)</f>
        <v>0</v>
      </c>
      <c r="BL770" s="20" t="s">
        <v>142</v>
      </c>
      <c r="BM770" s="218" t="s">
        <v>1310</v>
      </c>
    </row>
    <row r="771" s="2" customFormat="1">
      <c r="A771" s="41"/>
      <c r="B771" s="42"/>
      <c r="C771" s="43"/>
      <c r="D771" s="220" t="s">
        <v>144</v>
      </c>
      <c r="E771" s="43"/>
      <c r="F771" s="221" t="s">
        <v>1309</v>
      </c>
      <c r="G771" s="43"/>
      <c r="H771" s="43"/>
      <c r="I771" s="222"/>
      <c r="J771" s="43"/>
      <c r="K771" s="43"/>
      <c r="L771" s="47"/>
      <c r="M771" s="223"/>
      <c r="N771" s="224"/>
      <c r="O771" s="87"/>
      <c r="P771" s="87"/>
      <c r="Q771" s="87"/>
      <c r="R771" s="87"/>
      <c r="S771" s="87"/>
      <c r="T771" s="88"/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  <c r="AT771" s="20" t="s">
        <v>144</v>
      </c>
      <c r="AU771" s="20" t="s">
        <v>88</v>
      </c>
    </row>
    <row r="772" s="13" customFormat="1">
      <c r="A772" s="13"/>
      <c r="B772" s="227"/>
      <c r="C772" s="228"/>
      <c r="D772" s="220" t="s">
        <v>171</v>
      </c>
      <c r="E772" s="229" t="s">
        <v>76</v>
      </c>
      <c r="F772" s="230" t="s">
        <v>1311</v>
      </c>
      <c r="G772" s="228"/>
      <c r="H772" s="231">
        <v>114</v>
      </c>
      <c r="I772" s="232"/>
      <c r="J772" s="228"/>
      <c r="K772" s="228"/>
      <c r="L772" s="233"/>
      <c r="M772" s="234"/>
      <c r="N772" s="235"/>
      <c r="O772" s="235"/>
      <c r="P772" s="235"/>
      <c r="Q772" s="235"/>
      <c r="R772" s="235"/>
      <c r="S772" s="235"/>
      <c r="T772" s="236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37" t="s">
        <v>171</v>
      </c>
      <c r="AU772" s="237" t="s">
        <v>88</v>
      </c>
      <c r="AV772" s="13" t="s">
        <v>88</v>
      </c>
      <c r="AW772" s="13" t="s">
        <v>38</v>
      </c>
      <c r="AX772" s="13" t="s">
        <v>78</v>
      </c>
      <c r="AY772" s="237" t="s">
        <v>135</v>
      </c>
    </row>
    <row r="773" s="13" customFormat="1">
      <c r="A773" s="13"/>
      <c r="B773" s="227"/>
      <c r="C773" s="228"/>
      <c r="D773" s="220" t="s">
        <v>171</v>
      </c>
      <c r="E773" s="229" t="s">
        <v>76</v>
      </c>
      <c r="F773" s="230" t="s">
        <v>1312</v>
      </c>
      <c r="G773" s="228"/>
      <c r="H773" s="231">
        <v>-2.3999999999999999</v>
      </c>
      <c r="I773" s="232"/>
      <c r="J773" s="228"/>
      <c r="K773" s="228"/>
      <c r="L773" s="233"/>
      <c r="M773" s="234"/>
      <c r="N773" s="235"/>
      <c r="O773" s="235"/>
      <c r="P773" s="235"/>
      <c r="Q773" s="235"/>
      <c r="R773" s="235"/>
      <c r="S773" s="235"/>
      <c r="T773" s="236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37" t="s">
        <v>171</v>
      </c>
      <c r="AU773" s="237" t="s">
        <v>88</v>
      </c>
      <c r="AV773" s="13" t="s">
        <v>88</v>
      </c>
      <c r="AW773" s="13" t="s">
        <v>38</v>
      </c>
      <c r="AX773" s="13" t="s">
        <v>78</v>
      </c>
      <c r="AY773" s="237" t="s">
        <v>135</v>
      </c>
    </row>
    <row r="774" s="14" customFormat="1">
      <c r="A774" s="14"/>
      <c r="B774" s="238"/>
      <c r="C774" s="239"/>
      <c r="D774" s="220" t="s">
        <v>171</v>
      </c>
      <c r="E774" s="240" t="s">
        <v>76</v>
      </c>
      <c r="F774" s="241" t="s">
        <v>207</v>
      </c>
      <c r="G774" s="239"/>
      <c r="H774" s="242">
        <v>111.59999999999999</v>
      </c>
      <c r="I774" s="243"/>
      <c r="J774" s="239"/>
      <c r="K774" s="239"/>
      <c r="L774" s="244"/>
      <c r="M774" s="245"/>
      <c r="N774" s="246"/>
      <c r="O774" s="246"/>
      <c r="P774" s="246"/>
      <c r="Q774" s="246"/>
      <c r="R774" s="246"/>
      <c r="S774" s="246"/>
      <c r="T774" s="247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48" t="s">
        <v>171</v>
      </c>
      <c r="AU774" s="248" t="s">
        <v>88</v>
      </c>
      <c r="AV774" s="14" t="s">
        <v>153</v>
      </c>
      <c r="AW774" s="14" t="s">
        <v>38</v>
      </c>
      <c r="AX774" s="14" t="s">
        <v>86</v>
      </c>
      <c r="AY774" s="248" t="s">
        <v>135</v>
      </c>
    </row>
    <row r="775" s="13" customFormat="1">
      <c r="A775" s="13"/>
      <c r="B775" s="227"/>
      <c r="C775" s="228"/>
      <c r="D775" s="220" t="s">
        <v>171</v>
      </c>
      <c r="E775" s="228"/>
      <c r="F775" s="230" t="s">
        <v>1313</v>
      </c>
      <c r="G775" s="228"/>
      <c r="H775" s="231">
        <v>113.274</v>
      </c>
      <c r="I775" s="232"/>
      <c r="J775" s="228"/>
      <c r="K775" s="228"/>
      <c r="L775" s="233"/>
      <c r="M775" s="234"/>
      <c r="N775" s="235"/>
      <c r="O775" s="235"/>
      <c r="P775" s="235"/>
      <c r="Q775" s="235"/>
      <c r="R775" s="235"/>
      <c r="S775" s="235"/>
      <c r="T775" s="236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37" t="s">
        <v>171</v>
      </c>
      <c r="AU775" s="237" t="s">
        <v>88</v>
      </c>
      <c r="AV775" s="13" t="s">
        <v>88</v>
      </c>
      <c r="AW775" s="13" t="s">
        <v>4</v>
      </c>
      <c r="AX775" s="13" t="s">
        <v>86</v>
      </c>
      <c r="AY775" s="237" t="s">
        <v>135</v>
      </c>
    </row>
    <row r="776" s="2" customFormat="1" ht="16.5" customHeight="1">
      <c r="A776" s="41"/>
      <c r="B776" s="42"/>
      <c r="C776" s="270" t="s">
        <v>359</v>
      </c>
      <c r="D776" s="270" t="s">
        <v>404</v>
      </c>
      <c r="E776" s="271" t="s">
        <v>1314</v>
      </c>
      <c r="F776" s="272" t="s">
        <v>1315</v>
      </c>
      <c r="G776" s="273" t="s">
        <v>140</v>
      </c>
      <c r="H776" s="274">
        <v>3.0659999999999998</v>
      </c>
      <c r="I776" s="275"/>
      <c r="J776" s="276">
        <f>ROUND(I776*H776,2)</f>
        <v>0</v>
      </c>
      <c r="K776" s="272" t="s">
        <v>141</v>
      </c>
      <c r="L776" s="277"/>
      <c r="M776" s="278" t="s">
        <v>76</v>
      </c>
      <c r="N776" s="279" t="s">
        <v>48</v>
      </c>
      <c r="O776" s="87"/>
      <c r="P776" s="216">
        <f>O776*H776</f>
        <v>0</v>
      </c>
      <c r="Q776" s="216">
        <v>0.019</v>
      </c>
      <c r="R776" s="216">
        <f>Q776*H776</f>
        <v>0.058253999999999993</v>
      </c>
      <c r="S776" s="216">
        <v>0</v>
      </c>
      <c r="T776" s="217">
        <f>S776*H776</f>
        <v>0</v>
      </c>
      <c r="U776" s="41"/>
      <c r="V776" s="41"/>
      <c r="W776" s="41"/>
      <c r="X776" s="41"/>
      <c r="Y776" s="41"/>
      <c r="Z776" s="41"/>
      <c r="AA776" s="41"/>
      <c r="AB776" s="41"/>
      <c r="AC776" s="41"/>
      <c r="AD776" s="41"/>
      <c r="AE776" s="41"/>
      <c r="AR776" s="218" t="s">
        <v>188</v>
      </c>
      <c r="AT776" s="218" t="s">
        <v>404</v>
      </c>
      <c r="AU776" s="218" t="s">
        <v>88</v>
      </c>
      <c r="AY776" s="20" t="s">
        <v>135</v>
      </c>
      <c r="BE776" s="219">
        <f>IF(N776="základní",J776,0)</f>
        <v>0</v>
      </c>
      <c r="BF776" s="219">
        <f>IF(N776="snížená",J776,0)</f>
        <v>0</v>
      </c>
      <c r="BG776" s="219">
        <f>IF(N776="zákl. přenesená",J776,0)</f>
        <v>0</v>
      </c>
      <c r="BH776" s="219">
        <f>IF(N776="sníž. přenesená",J776,0)</f>
        <v>0</v>
      </c>
      <c r="BI776" s="219">
        <f>IF(N776="nulová",J776,0)</f>
        <v>0</v>
      </c>
      <c r="BJ776" s="20" t="s">
        <v>86</v>
      </c>
      <c r="BK776" s="219">
        <f>ROUND(I776*H776,2)</f>
        <v>0</v>
      </c>
      <c r="BL776" s="20" t="s">
        <v>142</v>
      </c>
      <c r="BM776" s="218" t="s">
        <v>1316</v>
      </c>
    </row>
    <row r="777" s="2" customFormat="1">
      <c r="A777" s="41"/>
      <c r="B777" s="42"/>
      <c r="C777" s="43"/>
      <c r="D777" s="220" t="s">
        <v>144</v>
      </c>
      <c r="E777" s="43"/>
      <c r="F777" s="221" t="s">
        <v>1315</v>
      </c>
      <c r="G777" s="43"/>
      <c r="H777" s="43"/>
      <c r="I777" s="222"/>
      <c r="J777" s="43"/>
      <c r="K777" s="43"/>
      <c r="L777" s="47"/>
      <c r="M777" s="223"/>
      <c r="N777" s="224"/>
      <c r="O777" s="87"/>
      <c r="P777" s="87"/>
      <c r="Q777" s="87"/>
      <c r="R777" s="87"/>
      <c r="S777" s="87"/>
      <c r="T777" s="88"/>
      <c r="U777" s="41"/>
      <c r="V777" s="41"/>
      <c r="W777" s="41"/>
      <c r="X777" s="41"/>
      <c r="Y777" s="41"/>
      <c r="Z777" s="41"/>
      <c r="AA777" s="41"/>
      <c r="AB777" s="41"/>
      <c r="AC777" s="41"/>
      <c r="AD777" s="41"/>
      <c r="AE777" s="41"/>
      <c r="AT777" s="20" t="s">
        <v>144</v>
      </c>
      <c r="AU777" s="20" t="s">
        <v>88</v>
      </c>
    </row>
    <row r="778" s="2" customFormat="1" ht="21.75" customHeight="1">
      <c r="A778" s="41"/>
      <c r="B778" s="42"/>
      <c r="C778" s="207" t="s">
        <v>367</v>
      </c>
      <c r="D778" s="207" t="s">
        <v>137</v>
      </c>
      <c r="E778" s="208" t="s">
        <v>1317</v>
      </c>
      <c r="F778" s="209" t="s">
        <v>1318</v>
      </c>
      <c r="G778" s="210" t="s">
        <v>140</v>
      </c>
      <c r="H778" s="211">
        <v>22</v>
      </c>
      <c r="I778" s="212"/>
      <c r="J778" s="213">
        <f>ROUND(I778*H778,2)</f>
        <v>0</v>
      </c>
      <c r="K778" s="209" t="s">
        <v>141</v>
      </c>
      <c r="L778" s="47"/>
      <c r="M778" s="214" t="s">
        <v>76</v>
      </c>
      <c r="N778" s="215" t="s">
        <v>48</v>
      </c>
      <c r="O778" s="87"/>
      <c r="P778" s="216">
        <f>O778*H778</f>
        <v>0</v>
      </c>
      <c r="Q778" s="216">
        <v>0</v>
      </c>
      <c r="R778" s="216">
        <f>Q778*H778</f>
        <v>0</v>
      </c>
      <c r="S778" s="216">
        <v>0</v>
      </c>
      <c r="T778" s="217">
        <f>S778*H778</f>
        <v>0</v>
      </c>
      <c r="U778" s="41"/>
      <c r="V778" s="41"/>
      <c r="W778" s="41"/>
      <c r="X778" s="41"/>
      <c r="Y778" s="41"/>
      <c r="Z778" s="41"/>
      <c r="AA778" s="41"/>
      <c r="AB778" s="41"/>
      <c r="AC778" s="41"/>
      <c r="AD778" s="41"/>
      <c r="AE778" s="41"/>
      <c r="AR778" s="218" t="s">
        <v>142</v>
      </c>
      <c r="AT778" s="218" t="s">
        <v>137</v>
      </c>
      <c r="AU778" s="218" t="s">
        <v>88</v>
      </c>
      <c r="AY778" s="20" t="s">
        <v>135</v>
      </c>
      <c r="BE778" s="219">
        <f>IF(N778="základní",J778,0)</f>
        <v>0</v>
      </c>
      <c r="BF778" s="219">
        <f>IF(N778="snížená",J778,0)</f>
        <v>0</v>
      </c>
      <c r="BG778" s="219">
        <f>IF(N778="zákl. přenesená",J778,0)</f>
        <v>0</v>
      </c>
      <c r="BH778" s="219">
        <f>IF(N778="sníž. přenesená",J778,0)</f>
        <v>0</v>
      </c>
      <c r="BI778" s="219">
        <f>IF(N778="nulová",J778,0)</f>
        <v>0</v>
      </c>
      <c r="BJ778" s="20" t="s">
        <v>86</v>
      </c>
      <c r="BK778" s="219">
        <f>ROUND(I778*H778,2)</f>
        <v>0</v>
      </c>
      <c r="BL778" s="20" t="s">
        <v>142</v>
      </c>
      <c r="BM778" s="218" t="s">
        <v>1319</v>
      </c>
    </row>
    <row r="779" s="2" customFormat="1">
      <c r="A779" s="41"/>
      <c r="B779" s="42"/>
      <c r="C779" s="43"/>
      <c r="D779" s="220" t="s">
        <v>144</v>
      </c>
      <c r="E779" s="43"/>
      <c r="F779" s="221" t="s">
        <v>1320</v>
      </c>
      <c r="G779" s="43"/>
      <c r="H779" s="43"/>
      <c r="I779" s="222"/>
      <c r="J779" s="43"/>
      <c r="K779" s="43"/>
      <c r="L779" s="47"/>
      <c r="M779" s="223"/>
      <c r="N779" s="224"/>
      <c r="O779" s="87"/>
      <c r="P779" s="87"/>
      <c r="Q779" s="87"/>
      <c r="R779" s="87"/>
      <c r="S779" s="87"/>
      <c r="T779" s="88"/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  <c r="AT779" s="20" t="s">
        <v>144</v>
      </c>
      <c r="AU779" s="20" t="s">
        <v>88</v>
      </c>
    </row>
    <row r="780" s="2" customFormat="1">
      <c r="A780" s="41"/>
      <c r="B780" s="42"/>
      <c r="C780" s="43"/>
      <c r="D780" s="225" t="s">
        <v>146</v>
      </c>
      <c r="E780" s="43"/>
      <c r="F780" s="226" t="s">
        <v>1321</v>
      </c>
      <c r="G780" s="43"/>
      <c r="H780" s="43"/>
      <c r="I780" s="222"/>
      <c r="J780" s="43"/>
      <c r="K780" s="43"/>
      <c r="L780" s="47"/>
      <c r="M780" s="223"/>
      <c r="N780" s="224"/>
      <c r="O780" s="87"/>
      <c r="P780" s="87"/>
      <c r="Q780" s="87"/>
      <c r="R780" s="87"/>
      <c r="S780" s="87"/>
      <c r="T780" s="88"/>
      <c r="U780" s="41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  <c r="AT780" s="20" t="s">
        <v>146</v>
      </c>
      <c r="AU780" s="20" t="s">
        <v>88</v>
      </c>
    </row>
    <row r="781" s="2" customFormat="1" ht="16.5" customHeight="1">
      <c r="A781" s="41"/>
      <c r="B781" s="42"/>
      <c r="C781" s="270" t="s">
        <v>374</v>
      </c>
      <c r="D781" s="270" t="s">
        <v>404</v>
      </c>
      <c r="E781" s="271" t="s">
        <v>1322</v>
      </c>
      <c r="F781" s="272" t="s">
        <v>1323</v>
      </c>
      <c r="G781" s="273" t="s">
        <v>140</v>
      </c>
      <c r="H781" s="274">
        <v>22</v>
      </c>
      <c r="I781" s="275"/>
      <c r="J781" s="276">
        <f>ROUND(I781*H781,2)</f>
        <v>0</v>
      </c>
      <c r="K781" s="272" t="s">
        <v>141</v>
      </c>
      <c r="L781" s="277"/>
      <c r="M781" s="278" t="s">
        <v>76</v>
      </c>
      <c r="N781" s="279" t="s">
        <v>48</v>
      </c>
      <c r="O781" s="87"/>
      <c r="P781" s="216">
        <f>O781*H781</f>
        <v>0</v>
      </c>
      <c r="Q781" s="216">
        <v>0.00064999999999999997</v>
      </c>
      <c r="R781" s="216">
        <f>Q781*H781</f>
        <v>0.0143</v>
      </c>
      <c r="S781" s="216">
        <v>0</v>
      </c>
      <c r="T781" s="217">
        <f>S781*H781</f>
        <v>0</v>
      </c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R781" s="218" t="s">
        <v>188</v>
      </c>
      <c r="AT781" s="218" t="s">
        <v>404</v>
      </c>
      <c r="AU781" s="218" t="s">
        <v>88</v>
      </c>
      <c r="AY781" s="20" t="s">
        <v>135</v>
      </c>
      <c r="BE781" s="219">
        <f>IF(N781="základní",J781,0)</f>
        <v>0</v>
      </c>
      <c r="BF781" s="219">
        <f>IF(N781="snížená",J781,0)</f>
        <v>0</v>
      </c>
      <c r="BG781" s="219">
        <f>IF(N781="zákl. přenesená",J781,0)</f>
        <v>0</v>
      </c>
      <c r="BH781" s="219">
        <f>IF(N781="sníž. přenesená",J781,0)</f>
        <v>0</v>
      </c>
      <c r="BI781" s="219">
        <f>IF(N781="nulová",J781,0)</f>
        <v>0</v>
      </c>
      <c r="BJ781" s="20" t="s">
        <v>86</v>
      </c>
      <c r="BK781" s="219">
        <f>ROUND(I781*H781,2)</f>
        <v>0</v>
      </c>
      <c r="BL781" s="20" t="s">
        <v>142</v>
      </c>
      <c r="BM781" s="218" t="s">
        <v>1324</v>
      </c>
    </row>
    <row r="782" s="2" customFormat="1">
      <c r="A782" s="41"/>
      <c r="B782" s="42"/>
      <c r="C782" s="43"/>
      <c r="D782" s="220" t="s">
        <v>144</v>
      </c>
      <c r="E782" s="43"/>
      <c r="F782" s="221" t="s">
        <v>1323</v>
      </c>
      <c r="G782" s="43"/>
      <c r="H782" s="43"/>
      <c r="I782" s="222"/>
      <c r="J782" s="43"/>
      <c r="K782" s="43"/>
      <c r="L782" s="47"/>
      <c r="M782" s="223"/>
      <c r="N782" s="224"/>
      <c r="O782" s="87"/>
      <c r="P782" s="87"/>
      <c r="Q782" s="87"/>
      <c r="R782" s="87"/>
      <c r="S782" s="87"/>
      <c r="T782" s="88"/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T782" s="20" t="s">
        <v>144</v>
      </c>
      <c r="AU782" s="20" t="s">
        <v>88</v>
      </c>
    </row>
    <row r="783" s="2" customFormat="1" ht="16.5" customHeight="1">
      <c r="A783" s="41"/>
      <c r="B783" s="42"/>
      <c r="C783" s="207" t="s">
        <v>380</v>
      </c>
      <c r="D783" s="207" t="s">
        <v>137</v>
      </c>
      <c r="E783" s="208" t="s">
        <v>1325</v>
      </c>
      <c r="F783" s="209" t="s">
        <v>1326</v>
      </c>
      <c r="G783" s="210" t="s">
        <v>559</v>
      </c>
      <c r="H783" s="211">
        <v>25</v>
      </c>
      <c r="I783" s="212"/>
      <c r="J783" s="213">
        <f>ROUND(I783*H783,2)</f>
        <v>0</v>
      </c>
      <c r="K783" s="209" t="s">
        <v>141</v>
      </c>
      <c r="L783" s="47"/>
      <c r="M783" s="214" t="s">
        <v>76</v>
      </c>
      <c r="N783" s="215" t="s">
        <v>48</v>
      </c>
      <c r="O783" s="87"/>
      <c r="P783" s="216">
        <f>O783*H783</f>
        <v>0</v>
      </c>
      <c r="Q783" s="216">
        <v>0.00010000000000000001</v>
      </c>
      <c r="R783" s="216">
        <f>Q783*H783</f>
        <v>0.0025000000000000001</v>
      </c>
      <c r="S783" s="216">
        <v>0</v>
      </c>
      <c r="T783" s="217">
        <f>S783*H783</f>
        <v>0</v>
      </c>
      <c r="U783" s="41"/>
      <c r="V783" s="41"/>
      <c r="W783" s="41"/>
      <c r="X783" s="41"/>
      <c r="Y783" s="41"/>
      <c r="Z783" s="41"/>
      <c r="AA783" s="41"/>
      <c r="AB783" s="41"/>
      <c r="AC783" s="41"/>
      <c r="AD783" s="41"/>
      <c r="AE783" s="41"/>
      <c r="AR783" s="218" t="s">
        <v>142</v>
      </c>
      <c r="AT783" s="218" t="s">
        <v>137</v>
      </c>
      <c r="AU783" s="218" t="s">
        <v>88</v>
      </c>
      <c r="AY783" s="20" t="s">
        <v>135</v>
      </c>
      <c r="BE783" s="219">
        <f>IF(N783="základní",J783,0)</f>
        <v>0</v>
      </c>
      <c r="BF783" s="219">
        <f>IF(N783="snížená",J783,0)</f>
        <v>0</v>
      </c>
      <c r="BG783" s="219">
        <f>IF(N783="zákl. přenesená",J783,0)</f>
        <v>0</v>
      </c>
      <c r="BH783" s="219">
        <f>IF(N783="sníž. přenesená",J783,0)</f>
        <v>0</v>
      </c>
      <c r="BI783" s="219">
        <f>IF(N783="nulová",J783,0)</f>
        <v>0</v>
      </c>
      <c r="BJ783" s="20" t="s">
        <v>86</v>
      </c>
      <c r="BK783" s="219">
        <f>ROUND(I783*H783,2)</f>
        <v>0</v>
      </c>
      <c r="BL783" s="20" t="s">
        <v>142</v>
      </c>
      <c r="BM783" s="218" t="s">
        <v>1327</v>
      </c>
    </row>
    <row r="784" s="2" customFormat="1">
      <c r="A784" s="41"/>
      <c r="B784" s="42"/>
      <c r="C784" s="43"/>
      <c r="D784" s="220" t="s">
        <v>144</v>
      </c>
      <c r="E784" s="43"/>
      <c r="F784" s="221" t="s">
        <v>1328</v>
      </c>
      <c r="G784" s="43"/>
      <c r="H784" s="43"/>
      <c r="I784" s="222"/>
      <c r="J784" s="43"/>
      <c r="K784" s="43"/>
      <c r="L784" s="47"/>
      <c r="M784" s="223"/>
      <c r="N784" s="224"/>
      <c r="O784" s="87"/>
      <c r="P784" s="87"/>
      <c r="Q784" s="87"/>
      <c r="R784" s="87"/>
      <c r="S784" s="87"/>
      <c r="T784" s="88"/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T784" s="20" t="s">
        <v>144</v>
      </c>
      <c r="AU784" s="20" t="s">
        <v>88</v>
      </c>
    </row>
    <row r="785" s="2" customFormat="1">
      <c r="A785" s="41"/>
      <c r="B785" s="42"/>
      <c r="C785" s="43"/>
      <c r="D785" s="225" t="s">
        <v>146</v>
      </c>
      <c r="E785" s="43"/>
      <c r="F785" s="226" t="s">
        <v>1329</v>
      </c>
      <c r="G785" s="43"/>
      <c r="H785" s="43"/>
      <c r="I785" s="222"/>
      <c r="J785" s="43"/>
      <c r="K785" s="43"/>
      <c r="L785" s="47"/>
      <c r="M785" s="223"/>
      <c r="N785" s="224"/>
      <c r="O785" s="87"/>
      <c r="P785" s="87"/>
      <c r="Q785" s="87"/>
      <c r="R785" s="87"/>
      <c r="S785" s="87"/>
      <c r="T785" s="88"/>
      <c r="U785" s="41"/>
      <c r="V785" s="41"/>
      <c r="W785" s="41"/>
      <c r="X785" s="41"/>
      <c r="Y785" s="41"/>
      <c r="Z785" s="41"/>
      <c r="AA785" s="41"/>
      <c r="AB785" s="41"/>
      <c r="AC785" s="41"/>
      <c r="AD785" s="41"/>
      <c r="AE785" s="41"/>
      <c r="AT785" s="20" t="s">
        <v>146</v>
      </c>
      <c r="AU785" s="20" t="s">
        <v>88</v>
      </c>
    </row>
    <row r="786" s="2" customFormat="1" ht="16.5" customHeight="1">
      <c r="A786" s="41"/>
      <c r="B786" s="42"/>
      <c r="C786" s="207" t="s">
        <v>388</v>
      </c>
      <c r="D786" s="207" t="s">
        <v>137</v>
      </c>
      <c r="E786" s="208" t="s">
        <v>1330</v>
      </c>
      <c r="F786" s="209" t="s">
        <v>1331</v>
      </c>
      <c r="G786" s="210" t="s">
        <v>140</v>
      </c>
      <c r="H786" s="211">
        <v>17</v>
      </c>
      <c r="I786" s="212"/>
      <c r="J786" s="213">
        <f>ROUND(I786*H786,2)</f>
        <v>0</v>
      </c>
      <c r="K786" s="209" t="s">
        <v>141</v>
      </c>
      <c r="L786" s="47"/>
      <c r="M786" s="214" t="s">
        <v>76</v>
      </c>
      <c r="N786" s="215" t="s">
        <v>48</v>
      </c>
      <c r="O786" s="87"/>
      <c r="P786" s="216">
        <f>O786*H786</f>
        <v>0</v>
      </c>
      <c r="Q786" s="216">
        <v>0.040050000000000002</v>
      </c>
      <c r="R786" s="216">
        <f>Q786*H786</f>
        <v>0.68085000000000007</v>
      </c>
      <c r="S786" s="216">
        <v>0</v>
      </c>
      <c r="T786" s="217">
        <f>S786*H786</f>
        <v>0</v>
      </c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R786" s="218" t="s">
        <v>142</v>
      </c>
      <c r="AT786" s="218" t="s">
        <v>137</v>
      </c>
      <c r="AU786" s="218" t="s">
        <v>88</v>
      </c>
      <c r="AY786" s="20" t="s">
        <v>135</v>
      </c>
      <c r="BE786" s="219">
        <f>IF(N786="základní",J786,0)</f>
        <v>0</v>
      </c>
      <c r="BF786" s="219">
        <f>IF(N786="snížená",J786,0)</f>
        <v>0</v>
      </c>
      <c r="BG786" s="219">
        <f>IF(N786="zákl. přenesená",J786,0)</f>
        <v>0</v>
      </c>
      <c r="BH786" s="219">
        <f>IF(N786="sníž. přenesená",J786,0)</f>
        <v>0</v>
      </c>
      <c r="BI786" s="219">
        <f>IF(N786="nulová",J786,0)</f>
        <v>0</v>
      </c>
      <c r="BJ786" s="20" t="s">
        <v>86</v>
      </c>
      <c r="BK786" s="219">
        <f>ROUND(I786*H786,2)</f>
        <v>0</v>
      </c>
      <c r="BL786" s="20" t="s">
        <v>142</v>
      </c>
      <c r="BM786" s="218" t="s">
        <v>1332</v>
      </c>
    </row>
    <row r="787" s="2" customFormat="1">
      <c r="A787" s="41"/>
      <c r="B787" s="42"/>
      <c r="C787" s="43"/>
      <c r="D787" s="220" t="s">
        <v>144</v>
      </c>
      <c r="E787" s="43"/>
      <c r="F787" s="221" t="s">
        <v>1333</v>
      </c>
      <c r="G787" s="43"/>
      <c r="H787" s="43"/>
      <c r="I787" s="222"/>
      <c r="J787" s="43"/>
      <c r="K787" s="43"/>
      <c r="L787" s="47"/>
      <c r="M787" s="223"/>
      <c r="N787" s="224"/>
      <c r="O787" s="87"/>
      <c r="P787" s="87"/>
      <c r="Q787" s="87"/>
      <c r="R787" s="87"/>
      <c r="S787" s="87"/>
      <c r="T787" s="88"/>
      <c r="U787" s="41"/>
      <c r="V787" s="41"/>
      <c r="W787" s="41"/>
      <c r="X787" s="41"/>
      <c r="Y787" s="41"/>
      <c r="Z787" s="41"/>
      <c r="AA787" s="41"/>
      <c r="AB787" s="41"/>
      <c r="AC787" s="41"/>
      <c r="AD787" s="41"/>
      <c r="AE787" s="41"/>
      <c r="AT787" s="20" t="s">
        <v>144</v>
      </c>
      <c r="AU787" s="20" t="s">
        <v>88</v>
      </c>
    </row>
    <row r="788" s="2" customFormat="1">
      <c r="A788" s="41"/>
      <c r="B788" s="42"/>
      <c r="C788" s="43"/>
      <c r="D788" s="225" t="s">
        <v>146</v>
      </c>
      <c r="E788" s="43"/>
      <c r="F788" s="226" t="s">
        <v>1334</v>
      </c>
      <c r="G788" s="43"/>
      <c r="H788" s="43"/>
      <c r="I788" s="222"/>
      <c r="J788" s="43"/>
      <c r="K788" s="43"/>
      <c r="L788" s="47"/>
      <c r="M788" s="223"/>
      <c r="N788" s="224"/>
      <c r="O788" s="87"/>
      <c r="P788" s="87"/>
      <c r="Q788" s="87"/>
      <c r="R788" s="87"/>
      <c r="S788" s="87"/>
      <c r="T788" s="88"/>
      <c r="U788" s="41"/>
      <c r="V788" s="41"/>
      <c r="W788" s="41"/>
      <c r="X788" s="41"/>
      <c r="Y788" s="41"/>
      <c r="Z788" s="41"/>
      <c r="AA788" s="41"/>
      <c r="AB788" s="41"/>
      <c r="AC788" s="41"/>
      <c r="AD788" s="41"/>
      <c r="AE788" s="41"/>
      <c r="AT788" s="20" t="s">
        <v>146</v>
      </c>
      <c r="AU788" s="20" t="s">
        <v>88</v>
      </c>
    </row>
    <row r="789" s="2" customFormat="1" ht="16.5" customHeight="1">
      <c r="A789" s="41"/>
      <c r="B789" s="42"/>
      <c r="C789" s="207" t="s">
        <v>392</v>
      </c>
      <c r="D789" s="207" t="s">
        <v>137</v>
      </c>
      <c r="E789" s="208" t="s">
        <v>1335</v>
      </c>
      <c r="F789" s="209" t="s">
        <v>1336</v>
      </c>
      <c r="G789" s="210" t="s">
        <v>140</v>
      </c>
      <c r="H789" s="211">
        <v>5</v>
      </c>
      <c r="I789" s="212"/>
      <c r="J789" s="213">
        <f>ROUND(I789*H789,2)</f>
        <v>0</v>
      </c>
      <c r="K789" s="209" t="s">
        <v>141</v>
      </c>
      <c r="L789" s="47"/>
      <c r="M789" s="214" t="s">
        <v>76</v>
      </c>
      <c r="N789" s="215" t="s">
        <v>48</v>
      </c>
      <c r="O789" s="87"/>
      <c r="P789" s="216">
        <f>O789*H789</f>
        <v>0</v>
      </c>
      <c r="Q789" s="216">
        <v>0.064049999999999996</v>
      </c>
      <c r="R789" s="216">
        <f>Q789*H789</f>
        <v>0.32024999999999998</v>
      </c>
      <c r="S789" s="216">
        <v>0</v>
      </c>
      <c r="T789" s="217">
        <f>S789*H789</f>
        <v>0</v>
      </c>
      <c r="U789" s="41"/>
      <c r="V789" s="41"/>
      <c r="W789" s="41"/>
      <c r="X789" s="41"/>
      <c r="Y789" s="41"/>
      <c r="Z789" s="41"/>
      <c r="AA789" s="41"/>
      <c r="AB789" s="41"/>
      <c r="AC789" s="41"/>
      <c r="AD789" s="41"/>
      <c r="AE789" s="41"/>
      <c r="AR789" s="218" t="s">
        <v>142</v>
      </c>
      <c r="AT789" s="218" t="s">
        <v>137</v>
      </c>
      <c r="AU789" s="218" t="s">
        <v>88</v>
      </c>
      <c r="AY789" s="20" t="s">
        <v>135</v>
      </c>
      <c r="BE789" s="219">
        <f>IF(N789="základní",J789,0)</f>
        <v>0</v>
      </c>
      <c r="BF789" s="219">
        <f>IF(N789="snížená",J789,0)</f>
        <v>0</v>
      </c>
      <c r="BG789" s="219">
        <f>IF(N789="zákl. přenesená",J789,0)</f>
        <v>0</v>
      </c>
      <c r="BH789" s="219">
        <f>IF(N789="sníž. přenesená",J789,0)</f>
        <v>0</v>
      </c>
      <c r="BI789" s="219">
        <f>IF(N789="nulová",J789,0)</f>
        <v>0</v>
      </c>
      <c r="BJ789" s="20" t="s">
        <v>86</v>
      </c>
      <c r="BK789" s="219">
        <f>ROUND(I789*H789,2)</f>
        <v>0</v>
      </c>
      <c r="BL789" s="20" t="s">
        <v>142</v>
      </c>
      <c r="BM789" s="218" t="s">
        <v>1337</v>
      </c>
    </row>
    <row r="790" s="2" customFormat="1">
      <c r="A790" s="41"/>
      <c r="B790" s="42"/>
      <c r="C790" s="43"/>
      <c r="D790" s="220" t="s">
        <v>144</v>
      </c>
      <c r="E790" s="43"/>
      <c r="F790" s="221" t="s">
        <v>1338</v>
      </c>
      <c r="G790" s="43"/>
      <c r="H790" s="43"/>
      <c r="I790" s="222"/>
      <c r="J790" s="43"/>
      <c r="K790" s="43"/>
      <c r="L790" s="47"/>
      <c r="M790" s="223"/>
      <c r="N790" s="224"/>
      <c r="O790" s="87"/>
      <c r="P790" s="87"/>
      <c r="Q790" s="87"/>
      <c r="R790" s="87"/>
      <c r="S790" s="87"/>
      <c r="T790" s="88"/>
      <c r="U790" s="41"/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  <c r="AT790" s="20" t="s">
        <v>144</v>
      </c>
      <c r="AU790" s="20" t="s">
        <v>88</v>
      </c>
    </row>
    <row r="791" s="2" customFormat="1">
      <c r="A791" s="41"/>
      <c r="B791" s="42"/>
      <c r="C791" s="43"/>
      <c r="D791" s="225" t="s">
        <v>146</v>
      </c>
      <c r="E791" s="43"/>
      <c r="F791" s="226" t="s">
        <v>1339</v>
      </c>
      <c r="G791" s="43"/>
      <c r="H791" s="43"/>
      <c r="I791" s="222"/>
      <c r="J791" s="43"/>
      <c r="K791" s="43"/>
      <c r="L791" s="47"/>
      <c r="M791" s="223"/>
      <c r="N791" s="224"/>
      <c r="O791" s="87"/>
      <c r="P791" s="87"/>
      <c r="Q791" s="87"/>
      <c r="R791" s="87"/>
      <c r="S791" s="87"/>
      <c r="T791" s="88"/>
      <c r="U791" s="41"/>
      <c r="V791" s="41"/>
      <c r="W791" s="41"/>
      <c r="X791" s="41"/>
      <c r="Y791" s="41"/>
      <c r="Z791" s="41"/>
      <c r="AA791" s="41"/>
      <c r="AB791" s="41"/>
      <c r="AC791" s="41"/>
      <c r="AD791" s="41"/>
      <c r="AE791" s="41"/>
      <c r="AT791" s="20" t="s">
        <v>146</v>
      </c>
      <c r="AU791" s="20" t="s">
        <v>88</v>
      </c>
    </row>
    <row r="792" s="2" customFormat="1" ht="21.75" customHeight="1">
      <c r="A792" s="41"/>
      <c r="B792" s="42"/>
      <c r="C792" s="207" t="s">
        <v>403</v>
      </c>
      <c r="D792" s="207" t="s">
        <v>137</v>
      </c>
      <c r="E792" s="208" t="s">
        <v>1340</v>
      </c>
      <c r="F792" s="209" t="s">
        <v>1341</v>
      </c>
      <c r="G792" s="210" t="s">
        <v>140</v>
      </c>
      <c r="H792" s="211">
        <v>22</v>
      </c>
      <c r="I792" s="212"/>
      <c r="J792" s="213">
        <f>ROUND(I792*H792,2)</f>
        <v>0</v>
      </c>
      <c r="K792" s="209" t="s">
        <v>141</v>
      </c>
      <c r="L792" s="47"/>
      <c r="M792" s="214" t="s">
        <v>76</v>
      </c>
      <c r="N792" s="215" t="s">
        <v>48</v>
      </c>
      <c r="O792" s="87"/>
      <c r="P792" s="216">
        <f>O792*H792</f>
        <v>0</v>
      </c>
      <c r="Q792" s="216">
        <v>0.00792</v>
      </c>
      <c r="R792" s="216">
        <f>Q792*H792</f>
        <v>0.17424000000000001</v>
      </c>
      <c r="S792" s="216">
        <v>0</v>
      </c>
      <c r="T792" s="217">
        <f>S792*H792</f>
        <v>0</v>
      </c>
      <c r="U792" s="41"/>
      <c r="V792" s="41"/>
      <c r="W792" s="41"/>
      <c r="X792" s="41"/>
      <c r="Y792" s="41"/>
      <c r="Z792" s="41"/>
      <c r="AA792" s="41"/>
      <c r="AB792" s="41"/>
      <c r="AC792" s="41"/>
      <c r="AD792" s="41"/>
      <c r="AE792" s="41"/>
      <c r="AR792" s="218" t="s">
        <v>142</v>
      </c>
      <c r="AT792" s="218" t="s">
        <v>137</v>
      </c>
      <c r="AU792" s="218" t="s">
        <v>88</v>
      </c>
      <c r="AY792" s="20" t="s">
        <v>135</v>
      </c>
      <c r="BE792" s="219">
        <f>IF(N792="základní",J792,0)</f>
        <v>0</v>
      </c>
      <c r="BF792" s="219">
        <f>IF(N792="snížená",J792,0)</f>
        <v>0</v>
      </c>
      <c r="BG792" s="219">
        <f>IF(N792="zákl. přenesená",J792,0)</f>
        <v>0</v>
      </c>
      <c r="BH792" s="219">
        <f>IF(N792="sníž. přenesená",J792,0)</f>
        <v>0</v>
      </c>
      <c r="BI792" s="219">
        <f>IF(N792="nulová",J792,0)</f>
        <v>0</v>
      </c>
      <c r="BJ792" s="20" t="s">
        <v>86</v>
      </c>
      <c r="BK792" s="219">
        <f>ROUND(I792*H792,2)</f>
        <v>0</v>
      </c>
      <c r="BL792" s="20" t="s">
        <v>142</v>
      </c>
      <c r="BM792" s="218" t="s">
        <v>1342</v>
      </c>
    </row>
    <row r="793" s="2" customFormat="1">
      <c r="A793" s="41"/>
      <c r="B793" s="42"/>
      <c r="C793" s="43"/>
      <c r="D793" s="220" t="s">
        <v>144</v>
      </c>
      <c r="E793" s="43"/>
      <c r="F793" s="221" t="s">
        <v>1343</v>
      </c>
      <c r="G793" s="43"/>
      <c r="H793" s="43"/>
      <c r="I793" s="222"/>
      <c r="J793" s="43"/>
      <c r="K793" s="43"/>
      <c r="L793" s="47"/>
      <c r="M793" s="223"/>
      <c r="N793" s="224"/>
      <c r="O793" s="87"/>
      <c r="P793" s="87"/>
      <c r="Q793" s="87"/>
      <c r="R793" s="87"/>
      <c r="S793" s="87"/>
      <c r="T793" s="88"/>
      <c r="U793" s="41"/>
      <c r="V793" s="41"/>
      <c r="W793" s="41"/>
      <c r="X793" s="41"/>
      <c r="Y793" s="41"/>
      <c r="Z793" s="41"/>
      <c r="AA793" s="41"/>
      <c r="AB793" s="41"/>
      <c r="AC793" s="41"/>
      <c r="AD793" s="41"/>
      <c r="AE793" s="41"/>
      <c r="AT793" s="20" t="s">
        <v>144</v>
      </c>
      <c r="AU793" s="20" t="s">
        <v>88</v>
      </c>
    </row>
    <row r="794" s="2" customFormat="1">
      <c r="A794" s="41"/>
      <c r="B794" s="42"/>
      <c r="C794" s="43"/>
      <c r="D794" s="225" t="s">
        <v>146</v>
      </c>
      <c r="E794" s="43"/>
      <c r="F794" s="226" t="s">
        <v>1344</v>
      </c>
      <c r="G794" s="43"/>
      <c r="H794" s="43"/>
      <c r="I794" s="222"/>
      <c r="J794" s="43"/>
      <c r="K794" s="43"/>
      <c r="L794" s="47"/>
      <c r="M794" s="223"/>
      <c r="N794" s="224"/>
      <c r="O794" s="87"/>
      <c r="P794" s="87"/>
      <c r="Q794" s="87"/>
      <c r="R794" s="87"/>
      <c r="S794" s="87"/>
      <c r="T794" s="88"/>
      <c r="U794" s="41"/>
      <c r="V794" s="41"/>
      <c r="W794" s="41"/>
      <c r="X794" s="41"/>
      <c r="Y794" s="41"/>
      <c r="Z794" s="41"/>
      <c r="AA794" s="41"/>
      <c r="AB794" s="41"/>
      <c r="AC794" s="41"/>
      <c r="AD794" s="41"/>
      <c r="AE794" s="41"/>
      <c r="AT794" s="20" t="s">
        <v>146</v>
      </c>
      <c r="AU794" s="20" t="s">
        <v>88</v>
      </c>
    </row>
    <row r="795" s="2" customFormat="1" ht="16.5" customHeight="1">
      <c r="A795" s="41"/>
      <c r="B795" s="42"/>
      <c r="C795" s="207" t="s">
        <v>409</v>
      </c>
      <c r="D795" s="207" t="s">
        <v>137</v>
      </c>
      <c r="E795" s="208" t="s">
        <v>1345</v>
      </c>
      <c r="F795" s="209" t="s">
        <v>1346</v>
      </c>
      <c r="G795" s="210" t="s">
        <v>140</v>
      </c>
      <c r="H795" s="211">
        <v>22</v>
      </c>
      <c r="I795" s="212"/>
      <c r="J795" s="213">
        <f>ROUND(I795*H795,2)</f>
        <v>0</v>
      </c>
      <c r="K795" s="209" t="s">
        <v>141</v>
      </c>
      <c r="L795" s="47"/>
      <c r="M795" s="214" t="s">
        <v>76</v>
      </c>
      <c r="N795" s="215" t="s">
        <v>48</v>
      </c>
      <c r="O795" s="87"/>
      <c r="P795" s="216">
        <f>O795*H795</f>
        <v>0</v>
      </c>
      <c r="Q795" s="216">
        <v>0</v>
      </c>
      <c r="R795" s="216">
        <f>Q795*H795</f>
        <v>0</v>
      </c>
      <c r="S795" s="216">
        <v>0</v>
      </c>
      <c r="T795" s="217">
        <f>S795*H795</f>
        <v>0</v>
      </c>
      <c r="U795" s="41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  <c r="AR795" s="218" t="s">
        <v>142</v>
      </c>
      <c r="AT795" s="218" t="s">
        <v>137</v>
      </c>
      <c r="AU795" s="218" t="s">
        <v>88</v>
      </c>
      <c r="AY795" s="20" t="s">
        <v>135</v>
      </c>
      <c r="BE795" s="219">
        <f>IF(N795="základní",J795,0)</f>
        <v>0</v>
      </c>
      <c r="BF795" s="219">
        <f>IF(N795="snížená",J795,0)</f>
        <v>0</v>
      </c>
      <c r="BG795" s="219">
        <f>IF(N795="zákl. přenesená",J795,0)</f>
        <v>0</v>
      </c>
      <c r="BH795" s="219">
        <f>IF(N795="sníž. přenesená",J795,0)</f>
        <v>0</v>
      </c>
      <c r="BI795" s="219">
        <f>IF(N795="nulová",J795,0)</f>
        <v>0</v>
      </c>
      <c r="BJ795" s="20" t="s">
        <v>86</v>
      </c>
      <c r="BK795" s="219">
        <f>ROUND(I795*H795,2)</f>
        <v>0</v>
      </c>
      <c r="BL795" s="20" t="s">
        <v>142</v>
      </c>
      <c r="BM795" s="218" t="s">
        <v>1347</v>
      </c>
    </row>
    <row r="796" s="2" customFormat="1">
      <c r="A796" s="41"/>
      <c r="B796" s="42"/>
      <c r="C796" s="43"/>
      <c r="D796" s="220" t="s">
        <v>144</v>
      </c>
      <c r="E796" s="43"/>
      <c r="F796" s="221" t="s">
        <v>1348</v>
      </c>
      <c r="G796" s="43"/>
      <c r="H796" s="43"/>
      <c r="I796" s="222"/>
      <c r="J796" s="43"/>
      <c r="K796" s="43"/>
      <c r="L796" s="47"/>
      <c r="M796" s="223"/>
      <c r="N796" s="224"/>
      <c r="O796" s="87"/>
      <c r="P796" s="87"/>
      <c r="Q796" s="87"/>
      <c r="R796" s="87"/>
      <c r="S796" s="87"/>
      <c r="T796" s="88"/>
      <c r="U796" s="41"/>
      <c r="V796" s="41"/>
      <c r="W796" s="41"/>
      <c r="X796" s="41"/>
      <c r="Y796" s="41"/>
      <c r="Z796" s="41"/>
      <c r="AA796" s="41"/>
      <c r="AB796" s="41"/>
      <c r="AC796" s="41"/>
      <c r="AD796" s="41"/>
      <c r="AE796" s="41"/>
      <c r="AT796" s="20" t="s">
        <v>144</v>
      </c>
      <c r="AU796" s="20" t="s">
        <v>88</v>
      </c>
    </row>
    <row r="797" s="2" customFormat="1">
      <c r="A797" s="41"/>
      <c r="B797" s="42"/>
      <c r="C797" s="43"/>
      <c r="D797" s="225" t="s">
        <v>146</v>
      </c>
      <c r="E797" s="43"/>
      <c r="F797" s="226" t="s">
        <v>1349</v>
      </c>
      <c r="G797" s="43"/>
      <c r="H797" s="43"/>
      <c r="I797" s="222"/>
      <c r="J797" s="43"/>
      <c r="K797" s="43"/>
      <c r="L797" s="47"/>
      <c r="M797" s="223"/>
      <c r="N797" s="224"/>
      <c r="O797" s="87"/>
      <c r="P797" s="87"/>
      <c r="Q797" s="87"/>
      <c r="R797" s="87"/>
      <c r="S797" s="87"/>
      <c r="T797" s="88"/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  <c r="AT797" s="20" t="s">
        <v>146</v>
      </c>
      <c r="AU797" s="20" t="s">
        <v>88</v>
      </c>
    </row>
    <row r="798" s="2" customFormat="1" ht="21.75" customHeight="1">
      <c r="A798" s="41"/>
      <c r="B798" s="42"/>
      <c r="C798" s="207" t="s">
        <v>418</v>
      </c>
      <c r="D798" s="207" t="s">
        <v>137</v>
      </c>
      <c r="E798" s="208" t="s">
        <v>1350</v>
      </c>
      <c r="F798" s="209" t="s">
        <v>1351</v>
      </c>
      <c r="G798" s="210" t="s">
        <v>140</v>
      </c>
      <c r="H798" s="211">
        <v>22</v>
      </c>
      <c r="I798" s="212"/>
      <c r="J798" s="213">
        <f>ROUND(I798*H798,2)</f>
        <v>0</v>
      </c>
      <c r="K798" s="209" t="s">
        <v>141</v>
      </c>
      <c r="L798" s="47"/>
      <c r="M798" s="214" t="s">
        <v>76</v>
      </c>
      <c r="N798" s="215" t="s">
        <v>48</v>
      </c>
      <c r="O798" s="87"/>
      <c r="P798" s="216">
        <f>O798*H798</f>
        <v>0</v>
      </c>
      <c r="Q798" s="216">
        <v>0.060600000000000001</v>
      </c>
      <c r="R798" s="216">
        <f>Q798*H798</f>
        <v>1.3331999999999999</v>
      </c>
      <c r="S798" s="216">
        <v>0</v>
      </c>
      <c r="T798" s="217">
        <f>S798*H798</f>
        <v>0</v>
      </c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R798" s="218" t="s">
        <v>142</v>
      </c>
      <c r="AT798" s="218" t="s">
        <v>137</v>
      </c>
      <c r="AU798" s="218" t="s">
        <v>88</v>
      </c>
      <c r="AY798" s="20" t="s">
        <v>135</v>
      </c>
      <c r="BE798" s="219">
        <f>IF(N798="základní",J798,0)</f>
        <v>0</v>
      </c>
      <c r="BF798" s="219">
        <f>IF(N798="snížená",J798,0)</f>
        <v>0</v>
      </c>
      <c r="BG798" s="219">
        <f>IF(N798="zákl. přenesená",J798,0)</f>
        <v>0</v>
      </c>
      <c r="BH798" s="219">
        <f>IF(N798="sníž. přenesená",J798,0)</f>
        <v>0</v>
      </c>
      <c r="BI798" s="219">
        <f>IF(N798="nulová",J798,0)</f>
        <v>0</v>
      </c>
      <c r="BJ798" s="20" t="s">
        <v>86</v>
      </c>
      <c r="BK798" s="219">
        <f>ROUND(I798*H798,2)</f>
        <v>0</v>
      </c>
      <c r="BL798" s="20" t="s">
        <v>142</v>
      </c>
      <c r="BM798" s="218" t="s">
        <v>1352</v>
      </c>
    </row>
    <row r="799" s="2" customFormat="1">
      <c r="A799" s="41"/>
      <c r="B799" s="42"/>
      <c r="C799" s="43"/>
      <c r="D799" s="220" t="s">
        <v>144</v>
      </c>
      <c r="E799" s="43"/>
      <c r="F799" s="221" t="s">
        <v>1353</v>
      </c>
      <c r="G799" s="43"/>
      <c r="H799" s="43"/>
      <c r="I799" s="222"/>
      <c r="J799" s="43"/>
      <c r="K799" s="43"/>
      <c r="L799" s="47"/>
      <c r="M799" s="223"/>
      <c r="N799" s="224"/>
      <c r="O799" s="87"/>
      <c r="P799" s="87"/>
      <c r="Q799" s="87"/>
      <c r="R799" s="87"/>
      <c r="S799" s="87"/>
      <c r="T799" s="88"/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T799" s="20" t="s">
        <v>144</v>
      </c>
      <c r="AU799" s="20" t="s">
        <v>88</v>
      </c>
    </row>
    <row r="800" s="2" customFormat="1">
      <c r="A800" s="41"/>
      <c r="B800" s="42"/>
      <c r="C800" s="43"/>
      <c r="D800" s="225" t="s">
        <v>146</v>
      </c>
      <c r="E800" s="43"/>
      <c r="F800" s="226" t="s">
        <v>1354</v>
      </c>
      <c r="G800" s="43"/>
      <c r="H800" s="43"/>
      <c r="I800" s="222"/>
      <c r="J800" s="43"/>
      <c r="K800" s="43"/>
      <c r="L800" s="47"/>
      <c r="M800" s="223"/>
      <c r="N800" s="224"/>
      <c r="O800" s="87"/>
      <c r="P800" s="87"/>
      <c r="Q800" s="87"/>
      <c r="R800" s="87"/>
      <c r="S800" s="87"/>
      <c r="T800" s="88"/>
      <c r="U800" s="41"/>
      <c r="V800" s="41"/>
      <c r="W800" s="41"/>
      <c r="X800" s="41"/>
      <c r="Y800" s="41"/>
      <c r="Z800" s="41"/>
      <c r="AA800" s="41"/>
      <c r="AB800" s="41"/>
      <c r="AC800" s="41"/>
      <c r="AD800" s="41"/>
      <c r="AE800" s="41"/>
      <c r="AT800" s="20" t="s">
        <v>146</v>
      </c>
      <c r="AU800" s="20" t="s">
        <v>88</v>
      </c>
    </row>
    <row r="801" s="2" customFormat="1" ht="16.5" customHeight="1">
      <c r="A801" s="41"/>
      <c r="B801" s="42"/>
      <c r="C801" s="207" t="s">
        <v>424</v>
      </c>
      <c r="D801" s="207" t="s">
        <v>137</v>
      </c>
      <c r="E801" s="208" t="s">
        <v>625</v>
      </c>
      <c r="F801" s="209" t="s">
        <v>1355</v>
      </c>
      <c r="G801" s="210" t="s">
        <v>140</v>
      </c>
      <c r="H801" s="211">
        <v>4</v>
      </c>
      <c r="I801" s="212"/>
      <c r="J801" s="213">
        <f>ROUND(I801*H801,2)</f>
        <v>0</v>
      </c>
      <c r="K801" s="209" t="s">
        <v>76</v>
      </c>
      <c r="L801" s="47"/>
      <c r="M801" s="214" t="s">
        <v>76</v>
      </c>
      <c r="N801" s="215" t="s">
        <v>48</v>
      </c>
      <c r="O801" s="87"/>
      <c r="P801" s="216">
        <f>O801*H801</f>
        <v>0</v>
      </c>
      <c r="Q801" s="216">
        <v>0</v>
      </c>
      <c r="R801" s="216">
        <f>Q801*H801</f>
        <v>0</v>
      </c>
      <c r="S801" s="216">
        <v>0</v>
      </c>
      <c r="T801" s="217">
        <f>S801*H801</f>
        <v>0</v>
      </c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R801" s="218" t="s">
        <v>142</v>
      </c>
      <c r="AT801" s="218" t="s">
        <v>137</v>
      </c>
      <c r="AU801" s="218" t="s">
        <v>88</v>
      </c>
      <c r="AY801" s="20" t="s">
        <v>135</v>
      </c>
      <c r="BE801" s="219">
        <f>IF(N801="základní",J801,0)</f>
        <v>0</v>
      </c>
      <c r="BF801" s="219">
        <f>IF(N801="snížená",J801,0)</f>
        <v>0</v>
      </c>
      <c r="BG801" s="219">
        <f>IF(N801="zákl. přenesená",J801,0)</f>
        <v>0</v>
      </c>
      <c r="BH801" s="219">
        <f>IF(N801="sníž. přenesená",J801,0)</f>
        <v>0</v>
      </c>
      <c r="BI801" s="219">
        <f>IF(N801="nulová",J801,0)</f>
        <v>0</v>
      </c>
      <c r="BJ801" s="20" t="s">
        <v>86</v>
      </c>
      <c r="BK801" s="219">
        <f>ROUND(I801*H801,2)</f>
        <v>0</v>
      </c>
      <c r="BL801" s="20" t="s">
        <v>142</v>
      </c>
      <c r="BM801" s="218" t="s">
        <v>1356</v>
      </c>
    </row>
    <row r="802" s="2" customFormat="1">
      <c r="A802" s="41"/>
      <c r="B802" s="42"/>
      <c r="C802" s="43"/>
      <c r="D802" s="220" t="s">
        <v>144</v>
      </c>
      <c r="E802" s="43"/>
      <c r="F802" s="221" t="s">
        <v>1355</v>
      </c>
      <c r="G802" s="43"/>
      <c r="H802" s="43"/>
      <c r="I802" s="222"/>
      <c r="J802" s="43"/>
      <c r="K802" s="43"/>
      <c r="L802" s="47"/>
      <c r="M802" s="223"/>
      <c r="N802" s="224"/>
      <c r="O802" s="87"/>
      <c r="P802" s="87"/>
      <c r="Q802" s="87"/>
      <c r="R802" s="87"/>
      <c r="S802" s="87"/>
      <c r="T802" s="88"/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T802" s="20" t="s">
        <v>144</v>
      </c>
      <c r="AU802" s="20" t="s">
        <v>88</v>
      </c>
    </row>
    <row r="803" s="12" customFormat="1" ht="22.8" customHeight="1">
      <c r="A803" s="12"/>
      <c r="B803" s="191"/>
      <c r="C803" s="192"/>
      <c r="D803" s="193" t="s">
        <v>77</v>
      </c>
      <c r="E803" s="205" t="s">
        <v>630</v>
      </c>
      <c r="F803" s="205" t="s">
        <v>631</v>
      </c>
      <c r="G803" s="192"/>
      <c r="H803" s="192"/>
      <c r="I803" s="195"/>
      <c r="J803" s="206">
        <f>BK803</f>
        <v>0</v>
      </c>
      <c r="K803" s="192"/>
      <c r="L803" s="197"/>
      <c r="M803" s="198"/>
      <c r="N803" s="199"/>
      <c r="O803" s="199"/>
      <c r="P803" s="200">
        <f>SUM(P804:P806)</f>
        <v>0</v>
      </c>
      <c r="Q803" s="199"/>
      <c r="R803" s="200">
        <f>SUM(R804:R806)</f>
        <v>0</v>
      </c>
      <c r="S803" s="199"/>
      <c r="T803" s="201">
        <f>SUM(T804:T806)</f>
        <v>0</v>
      </c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R803" s="202" t="s">
        <v>86</v>
      </c>
      <c r="AT803" s="203" t="s">
        <v>77</v>
      </c>
      <c r="AU803" s="203" t="s">
        <v>86</v>
      </c>
      <c r="AY803" s="202" t="s">
        <v>135</v>
      </c>
      <c r="BK803" s="204">
        <f>SUM(BK804:BK806)</f>
        <v>0</v>
      </c>
    </row>
    <row r="804" s="2" customFormat="1" ht="16.5" customHeight="1">
      <c r="A804" s="41"/>
      <c r="B804" s="42"/>
      <c r="C804" s="207" t="s">
        <v>433</v>
      </c>
      <c r="D804" s="207" t="s">
        <v>137</v>
      </c>
      <c r="E804" s="208" t="s">
        <v>633</v>
      </c>
      <c r="F804" s="209" t="s">
        <v>634</v>
      </c>
      <c r="G804" s="210" t="s">
        <v>383</v>
      </c>
      <c r="H804" s="211">
        <v>33.116</v>
      </c>
      <c r="I804" s="212"/>
      <c r="J804" s="213">
        <f>ROUND(I804*H804,2)</f>
        <v>0</v>
      </c>
      <c r="K804" s="209" t="s">
        <v>141</v>
      </c>
      <c r="L804" s="47"/>
      <c r="M804" s="214" t="s">
        <v>76</v>
      </c>
      <c r="N804" s="215" t="s">
        <v>48</v>
      </c>
      <c r="O804" s="87"/>
      <c r="P804" s="216">
        <f>O804*H804</f>
        <v>0</v>
      </c>
      <c r="Q804" s="216">
        <v>0</v>
      </c>
      <c r="R804" s="216">
        <f>Q804*H804</f>
        <v>0</v>
      </c>
      <c r="S804" s="216">
        <v>0</v>
      </c>
      <c r="T804" s="217">
        <f>S804*H804</f>
        <v>0</v>
      </c>
      <c r="U804" s="41"/>
      <c r="V804" s="41"/>
      <c r="W804" s="41"/>
      <c r="X804" s="41"/>
      <c r="Y804" s="41"/>
      <c r="Z804" s="41"/>
      <c r="AA804" s="41"/>
      <c r="AB804" s="41"/>
      <c r="AC804" s="41"/>
      <c r="AD804" s="41"/>
      <c r="AE804" s="41"/>
      <c r="AR804" s="218" t="s">
        <v>142</v>
      </c>
      <c r="AT804" s="218" t="s">
        <v>137</v>
      </c>
      <c r="AU804" s="218" t="s">
        <v>88</v>
      </c>
      <c r="AY804" s="20" t="s">
        <v>135</v>
      </c>
      <c r="BE804" s="219">
        <f>IF(N804="základní",J804,0)</f>
        <v>0</v>
      </c>
      <c r="BF804" s="219">
        <f>IF(N804="snížená",J804,0)</f>
        <v>0</v>
      </c>
      <c r="BG804" s="219">
        <f>IF(N804="zákl. přenesená",J804,0)</f>
        <v>0</v>
      </c>
      <c r="BH804" s="219">
        <f>IF(N804="sníž. přenesená",J804,0)</f>
        <v>0</v>
      </c>
      <c r="BI804" s="219">
        <f>IF(N804="nulová",J804,0)</f>
        <v>0</v>
      </c>
      <c r="BJ804" s="20" t="s">
        <v>86</v>
      </c>
      <c r="BK804" s="219">
        <f>ROUND(I804*H804,2)</f>
        <v>0</v>
      </c>
      <c r="BL804" s="20" t="s">
        <v>142</v>
      </c>
      <c r="BM804" s="218" t="s">
        <v>1357</v>
      </c>
    </row>
    <row r="805" s="2" customFormat="1">
      <c r="A805" s="41"/>
      <c r="B805" s="42"/>
      <c r="C805" s="43"/>
      <c r="D805" s="220" t="s">
        <v>144</v>
      </c>
      <c r="E805" s="43"/>
      <c r="F805" s="221" t="s">
        <v>636</v>
      </c>
      <c r="G805" s="43"/>
      <c r="H805" s="43"/>
      <c r="I805" s="222"/>
      <c r="J805" s="43"/>
      <c r="K805" s="43"/>
      <c r="L805" s="47"/>
      <c r="M805" s="223"/>
      <c r="N805" s="224"/>
      <c r="O805" s="87"/>
      <c r="P805" s="87"/>
      <c r="Q805" s="87"/>
      <c r="R805" s="87"/>
      <c r="S805" s="87"/>
      <c r="T805" s="88"/>
      <c r="U805" s="41"/>
      <c r="V805" s="41"/>
      <c r="W805" s="41"/>
      <c r="X805" s="41"/>
      <c r="Y805" s="41"/>
      <c r="Z805" s="41"/>
      <c r="AA805" s="41"/>
      <c r="AB805" s="41"/>
      <c r="AC805" s="41"/>
      <c r="AD805" s="41"/>
      <c r="AE805" s="41"/>
      <c r="AT805" s="20" t="s">
        <v>144</v>
      </c>
      <c r="AU805" s="20" t="s">
        <v>88</v>
      </c>
    </row>
    <row r="806" s="2" customFormat="1">
      <c r="A806" s="41"/>
      <c r="B806" s="42"/>
      <c r="C806" s="43"/>
      <c r="D806" s="225" t="s">
        <v>146</v>
      </c>
      <c r="E806" s="43"/>
      <c r="F806" s="226" t="s">
        <v>637</v>
      </c>
      <c r="G806" s="43"/>
      <c r="H806" s="43"/>
      <c r="I806" s="222"/>
      <c r="J806" s="43"/>
      <c r="K806" s="43"/>
      <c r="L806" s="47"/>
      <c r="M806" s="281"/>
      <c r="N806" s="282"/>
      <c r="O806" s="283"/>
      <c r="P806" s="283"/>
      <c r="Q806" s="283"/>
      <c r="R806" s="283"/>
      <c r="S806" s="283"/>
      <c r="T806" s="284"/>
      <c r="U806" s="41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  <c r="AT806" s="20" t="s">
        <v>146</v>
      </c>
      <c r="AU806" s="20" t="s">
        <v>88</v>
      </c>
    </row>
    <row r="807" s="2" customFormat="1" ht="6.96" customHeight="1">
      <c r="A807" s="41"/>
      <c r="B807" s="62"/>
      <c r="C807" s="63"/>
      <c r="D807" s="63"/>
      <c r="E807" s="63"/>
      <c r="F807" s="63"/>
      <c r="G807" s="63"/>
      <c r="H807" s="63"/>
      <c r="I807" s="63"/>
      <c r="J807" s="63"/>
      <c r="K807" s="63"/>
      <c r="L807" s="47"/>
      <c r="M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</row>
  </sheetData>
  <sheetProtection sheet="1" autoFilter="0" formatColumns="0" formatRows="0" objects="1" scenarios="1" spinCount="100000" saltValue="yF7Hg5RZiTOwOWlr1c1c+JJH5X0q+soEZeUUrzUpCENIwzXn6YDB5HGHKk+PkGTH/mCXEKm0C9NUlWn6l9mRww==" hashValue="dL0SK0/zVT8rSFF69QYn3Voa6u4fbXKYZqSUHZ8o8P7E0jIV/aeIdwuxAn+enW3ylB55+1QruIvGCcYxI80hsw==" algorithmName="SHA-512" password="CC35"/>
  <autoFilter ref="C85:K806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4_02/115101202"/>
    <hyperlink ref="F95" r:id="rId2" display="https://podminky.urs.cz/item/CS_URS_2024_02/115101302"/>
    <hyperlink ref="F99" r:id="rId3" display="https://podminky.urs.cz/item/CS_URS_2024_02/119001405"/>
    <hyperlink ref="F102" r:id="rId4" display="https://podminky.urs.cz/item/CS_URS_2024_02/119001406"/>
    <hyperlink ref="F105" r:id="rId5" display="https://podminky.urs.cz/item/CS_URS_2024_02/119001421"/>
    <hyperlink ref="F108" r:id="rId6" display="https://podminky.urs.cz/item/CS_URS_2024_02/132212221"/>
    <hyperlink ref="F166" r:id="rId7" display="https://podminky.urs.cz/item/CS_URS_2024_02/132254205"/>
    <hyperlink ref="F224" r:id="rId8" display="https://podminky.urs.cz/item/CS_URS_2024_02/132312221"/>
    <hyperlink ref="F282" r:id="rId9" display="https://podminky.urs.cz/item/CS_URS_2024_02/132354205"/>
    <hyperlink ref="F340" r:id="rId10" display="https://podminky.urs.cz/item/CS_URS_2024_02/132412221"/>
    <hyperlink ref="F398" r:id="rId11" display="https://podminky.urs.cz/item/CS_URS_2024_02/132454202"/>
    <hyperlink ref="F456" r:id="rId12" display="https://podminky.urs.cz/item/CS_URS_2024_02/151101101"/>
    <hyperlink ref="F475" r:id="rId13" display="https://podminky.urs.cz/item/CS_URS_2024_02/151101102"/>
    <hyperlink ref="F488" r:id="rId14" display="https://podminky.urs.cz/item/CS_URS_2024_02/151101111"/>
    <hyperlink ref="F491" r:id="rId15" display="https://podminky.urs.cz/item/CS_URS_2024_02/151101112"/>
    <hyperlink ref="F494" r:id="rId16" display="https://podminky.urs.cz/item/CS_URS_2024_02/162651111"/>
    <hyperlink ref="F528" r:id="rId17" display="https://podminky.urs.cz/item/CS_URS_2024_02/162651131"/>
    <hyperlink ref="F562" r:id="rId18" display="https://podminky.urs.cz/item/CS_URS_2024_02/171151103"/>
    <hyperlink ref="F566" r:id="rId19" display="https://podminky.urs.cz/item/CS_URS_2024_02/1712012-R1"/>
    <hyperlink ref="F570" r:id="rId20" display="https://podminky.urs.cz/item/CS_URS_2024_02/174151101"/>
    <hyperlink ref="F610" r:id="rId21" display="https://podminky.urs.cz/item/CS_URS_2024_02/175151101.1"/>
    <hyperlink ref="F644" r:id="rId22" display="https://podminky.urs.cz/item/CS_URS_2024_02/212751104"/>
    <hyperlink ref="F673" r:id="rId23" display="https://podminky.urs.cz/item/CS_URS_2024_02/359901111"/>
    <hyperlink ref="F702" r:id="rId24" display="https://podminky.urs.cz/item/CS_URS_2024_02/451541111"/>
    <hyperlink ref="F707" r:id="rId25" display="https://podminky.urs.cz/item/CS_URS_2024_02/451573111"/>
    <hyperlink ref="F730" r:id="rId26" display="https://podminky.urs.cz/item/CS_URS_2024_02/452312131"/>
    <hyperlink ref="F760" r:id="rId27" display="https://podminky.urs.cz/item/CS_URS_2024_02/452351111"/>
    <hyperlink ref="F765" r:id="rId28" display="https://podminky.urs.cz/item/CS_URS_2024_02/452351112"/>
    <hyperlink ref="F769" r:id="rId29" display="https://podminky.urs.cz/item/CS_URS_2024_02/831312121"/>
    <hyperlink ref="F780" r:id="rId30" display="https://podminky.urs.cz/item/CS_URS_2024_02/877310330"/>
    <hyperlink ref="F785" r:id="rId31" display="https://podminky.urs.cz/item/CS_URS_2024_02/892312121"/>
    <hyperlink ref="F788" r:id="rId32" display="https://podminky.urs.cz/item/CS_URS_2024_02/894812001"/>
    <hyperlink ref="F791" r:id="rId33" display="https://podminky.urs.cz/item/CS_URS_2024_02/894812003"/>
    <hyperlink ref="F794" r:id="rId34" display="https://podminky.urs.cz/item/CS_URS_2024_02/894812033"/>
    <hyperlink ref="F797" r:id="rId35" display="https://podminky.urs.cz/item/CS_URS_2024_02/894812041"/>
    <hyperlink ref="F800" r:id="rId36" display="https://podminky.urs.cz/item/CS_URS_2024_02/894812062"/>
    <hyperlink ref="F806" r:id="rId37" display="https://podminky.urs.cz/item/CS_URS_2024_02/998275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8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88</v>
      </c>
    </row>
    <row r="4" s="1" customFormat="1" ht="24.96" customHeight="1">
      <c r="B4" s="23"/>
      <c r="D4" s="133" t="s">
        <v>106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Liberec-Horní Hanychov, ul. Pod Ještědem, V Lukách odkanalizování lokality I.etapa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107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1358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76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22</v>
      </c>
      <c r="E12" s="41"/>
      <c r="F12" s="139" t="s">
        <v>23</v>
      </c>
      <c r="G12" s="41"/>
      <c r="H12" s="41"/>
      <c r="I12" s="135" t="s">
        <v>24</v>
      </c>
      <c r="J12" s="140" t="str">
        <f>'Rekapitulace stavby'!AN8</f>
        <v>12. 7. 2024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26</v>
      </c>
      <c r="E14" s="41"/>
      <c r="F14" s="41"/>
      <c r="G14" s="41"/>
      <c r="H14" s="41"/>
      <c r="I14" s="135" t="s">
        <v>27</v>
      </c>
      <c r="J14" s="139" t="s">
        <v>28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29</v>
      </c>
      <c r="F15" s="41"/>
      <c r="G15" s="41"/>
      <c r="H15" s="41"/>
      <c r="I15" s="135" t="s">
        <v>30</v>
      </c>
      <c r="J15" s="139" t="s">
        <v>31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32</v>
      </c>
      <c r="E17" s="41"/>
      <c r="F17" s="41"/>
      <c r="G17" s="41"/>
      <c r="H17" s="41"/>
      <c r="I17" s="135" t="s">
        <v>27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30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34</v>
      </c>
      <c r="E20" s="41"/>
      <c r="F20" s="41"/>
      <c r="G20" s="41"/>
      <c r="H20" s="41"/>
      <c r="I20" s="135" t="s">
        <v>27</v>
      </c>
      <c r="J20" s="139" t="s">
        <v>35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36</v>
      </c>
      <c r="F21" s="41"/>
      <c r="G21" s="41"/>
      <c r="H21" s="41"/>
      <c r="I21" s="135" t="s">
        <v>30</v>
      </c>
      <c r="J21" s="139" t="s">
        <v>37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39</v>
      </c>
      <c r="E23" s="41"/>
      <c r="F23" s="41"/>
      <c r="G23" s="41"/>
      <c r="H23" s="41"/>
      <c r="I23" s="135" t="s">
        <v>27</v>
      </c>
      <c r="J23" s="139" t="s">
        <v>35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40</v>
      </c>
      <c r="F24" s="41"/>
      <c r="G24" s="41"/>
      <c r="H24" s="41"/>
      <c r="I24" s="135" t="s">
        <v>30</v>
      </c>
      <c r="J24" s="139" t="s">
        <v>37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41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76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43</v>
      </c>
      <c r="E30" s="41"/>
      <c r="F30" s="41"/>
      <c r="G30" s="41"/>
      <c r="H30" s="41"/>
      <c r="I30" s="41"/>
      <c r="J30" s="147">
        <f>ROUND(J85,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45</v>
      </c>
      <c r="G32" s="41"/>
      <c r="H32" s="41"/>
      <c r="I32" s="148" t="s">
        <v>44</v>
      </c>
      <c r="J32" s="148" t="s">
        <v>46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47</v>
      </c>
      <c r="E33" s="135" t="s">
        <v>48</v>
      </c>
      <c r="F33" s="150">
        <f>ROUND((SUM(BE85:BE327)),  2)</f>
        <v>0</v>
      </c>
      <c r="G33" s="41"/>
      <c r="H33" s="41"/>
      <c r="I33" s="151">
        <v>0.20999999999999999</v>
      </c>
      <c r="J33" s="150">
        <f>ROUND(((SUM(BE85:BE327))*I33),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49</v>
      </c>
      <c r="F34" s="150">
        <f>ROUND((SUM(BF85:BF327)),  2)</f>
        <v>0</v>
      </c>
      <c r="G34" s="41"/>
      <c r="H34" s="41"/>
      <c r="I34" s="151">
        <v>0.12</v>
      </c>
      <c r="J34" s="150">
        <f>ROUND(((SUM(BF85:BF327))*I34),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50</v>
      </c>
      <c r="F35" s="150">
        <f>ROUND((SUM(BG85:BG327)),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51</v>
      </c>
      <c r="F36" s="150">
        <f>ROUND((SUM(BH85:BH327)),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52</v>
      </c>
      <c r="F37" s="150">
        <f>ROUND((SUM(BI85:BI327)),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53</v>
      </c>
      <c r="E39" s="154"/>
      <c r="F39" s="154"/>
      <c r="G39" s="155" t="s">
        <v>54</v>
      </c>
      <c r="H39" s="156" t="s">
        <v>55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109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Liberec-Horní Hanychov, ul. Pod Ještědem, V Lukách odkanalizování lokality I.etapa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107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05 - Oprava povrchů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22</v>
      </c>
      <c r="D52" s="43"/>
      <c r="E52" s="43"/>
      <c r="F52" s="30" t="str">
        <f>F12</f>
        <v>Liberec</v>
      </c>
      <c r="G52" s="43"/>
      <c r="H52" s="43"/>
      <c r="I52" s="35" t="s">
        <v>24</v>
      </c>
      <c r="J52" s="75" t="str">
        <f>IF(J12="","",J12)</f>
        <v>12. 7. 2024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26</v>
      </c>
      <c r="D54" s="43"/>
      <c r="E54" s="43"/>
      <c r="F54" s="30" t="str">
        <f>E15</f>
        <v>Statutární město Liberec</v>
      </c>
      <c r="G54" s="43"/>
      <c r="H54" s="43"/>
      <c r="I54" s="35" t="s">
        <v>34</v>
      </c>
      <c r="J54" s="39" t="str">
        <f>E21</f>
        <v>SNOWPLAN, spol. s r.o.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40.05" customHeight="1">
      <c r="A55" s="41"/>
      <c r="B55" s="42"/>
      <c r="C55" s="35" t="s">
        <v>32</v>
      </c>
      <c r="D55" s="43"/>
      <c r="E55" s="43"/>
      <c r="F55" s="30" t="str">
        <f>IF(E18="","",E18)</f>
        <v>Vyplň údaj</v>
      </c>
      <c r="G55" s="43"/>
      <c r="H55" s="43"/>
      <c r="I55" s="35" t="s">
        <v>39</v>
      </c>
      <c r="J55" s="39" t="str">
        <f>E24</f>
        <v>SNOWPLAN, spol. s r.o. - Pavel Nezbeda Javůrek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110</v>
      </c>
      <c r="D57" s="165"/>
      <c r="E57" s="165"/>
      <c r="F57" s="165"/>
      <c r="G57" s="165"/>
      <c r="H57" s="165"/>
      <c r="I57" s="165"/>
      <c r="J57" s="166" t="s">
        <v>111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75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112</v>
      </c>
    </row>
    <row r="60" s="9" customFormat="1" ht="24.96" customHeight="1">
      <c r="A60" s="9"/>
      <c r="B60" s="168"/>
      <c r="C60" s="169"/>
      <c r="D60" s="170" t="s">
        <v>113</v>
      </c>
      <c r="E60" s="171"/>
      <c r="F60" s="171"/>
      <c r="G60" s="171"/>
      <c r="H60" s="171"/>
      <c r="I60" s="171"/>
      <c r="J60" s="172">
        <f>J86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114</v>
      </c>
      <c r="E61" s="177"/>
      <c r="F61" s="177"/>
      <c r="G61" s="177"/>
      <c r="H61" s="177"/>
      <c r="I61" s="177"/>
      <c r="J61" s="178">
        <f>J87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1359</v>
      </c>
      <c r="E62" s="177"/>
      <c r="F62" s="177"/>
      <c r="G62" s="177"/>
      <c r="H62" s="177"/>
      <c r="I62" s="177"/>
      <c r="J62" s="178">
        <f>J150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1360</v>
      </c>
      <c r="E63" s="177"/>
      <c r="F63" s="177"/>
      <c r="G63" s="177"/>
      <c r="H63" s="177"/>
      <c r="I63" s="177"/>
      <c r="J63" s="178">
        <f>J222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639</v>
      </c>
      <c r="E64" s="177"/>
      <c r="F64" s="177"/>
      <c r="G64" s="177"/>
      <c r="H64" s="177"/>
      <c r="I64" s="177"/>
      <c r="J64" s="178">
        <f>J276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119</v>
      </c>
      <c r="E65" s="177"/>
      <c r="F65" s="177"/>
      <c r="G65" s="177"/>
      <c r="H65" s="177"/>
      <c r="I65" s="177"/>
      <c r="J65" s="178">
        <f>J324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120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63" t="str">
        <f>E7</f>
        <v>Liberec-Horní Hanychov, ul. Pod Ještědem, V Lukách odkanalizování lokality I.etapa</v>
      </c>
      <c r="F75" s="35"/>
      <c r="G75" s="35"/>
      <c r="H75" s="35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107</v>
      </c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05 - Oprava povrchů</v>
      </c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22</v>
      </c>
      <c r="D79" s="43"/>
      <c r="E79" s="43"/>
      <c r="F79" s="30" t="str">
        <f>F12</f>
        <v>Liberec</v>
      </c>
      <c r="G79" s="43"/>
      <c r="H79" s="43"/>
      <c r="I79" s="35" t="s">
        <v>24</v>
      </c>
      <c r="J79" s="75" t="str">
        <f>IF(J12="","",J12)</f>
        <v>12. 7. 2024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5.65" customHeight="1">
      <c r="A81" s="41"/>
      <c r="B81" s="42"/>
      <c r="C81" s="35" t="s">
        <v>26</v>
      </c>
      <c r="D81" s="43"/>
      <c r="E81" s="43"/>
      <c r="F81" s="30" t="str">
        <f>E15</f>
        <v>Statutární město Liberec</v>
      </c>
      <c r="G81" s="43"/>
      <c r="H81" s="43"/>
      <c r="I81" s="35" t="s">
        <v>34</v>
      </c>
      <c r="J81" s="39" t="str">
        <f>E21</f>
        <v>SNOWPLAN, spol. s r.o.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40.05" customHeight="1">
      <c r="A82" s="41"/>
      <c r="B82" s="42"/>
      <c r="C82" s="35" t="s">
        <v>32</v>
      </c>
      <c r="D82" s="43"/>
      <c r="E82" s="43"/>
      <c r="F82" s="30" t="str">
        <f>IF(E18="","",E18)</f>
        <v>Vyplň údaj</v>
      </c>
      <c r="G82" s="43"/>
      <c r="H82" s="43"/>
      <c r="I82" s="35" t="s">
        <v>39</v>
      </c>
      <c r="J82" s="39" t="str">
        <f>E24</f>
        <v>SNOWPLAN, spol. s r.o. - Pavel Nezbeda Javůrek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0"/>
      <c r="B84" s="181"/>
      <c r="C84" s="182" t="s">
        <v>121</v>
      </c>
      <c r="D84" s="183" t="s">
        <v>62</v>
      </c>
      <c r="E84" s="183" t="s">
        <v>58</v>
      </c>
      <c r="F84" s="183" t="s">
        <v>59</v>
      </c>
      <c r="G84" s="183" t="s">
        <v>122</v>
      </c>
      <c r="H84" s="183" t="s">
        <v>123</v>
      </c>
      <c r="I84" s="183" t="s">
        <v>124</v>
      </c>
      <c r="J84" s="183" t="s">
        <v>111</v>
      </c>
      <c r="K84" s="184" t="s">
        <v>125</v>
      </c>
      <c r="L84" s="185"/>
      <c r="M84" s="95" t="s">
        <v>76</v>
      </c>
      <c r="N84" s="96" t="s">
        <v>47</v>
      </c>
      <c r="O84" s="96" t="s">
        <v>126</v>
      </c>
      <c r="P84" s="96" t="s">
        <v>127</v>
      </c>
      <c r="Q84" s="96" t="s">
        <v>128</v>
      </c>
      <c r="R84" s="96" t="s">
        <v>129</v>
      </c>
      <c r="S84" s="96" t="s">
        <v>130</v>
      </c>
      <c r="T84" s="97" t="s">
        <v>131</v>
      </c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</row>
    <row r="85" s="2" customFormat="1" ht="22.8" customHeight="1">
      <c r="A85" s="41"/>
      <c r="B85" s="42"/>
      <c r="C85" s="102" t="s">
        <v>132</v>
      </c>
      <c r="D85" s="43"/>
      <c r="E85" s="43"/>
      <c r="F85" s="43"/>
      <c r="G85" s="43"/>
      <c r="H85" s="43"/>
      <c r="I85" s="43"/>
      <c r="J85" s="186">
        <f>BK85</f>
        <v>0</v>
      </c>
      <c r="K85" s="43"/>
      <c r="L85" s="47"/>
      <c r="M85" s="98"/>
      <c r="N85" s="187"/>
      <c r="O85" s="99"/>
      <c r="P85" s="188">
        <f>P86</f>
        <v>0</v>
      </c>
      <c r="Q85" s="99"/>
      <c r="R85" s="188">
        <f>R86</f>
        <v>85.391564520000003</v>
      </c>
      <c r="S85" s="99"/>
      <c r="T85" s="189">
        <f>T86</f>
        <v>1079.691656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77</v>
      </c>
      <c r="AU85" s="20" t="s">
        <v>112</v>
      </c>
      <c r="BK85" s="190">
        <f>BK86</f>
        <v>0</v>
      </c>
    </row>
    <row r="86" s="12" customFormat="1" ht="25.92" customHeight="1">
      <c r="A86" s="12"/>
      <c r="B86" s="191"/>
      <c r="C86" s="192"/>
      <c r="D86" s="193" t="s">
        <v>77</v>
      </c>
      <c r="E86" s="194" t="s">
        <v>133</v>
      </c>
      <c r="F86" s="194" t="s">
        <v>134</v>
      </c>
      <c r="G86" s="192"/>
      <c r="H86" s="192"/>
      <c r="I86" s="195"/>
      <c r="J86" s="196">
        <f>BK86</f>
        <v>0</v>
      </c>
      <c r="K86" s="192"/>
      <c r="L86" s="197"/>
      <c r="M86" s="198"/>
      <c r="N86" s="199"/>
      <c r="O86" s="199"/>
      <c r="P86" s="200">
        <f>P87+P150+P222+P276+P324</f>
        <v>0</v>
      </c>
      <c r="Q86" s="199"/>
      <c r="R86" s="200">
        <f>R87+R150+R222+R276+R324</f>
        <v>85.391564520000003</v>
      </c>
      <c r="S86" s="199"/>
      <c r="T86" s="201">
        <f>T87+T150+T222+T276+T324</f>
        <v>1079.691656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86</v>
      </c>
      <c r="AT86" s="203" t="s">
        <v>77</v>
      </c>
      <c r="AU86" s="203" t="s">
        <v>78</v>
      </c>
      <c r="AY86" s="202" t="s">
        <v>135</v>
      </c>
      <c r="BK86" s="204">
        <f>BK87+BK150+BK222+BK276+BK324</f>
        <v>0</v>
      </c>
    </row>
    <row r="87" s="12" customFormat="1" ht="22.8" customHeight="1">
      <c r="A87" s="12"/>
      <c r="B87" s="191"/>
      <c r="C87" s="192"/>
      <c r="D87" s="193" t="s">
        <v>77</v>
      </c>
      <c r="E87" s="205" t="s">
        <v>86</v>
      </c>
      <c r="F87" s="205" t="s">
        <v>136</v>
      </c>
      <c r="G87" s="192"/>
      <c r="H87" s="192"/>
      <c r="I87" s="195"/>
      <c r="J87" s="206">
        <f>BK87</f>
        <v>0</v>
      </c>
      <c r="K87" s="192"/>
      <c r="L87" s="197"/>
      <c r="M87" s="198"/>
      <c r="N87" s="199"/>
      <c r="O87" s="199"/>
      <c r="P87" s="200">
        <f>SUM(P88:P149)</f>
        <v>0</v>
      </c>
      <c r="Q87" s="199"/>
      <c r="R87" s="200">
        <f>SUM(R88:R149)</f>
        <v>0.038519720000000007</v>
      </c>
      <c r="S87" s="199"/>
      <c r="T87" s="201">
        <f>SUM(T88:T149)</f>
        <v>1079.691656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86</v>
      </c>
      <c r="AT87" s="203" t="s">
        <v>77</v>
      </c>
      <c r="AU87" s="203" t="s">
        <v>86</v>
      </c>
      <c r="AY87" s="202" t="s">
        <v>135</v>
      </c>
      <c r="BK87" s="204">
        <f>SUM(BK88:BK149)</f>
        <v>0</v>
      </c>
    </row>
    <row r="88" s="2" customFormat="1" ht="16.5" customHeight="1">
      <c r="A88" s="41"/>
      <c r="B88" s="42"/>
      <c r="C88" s="207" t="s">
        <v>86</v>
      </c>
      <c r="D88" s="207" t="s">
        <v>137</v>
      </c>
      <c r="E88" s="208" t="s">
        <v>1361</v>
      </c>
      <c r="F88" s="209" t="s">
        <v>1362</v>
      </c>
      <c r="G88" s="210" t="s">
        <v>252</v>
      </c>
      <c r="H88" s="211">
        <v>373.30000000000001</v>
      </c>
      <c r="I88" s="212"/>
      <c r="J88" s="213">
        <f>ROUND(I88*H88,2)</f>
        <v>0</v>
      </c>
      <c r="K88" s="209" t="s">
        <v>141</v>
      </c>
      <c r="L88" s="47"/>
      <c r="M88" s="214" t="s">
        <v>76</v>
      </c>
      <c r="N88" s="215" t="s">
        <v>48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0.26000000000000001</v>
      </c>
      <c r="T88" s="217">
        <f>S88*H88</f>
        <v>97.058000000000007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142</v>
      </c>
      <c r="AT88" s="218" t="s">
        <v>137</v>
      </c>
      <c r="AU88" s="218" t="s">
        <v>88</v>
      </c>
      <c r="AY88" s="20" t="s">
        <v>135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86</v>
      </c>
      <c r="BK88" s="219">
        <f>ROUND(I88*H88,2)</f>
        <v>0</v>
      </c>
      <c r="BL88" s="20" t="s">
        <v>142</v>
      </c>
      <c r="BM88" s="218" t="s">
        <v>1363</v>
      </c>
    </row>
    <row r="89" s="2" customFormat="1">
      <c r="A89" s="41"/>
      <c r="B89" s="42"/>
      <c r="C89" s="43"/>
      <c r="D89" s="220" t="s">
        <v>144</v>
      </c>
      <c r="E89" s="43"/>
      <c r="F89" s="221" t="s">
        <v>1364</v>
      </c>
      <c r="G89" s="43"/>
      <c r="H89" s="43"/>
      <c r="I89" s="222"/>
      <c r="J89" s="43"/>
      <c r="K89" s="43"/>
      <c r="L89" s="47"/>
      <c r="M89" s="223"/>
      <c r="N89" s="224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144</v>
      </c>
      <c r="AU89" s="20" t="s">
        <v>88</v>
      </c>
    </row>
    <row r="90" s="2" customFormat="1">
      <c r="A90" s="41"/>
      <c r="B90" s="42"/>
      <c r="C90" s="43"/>
      <c r="D90" s="225" t="s">
        <v>146</v>
      </c>
      <c r="E90" s="43"/>
      <c r="F90" s="226" t="s">
        <v>1365</v>
      </c>
      <c r="G90" s="43"/>
      <c r="H90" s="43"/>
      <c r="I90" s="222"/>
      <c r="J90" s="43"/>
      <c r="K90" s="43"/>
      <c r="L90" s="47"/>
      <c r="M90" s="223"/>
      <c r="N90" s="224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146</v>
      </c>
      <c r="AU90" s="20" t="s">
        <v>88</v>
      </c>
    </row>
    <row r="91" s="13" customFormat="1">
      <c r="A91" s="13"/>
      <c r="B91" s="227"/>
      <c r="C91" s="228"/>
      <c r="D91" s="220" t="s">
        <v>171</v>
      </c>
      <c r="E91" s="229" t="s">
        <v>76</v>
      </c>
      <c r="F91" s="230" t="s">
        <v>1366</v>
      </c>
      <c r="G91" s="228"/>
      <c r="H91" s="231">
        <v>373.30000000000001</v>
      </c>
      <c r="I91" s="232"/>
      <c r="J91" s="228"/>
      <c r="K91" s="228"/>
      <c r="L91" s="233"/>
      <c r="M91" s="234"/>
      <c r="N91" s="235"/>
      <c r="O91" s="235"/>
      <c r="P91" s="235"/>
      <c r="Q91" s="235"/>
      <c r="R91" s="235"/>
      <c r="S91" s="235"/>
      <c r="T91" s="236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7" t="s">
        <v>171</v>
      </c>
      <c r="AU91" s="237" t="s">
        <v>88</v>
      </c>
      <c r="AV91" s="13" t="s">
        <v>88</v>
      </c>
      <c r="AW91" s="13" t="s">
        <v>38</v>
      </c>
      <c r="AX91" s="13" t="s">
        <v>86</v>
      </c>
      <c r="AY91" s="237" t="s">
        <v>135</v>
      </c>
    </row>
    <row r="92" s="2" customFormat="1" ht="16.5" customHeight="1">
      <c r="A92" s="41"/>
      <c r="B92" s="42"/>
      <c r="C92" s="207" t="s">
        <v>88</v>
      </c>
      <c r="D92" s="207" t="s">
        <v>137</v>
      </c>
      <c r="E92" s="208" t="s">
        <v>1367</v>
      </c>
      <c r="F92" s="209" t="s">
        <v>1368</v>
      </c>
      <c r="G92" s="210" t="s">
        <v>252</v>
      </c>
      <c r="H92" s="211">
        <v>12</v>
      </c>
      <c r="I92" s="212"/>
      <c r="J92" s="213">
        <f>ROUND(I92*H92,2)</f>
        <v>0</v>
      </c>
      <c r="K92" s="209" t="s">
        <v>141</v>
      </c>
      <c r="L92" s="47"/>
      <c r="M92" s="214" t="s">
        <v>76</v>
      </c>
      <c r="N92" s="215" t="s">
        <v>48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0.32000000000000001</v>
      </c>
      <c r="T92" s="217">
        <f>S92*H92</f>
        <v>3.8399999999999999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142</v>
      </c>
      <c r="AT92" s="218" t="s">
        <v>137</v>
      </c>
      <c r="AU92" s="218" t="s">
        <v>88</v>
      </c>
      <c r="AY92" s="20" t="s">
        <v>135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86</v>
      </c>
      <c r="BK92" s="219">
        <f>ROUND(I92*H92,2)</f>
        <v>0</v>
      </c>
      <c r="BL92" s="20" t="s">
        <v>142</v>
      </c>
      <c r="BM92" s="218" t="s">
        <v>1369</v>
      </c>
    </row>
    <row r="93" s="2" customFormat="1">
      <c r="A93" s="41"/>
      <c r="B93" s="42"/>
      <c r="C93" s="43"/>
      <c r="D93" s="220" t="s">
        <v>144</v>
      </c>
      <c r="E93" s="43"/>
      <c r="F93" s="221" t="s">
        <v>1370</v>
      </c>
      <c r="G93" s="43"/>
      <c r="H93" s="43"/>
      <c r="I93" s="222"/>
      <c r="J93" s="43"/>
      <c r="K93" s="43"/>
      <c r="L93" s="47"/>
      <c r="M93" s="223"/>
      <c r="N93" s="224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144</v>
      </c>
      <c r="AU93" s="20" t="s">
        <v>88</v>
      </c>
    </row>
    <row r="94" s="2" customFormat="1">
      <c r="A94" s="41"/>
      <c r="B94" s="42"/>
      <c r="C94" s="43"/>
      <c r="D94" s="225" t="s">
        <v>146</v>
      </c>
      <c r="E94" s="43"/>
      <c r="F94" s="226" t="s">
        <v>1371</v>
      </c>
      <c r="G94" s="43"/>
      <c r="H94" s="43"/>
      <c r="I94" s="222"/>
      <c r="J94" s="43"/>
      <c r="K94" s="43"/>
      <c r="L94" s="47"/>
      <c r="M94" s="223"/>
      <c r="N94" s="224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146</v>
      </c>
      <c r="AU94" s="20" t="s">
        <v>88</v>
      </c>
    </row>
    <row r="95" s="13" customFormat="1">
      <c r="A95" s="13"/>
      <c r="B95" s="227"/>
      <c r="C95" s="228"/>
      <c r="D95" s="220" t="s">
        <v>171</v>
      </c>
      <c r="E95" s="229" t="s">
        <v>76</v>
      </c>
      <c r="F95" s="230" t="s">
        <v>1372</v>
      </c>
      <c r="G95" s="228"/>
      <c r="H95" s="231">
        <v>12</v>
      </c>
      <c r="I95" s="232"/>
      <c r="J95" s="228"/>
      <c r="K95" s="228"/>
      <c r="L95" s="233"/>
      <c r="M95" s="234"/>
      <c r="N95" s="235"/>
      <c r="O95" s="235"/>
      <c r="P95" s="235"/>
      <c r="Q95" s="235"/>
      <c r="R95" s="235"/>
      <c r="S95" s="235"/>
      <c r="T95" s="236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7" t="s">
        <v>171</v>
      </c>
      <c r="AU95" s="237" t="s">
        <v>88</v>
      </c>
      <c r="AV95" s="13" t="s">
        <v>88</v>
      </c>
      <c r="AW95" s="13" t="s">
        <v>38</v>
      </c>
      <c r="AX95" s="13" t="s">
        <v>86</v>
      </c>
      <c r="AY95" s="237" t="s">
        <v>135</v>
      </c>
    </row>
    <row r="96" s="2" customFormat="1" ht="21.75" customHeight="1">
      <c r="A96" s="41"/>
      <c r="B96" s="42"/>
      <c r="C96" s="207" t="s">
        <v>153</v>
      </c>
      <c r="D96" s="207" t="s">
        <v>137</v>
      </c>
      <c r="E96" s="208" t="s">
        <v>1373</v>
      </c>
      <c r="F96" s="209" t="s">
        <v>1374</v>
      </c>
      <c r="G96" s="210" t="s">
        <v>252</v>
      </c>
      <c r="H96" s="211">
        <v>153.852</v>
      </c>
      <c r="I96" s="212"/>
      <c r="J96" s="213">
        <f>ROUND(I96*H96,2)</f>
        <v>0</v>
      </c>
      <c r="K96" s="209" t="s">
        <v>141</v>
      </c>
      <c r="L96" s="47"/>
      <c r="M96" s="214" t="s">
        <v>76</v>
      </c>
      <c r="N96" s="215" t="s">
        <v>48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0.44</v>
      </c>
      <c r="T96" s="217">
        <f>S96*H96</f>
        <v>67.694879999999998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142</v>
      </c>
      <c r="AT96" s="218" t="s">
        <v>137</v>
      </c>
      <c r="AU96" s="218" t="s">
        <v>88</v>
      </c>
      <c r="AY96" s="20" t="s">
        <v>135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86</v>
      </c>
      <c r="BK96" s="219">
        <f>ROUND(I96*H96,2)</f>
        <v>0</v>
      </c>
      <c r="BL96" s="20" t="s">
        <v>142</v>
      </c>
      <c r="BM96" s="218" t="s">
        <v>1375</v>
      </c>
    </row>
    <row r="97" s="2" customFormat="1">
      <c r="A97" s="41"/>
      <c r="B97" s="42"/>
      <c r="C97" s="43"/>
      <c r="D97" s="220" t="s">
        <v>144</v>
      </c>
      <c r="E97" s="43"/>
      <c r="F97" s="221" t="s">
        <v>1376</v>
      </c>
      <c r="G97" s="43"/>
      <c r="H97" s="43"/>
      <c r="I97" s="222"/>
      <c r="J97" s="43"/>
      <c r="K97" s="43"/>
      <c r="L97" s="47"/>
      <c r="M97" s="223"/>
      <c r="N97" s="22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144</v>
      </c>
      <c r="AU97" s="20" t="s">
        <v>88</v>
      </c>
    </row>
    <row r="98" s="2" customFormat="1">
      <c r="A98" s="41"/>
      <c r="B98" s="42"/>
      <c r="C98" s="43"/>
      <c r="D98" s="225" t="s">
        <v>146</v>
      </c>
      <c r="E98" s="43"/>
      <c r="F98" s="226" t="s">
        <v>1377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146</v>
      </c>
      <c r="AU98" s="20" t="s">
        <v>88</v>
      </c>
    </row>
    <row r="99" s="13" customFormat="1">
      <c r="A99" s="13"/>
      <c r="B99" s="227"/>
      <c r="C99" s="228"/>
      <c r="D99" s="220" t="s">
        <v>171</v>
      </c>
      <c r="E99" s="229" t="s">
        <v>76</v>
      </c>
      <c r="F99" s="230" t="s">
        <v>1378</v>
      </c>
      <c r="G99" s="228"/>
      <c r="H99" s="231">
        <v>152.852</v>
      </c>
      <c r="I99" s="232"/>
      <c r="J99" s="228"/>
      <c r="K99" s="228"/>
      <c r="L99" s="233"/>
      <c r="M99" s="234"/>
      <c r="N99" s="235"/>
      <c r="O99" s="235"/>
      <c r="P99" s="235"/>
      <c r="Q99" s="235"/>
      <c r="R99" s="235"/>
      <c r="S99" s="235"/>
      <c r="T99" s="236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7" t="s">
        <v>171</v>
      </c>
      <c r="AU99" s="237" t="s">
        <v>88</v>
      </c>
      <c r="AV99" s="13" t="s">
        <v>88</v>
      </c>
      <c r="AW99" s="13" t="s">
        <v>38</v>
      </c>
      <c r="AX99" s="13" t="s">
        <v>78</v>
      </c>
      <c r="AY99" s="237" t="s">
        <v>135</v>
      </c>
    </row>
    <row r="100" s="13" customFormat="1">
      <c r="A100" s="13"/>
      <c r="B100" s="227"/>
      <c r="C100" s="228"/>
      <c r="D100" s="220" t="s">
        <v>171</v>
      </c>
      <c r="E100" s="229" t="s">
        <v>76</v>
      </c>
      <c r="F100" s="230" t="s">
        <v>1379</v>
      </c>
      <c r="G100" s="228"/>
      <c r="H100" s="231">
        <v>1</v>
      </c>
      <c r="I100" s="232"/>
      <c r="J100" s="228"/>
      <c r="K100" s="228"/>
      <c r="L100" s="233"/>
      <c r="M100" s="234"/>
      <c r="N100" s="235"/>
      <c r="O100" s="235"/>
      <c r="P100" s="235"/>
      <c r="Q100" s="235"/>
      <c r="R100" s="235"/>
      <c r="S100" s="235"/>
      <c r="T100" s="236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7" t="s">
        <v>171</v>
      </c>
      <c r="AU100" s="237" t="s">
        <v>88</v>
      </c>
      <c r="AV100" s="13" t="s">
        <v>88</v>
      </c>
      <c r="AW100" s="13" t="s">
        <v>38</v>
      </c>
      <c r="AX100" s="13" t="s">
        <v>78</v>
      </c>
      <c r="AY100" s="237" t="s">
        <v>135</v>
      </c>
    </row>
    <row r="101" s="16" customFormat="1">
      <c r="A101" s="16"/>
      <c r="B101" s="259"/>
      <c r="C101" s="260"/>
      <c r="D101" s="220" t="s">
        <v>171</v>
      </c>
      <c r="E101" s="261" t="s">
        <v>76</v>
      </c>
      <c r="F101" s="262" t="s">
        <v>402</v>
      </c>
      <c r="G101" s="260"/>
      <c r="H101" s="263">
        <v>153.852</v>
      </c>
      <c r="I101" s="264"/>
      <c r="J101" s="260"/>
      <c r="K101" s="260"/>
      <c r="L101" s="265"/>
      <c r="M101" s="266"/>
      <c r="N101" s="267"/>
      <c r="O101" s="267"/>
      <c r="P101" s="267"/>
      <c r="Q101" s="267"/>
      <c r="R101" s="267"/>
      <c r="S101" s="267"/>
      <c r="T101" s="268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T101" s="269" t="s">
        <v>171</v>
      </c>
      <c r="AU101" s="269" t="s">
        <v>88</v>
      </c>
      <c r="AV101" s="16" t="s">
        <v>142</v>
      </c>
      <c r="AW101" s="16" t="s">
        <v>38</v>
      </c>
      <c r="AX101" s="16" t="s">
        <v>86</v>
      </c>
      <c r="AY101" s="269" t="s">
        <v>135</v>
      </c>
    </row>
    <row r="102" s="2" customFormat="1" ht="16.5" customHeight="1">
      <c r="A102" s="41"/>
      <c r="B102" s="42"/>
      <c r="C102" s="207" t="s">
        <v>142</v>
      </c>
      <c r="D102" s="207" t="s">
        <v>137</v>
      </c>
      <c r="E102" s="208" t="s">
        <v>1380</v>
      </c>
      <c r="F102" s="209" t="s">
        <v>1381</v>
      </c>
      <c r="G102" s="210" t="s">
        <v>252</v>
      </c>
      <c r="H102" s="211">
        <v>1159.636</v>
      </c>
      <c r="I102" s="212"/>
      <c r="J102" s="213">
        <f>ROUND(I102*H102,2)</f>
        <v>0</v>
      </c>
      <c r="K102" s="209" t="s">
        <v>141</v>
      </c>
      <c r="L102" s="47"/>
      <c r="M102" s="214" t="s">
        <v>76</v>
      </c>
      <c r="N102" s="215" t="s">
        <v>48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0.28999999999999998</v>
      </c>
      <c r="T102" s="217">
        <f>S102*H102</f>
        <v>336.29443999999995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142</v>
      </c>
      <c r="AT102" s="218" t="s">
        <v>137</v>
      </c>
      <c r="AU102" s="218" t="s">
        <v>88</v>
      </c>
      <c r="AY102" s="20" t="s">
        <v>135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86</v>
      </c>
      <c r="BK102" s="219">
        <f>ROUND(I102*H102,2)</f>
        <v>0</v>
      </c>
      <c r="BL102" s="20" t="s">
        <v>142</v>
      </c>
      <c r="BM102" s="218" t="s">
        <v>1382</v>
      </c>
    </row>
    <row r="103" s="2" customFormat="1">
      <c r="A103" s="41"/>
      <c r="B103" s="42"/>
      <c r="C103" s="43"/>
      <c r="D103" s="220" t="s">
        <v>144</v>
      </c>
      <c r="E103" s="43"/>
      <c r="F103" s="221" t="s">
        <v>1383</v>
      </c>
      <c r="G103" s="43"/>
      <c r="H103" s="43"/>
      <c r="I103" s="222"/>
      <c r="J103" s="43"/>
      <c r="K103" s="43"/>
      <c r="L103" s="47"/>
      <c r="M103" s="223"/>
      <c r="N103" s="22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144</v>
      </c>
      <c r="AU103" s="20" t="s">
        <v>88</v>
      </c>
    </row>
    <row r="104" s="2" customFormat="1">
      <c r="A104" s="41"/>
      <c r="B104" s="42"/>
      <c r="C104" s="43"/>
      <c r="D104" s="225" t="s">
        <v>146</v>
      </c>
      <c r="E104" s="43"/>
      <c r="F104" s="226" t="s">
        <v>1384</v>
      </c>
      <c r="G104" s="43"/>
      <c r="H104" s="43"/>
      <c r="I104" s="222"/>
      <c r="J104" s="43"/>
      <c r="K104" s="43"/>
      <c r="L104" s="47"/>
      <c r="M104" s="223"/>
      <c r="N104" s="22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146</v>
      </c>
      <c r="AU104" s="20" t="s">
        <v>88</v>
      </c>
    </row>
    <row r="105" s="15" customFormat="1">
      <c r="A105" s="15"/>
      <c r="B105" s="249"/>
      <c r="C105" s="250"/>
      <c r="D105" s="220" t="s">
        <v>171</v>
      </c>
      <c r="E105" s="251" t="s">
        <v>76</v>
      </c>
      <c r="F105" s="252" t="s">
        <v>1385</v>
      </c>
      <c r="G105" s="250"/>
      <c r="H105" s="251" t="s">
        <v>76</v>
      </c>
      <c r="I105" s="253"/>
      <c r="J105" s="250"/>
      <c r="K105" s="250"/>
      <c r="L105" s="254"/>
      <c r="M105" s="255"/>
      <c r="N105" s="256"/>
      <c r="O105" s="256"/>
      <c r="P105" s="256"/>
      <c r="Q105" s="256"/>
      <c r="R105" s="256"/>
      <c r="S105" s="256"/>
      <c r="T105" s="257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8" t="s">
        <v>171</v>
      </c>
      <c r="AU105" s="258" t="s">
        <v>88</v>
      </c>
      <c r="AV105" s="15" t="s">
        <v>86</v>
      </c>
      <c r="AW105" s="15" t="s">
        <v>38</v>
      </c>
      <c r="AX105" s="15" t="s">
        <v>78</v>
      </c>
      <c r="AY105" s="258" t="s">
        <v>135</v>
      </c>
    </row>
    <row r="106" s="13" customFormat="1">
      <c r="A106" s="13"/>
      <c r="B106" s="227"/>
      <c r="C106" s="228"/>
      <c r="D106" s="220" t="s">
        <v>171</v>
      </c>
      <c r="E106" s="229" t="s">
        <v>76</v>
      </c>
      <c r="F106" s="230" t="s">
        <v>1386</v>
      </c>
      <c r="G106" s="228"/>
      <c r="H106" s="231">
        <v>313.37599999999998</v>
      </c>
      <c r="I106" s="232"/>
      <c r="J106" s="228"/>
      <c r="K106" s="228"/>
      <c r="L106" s="233"/>
      <c r="M106" s="234"/>
      <c r="N106" s="235"/>
      <c r="O106" s="235"/>
      <c r="P106" s="235"/>
      <c r="Q106" s="235"/>
      <c r="R106" s="235"/>
      <c r="S106" s="235"/>
      <c r="T106" s="23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7" t="s">
        <v>171</v>
      </c>
      <c r="AU106" s="237" t="s">
        <v>88</v>
      </c>
      <c r="AV106" s="13" t="s">
        <v>88</v>
      </c>
      <c r="AW106" s="13" t="s">
        <v>38</v>
      </c>
      <c r="AX106" s="13" t="s">
        <v>78</v>
      </c>
      <c r="AY106" s="237" t="s">
        <v>135</v>
      </c>
    </row>
    <row r="107" s="13" customFormat="1">
      <c r="A107" s="13"/>
      <c r="B107" s="227"/>
      <c r="C107" s="228"/>
      <c r="D107" s="220" t="s">
        <v>171</v>
      </c>
      <c r="E107" s="229" t="s">
        <v>76</v>
      </c>
      <c r="F107" s="230" t="s">
        <v>1387</v>
      </c>
      <c r="G107" s="228"/>
      <c r="H107" s="231">
        <v>235.75999999999999</v>
      </c>
      <c r="I107" s="232"/>
      <c r="J107" s="228"/>
      <c r="K107" s="228"/>
      <c r="L107" s="233"/>
      <c r="M107" s="234"/>
      <c r="N107" s="235"/>
      <c r="O107" s="235"/>
      <c r="P107" s="235"/>
      <c r="Q107" s="235"/>
      <c r="R107" s="235"/>
      <c r="S107" s="235"/>
      <c r="T107" s="23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7" t="s">
        <v>171</v>
      </c>
      <c r="AU107" s="237" t="s">
        <v>88</v>
      </c>
      <c r="AV107" s="13" t="s">
        <v>88</v>
      </c>
      <c r="AW107" s="13" t="s">
        <v>38</v>
      </c>
      <c r="AX107" s="13" t="s">
        <v>78</v>
      </c>
      <c r="AY107" s="237" t="s">
        <v>135</v>
      </c>
    </row>
    <row r="108" s="13" customFormat="1">
      <c r="A108" s="13"/>
      <c r="B108" s="227"/>
      <c r="C108" s="228"/>
      <c r="D108" s="220" t="s">
        <v>171</v>
      </c>
      <c r="E108" s="229" t="s">
        <v>76</v>
      </c>
      <c r="F108" s="230" t="s">
        <v>1388</v>
      </c>
      <c r="G108" s="228"/>
      <c r="H108" s="231">
        <v>160</v>
      </c>
      <c r="I108" s="232"/>
      <c r="J108" s="228"/>
      <c r="K108" s="228"/>
      <c r="L108" s="233"/>
      <c r="M108" s="234"/>
      <c r="N108" s="235"/>
      <c r="O108" s="235"/>
      <c r="P108" s="235"/>
      <c r="Q108" s="235"/>
      <c r="R108" s="235"/>
      <c r="S108" s="235"/>
      <c r="T108" s="23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7" t="s">
        <v>171</v>
      </c>
      <c r="AU108" s="237" t="s">
        <v>88</v>
      </c>
      <c r="AV108" s="13" t="s">
        <v>88</v>
      </c>
      <c r="AW108" s="13" t="s">
        <v>38</v>
      </c>
      <c r="AX108" s="13" t="s">
        <v>78</v>
      </c>
      <c r="AY108" s="237" t="s">
        <v>135</v>
      </c>
    </row>
    <row r="109" s="13" customFormat="1">
      <c r="A109" s="13"/>
      <c r="B109" s="227"/>
      <c r="C109" s="228"/>
      <c r="D109" s="220" t="s">
        <v>171</v>
      </c>
      <c r="E109" s="229" t="s">
        <v>76</v>
      </c>
      <c r="F109" s="230" t="s">
        <v>1389</v>
      </c>
      <c r="G109" s="228"/>
      <c r="H109" s="231">
        <v>65.200000000000003</v>
      </c>
      <c r="I109" s="232"/>
      <c r="J109" s="228"/>
      <c r="K109" s="228"/>
      <c r="L109" s="233"/>
      <c r="M109" s="234"/>
      <c r="N109" s="235"/>
      <c r="O109" s="235"/>
      <c r="P109" s="235"/>
      <c r="Q109" s="235"/>
      <c r="R109" s="235"/>
      <c r="S109" s="235"/>
      <c r="T109" s="23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7" t="s">
        <v>171</v>
      </c>
      <c r="AU109" s="237" t="s">
        <v>88</v>
      </c>
      <c r="AV109" s="13" t="s">
        <v>88</v>
      </c>
      <c r="AW109" s="13" t="s">
        <v>38</v>
      </c>
      <c r="AX109" s="13" t="s">
        <v>78</v>
      </c>
      <c r="AY109" s="237" t="s">
        <v>135</v>
      </c>
    </row>
    <row r="110" s="13" customFormat="1">
      <c r="A110" s="13"/>
      <c r="B110" s="227"/>
      <c r="C110" s="228"/>
      <c r="D110" s="220" t="s">
        <v>171</v>
      </c>
      <c r="E110" s="229" t="s">
        <v>76</v>
      </c>
      <c r="F110" s="230" t="s">
        <v>1390</v>
      </c>
      <c r="G110" s="228"/>
      <c r="H110" s="231">
        <v>373.30000000000001</v>
      </c>
      <c r="I110" s="232"/>
      <c r="J110" s="228"/>
      <c r="K110" s="228"/>
      <c r="L110" s="233"/>
      <c r="M110" s="234"/>
      <c r="N110" s="235"/>
      <c r="O110" s="235"/>
      <c r="P110" s="235"/>
      <c r="Q110" s="235"/>
      <c r="R110" s="235"/>
      <c r="S110" s="235"/>
      <c r="T110" s="23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7" t="s">
        <v>171</v>
      </c>
      <c r="AU110" s="237" t="s">
        <v>88</v>
      </c>
      <c r="AV110" s="13" t="s">
        <v>88</v>
      </c>
      <c r="AW110" s="13" t="s">
        <v>38</v>
      </c>
      <c r="AX110" s="13" t="s">
        <v>78</v>
      </c>
      <c r="AY110" s="237" t="s">
        <v>135</v>
      </c>
    </row>
    <row r="111" s="13" customFormat="1">
      <c r="A111" s="13"/>
      <c r="B111" s="227"/>
      <c r="C111" s="228"/>
      <c r="D111" s="220" t="s">
        <v>171</v>
      </c>
      <c r="E111" s="229" t="s">
        <v>76</v>
      </c>
      <c r="F111" s="230" t="s">
        <v>1391</v>
      </c>
      <c r="G111" s="228"/>
      <c r="H111" s="231">
        <v>12</v>
      </c>
      <c r="I111" s="232"/>
      <c r="J111" s="228"/>
      <c r="K111" s="228"/>
      <c r="L111" s="233"/>
      <c r="M111" s="234"/>
      <c r="N111" s="235"/>
      <c r="O111" s="235"/>
      <c r="P111" s="235"/>
      <c r="Q111" s="235"/>
      <c r="R111" s="235"/>
      <c r="S111" s="235"/>
      <c r="T111" s="23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7" t="s">
        <v>171</v>
      </c>
      <c r="AU111" s="237" t="s">
        <v>88</v>
      </c>
      <c r="AV111" s="13" t="s">
        <v>88</v>
      </c>
      <c r="AW111" s="13" t="s">
        <v>38</v>
      </c>
      <c r="AX111" s="13" t="s">
        <v>78</v>
      </c>
      <c r="AY111" s="237" t="s">
        <v>135</v>
      </c>
    </row>
    <row r="112" s="16" customFormat="1">
      <c r="A112" s="16"/>
      <c r="B112" s="259"/>
      <c r="C112" s="260"/>
      <c r="D112" s="220" t="s">
        <v>171</v>
      </c>
      <c r="E112" s="261" t="s">
        <v>76</v>
      </c>
      <c r="F112" s="262" t="s">
        <v>402</v>
      </c>
      <c r="G112" s="260"/>
      <c r="H112" s="263">
        <v>1159.636</v>
      </c>
      <c r="I112" s="264"/>
      <c r="J112" s="260"/>
      <c r="K112" s="260"/>
      <c r="L112" s="265"/>
      <c r="M112" s="266"/>
      <c r="N112" s="267"/>
      <c r="O112" s="267"/>
      <c r="P112" s="267"/>
      <c r="Q112" s="267"/>
      <c r="R112" s="267"/>
      <c r="S112" s="267"/>
      <c r="T112" s="268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T112" s="269" t="s">
        <v>171</v>
      </c>
      <c r="AU112" s="269" t="s">
        <v>88</v>
      </c>
      <c r="AV112" s="16" t="s">
        <v>142</v>
      </c>
      <c r="AW112" s="16" t="s">
        <v>38</v>
      </c>
      <c r="AX112" s="16" t="s">
        <v>86</v>
      </c>
      <c r="AY112" s="269" t="s">
        <v>135</v>
      </c>
    </row>
    <row r="113" s="2" customFormat="1" ht="16.5" customHeight="1">
      <c r="A113" s="41"/>
      <c r="B113" s="42"/>
      <c r="C113" s="207" t="s">
        <v>164</v>
      </c>
      <c r="D113" s="207" t="s">
        <v>137</v>
      </c>
      <c r="E113" s="208" t="s">
        <v>1392</v>
      </c>
      <c r="F113" s="209" t="s">
        <v>1393</v>
      </c>
      <c r="G113" s="210" t="s">
        <v>252</v>
      </c>
      <c r="H113" s="211">
        <v>779.03599999999994</v>
      </c>
      <c r="I113" s="212"/>
      <c r="J113" s="213">
        <f>ROUND(I113*H113,2)</f>
        <v>0</v>
      </c>
      <c r="K113" s="209" t="s">
        <v>141</v>
      </c>
      <c r="L113" s="47"/>
      <c r="M113" s="214" t="s">
        <v>76</v>
      </c>
      <c r="N113" s="215" t="s">
        <v>48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0.23999999999999999</v>
      </c>
      <c r="T113" s="217">
        <f>S113*H113</f>
        <v>186.96863999999999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142</v>
      </c>
      <c r="AT113" s="218" t="s">
        <v>137</v>
      </c>
      <c r="AU113" s="218" t="s">
        <v>88</v>
      </c>
      <c r="AY113" s="20" t="s">
        <v>135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86</v>
      </c>
      <c r="BK113" s="219">
        <f>ROUND(I113*H113,2)</f>
        <v>0</v>
      </c>
      <c r="BL113" s="20" t="s">
        <v>142</v>
      </c>
      <c r="BM113" s="218" t="s">
        <v>1394</v>
      </c>
    </row>
    <row r="114" s="2" customFormat="1">
      <c r="A114" s="41"/>
      <c r="B114" s="42"/>
      <c r="C114" s="43"/>
      <c r="D114" s="220" t="s">
        <v>144</v>
      </c>
      <c r="E114" s="43"/>
      <c r="F114" s="221" t="s">
        <v>1395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144</v>
      </c>
      <c r="AU114" s="20" t="s">
        <v>88</v>
      </c>
    </row>
    <row r="115" s="2" customFormat="1">
      <c r="A115" s="41"/>
      <c r="B115" s="42"/>
      <c r="C115" s="43"/>
      <c r="D115" s="225" t="s">
        <v>146</v>
      </c>
      <c r="E115" s="43"/>
      <c r="F115" s="226" t="s">
        <v>1396</v>
      </c>
      <c r="G115" s="43"/>
      <c r="H115" s="43"/>
      <c r="I115" s="222"/>
      <c r="J115" s="43"/>
      <c r="K115" s="43"/>
      <c r="L115" s="47"/>
      <c r="M115" s="223"/>
      <c r="N115" s="22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146</v>
      </c>
      <c r="AU115" s="20" t="s">
        <v>88</v>
      </c>
    </row>
    <row r="116" s="13" customFormat="1">
      <c r="A116" s="13"/>
      <c r="B116" s="227"/>
      <c r="C116" s="228"/>
      <c r="D116" s="220" t="s">
        <v>171</v>
      </c>
      <c r="E116" s="229" t="s">
        <v>76</v>
      </c>
      <c r="F116" s="230" t="s">
        <v>1386</v>
      </c>
      <c r="G116" s="228"/>
      <c r="H116" s="231">
        <v>313.37599999999998</v>
      </c>
      <c r="I116" s="232"/>
      <c r="J116" s="228"/>
      <c r="K116" s="228"/>
      <c r="L116" s="233"/>
      <c r="M116" s="234"/>
      <c r="N116" s="235"/>
      <c r="O116" s="235"/>
      <c r="P116" s="235"/>
      <c r="Q116" s="235"/>
      <c r="R116" s="235"/>
      <c r="S116" s="235"/>
      <c r="T116" s="23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7" t="s">
        <v>171</v>
      </c>
      <c r="AU116" s="237" t="s">
        <v>88</v>
      </c>
      <c r="AV116" s="13" t="s">
        <v>88</v>
      </c>
      <c r="AW116" s="13" t="s">
        <v>38</v>
      </c>
      <c r="AX116" s="13" t="s">
        <v>78</v>
      </c>
      <c r="AY116" s="237" t="s">
        <v>135</v>
      </c>
    </row>
    <row r="117" s="13" customFormat="1">
      <c r="A117" s="13"/>
      <c r="B117" s="227"/>
      <c r="C117" s="228"/>
      <c r="D117" s="220" t="s">
        <v>171</v>
      </c>
      <c r="E117" s="229" t="s">
        <v>76</v>
      </c>
      <c r="F117" s="230" t="s">
        <v>1387</v>
      </c>
      <c r="G117" s="228"/>
      <c r="H117" s="231">
        <v>235.75999999999999</v>
      </c>
      <c r="I117" s="232"/>
      <c r="J117" s="228"/>
      <c r="K117" s="228"/>
      <c r="L117" s="233"/>
      <c r="M117" s="234"/>
      <c r="N117" s="235"/>
      <c r="O117" s="235"/>
      <c r="P117" s="235"/>
      <c r="Q117" s="235"/>
      <c r="R117" s="235"/>
      <c r="S117" s="235"/>
      <c r="T117" s="23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7" t="s">
        <v>171</v>
      </c>
      <c r="AU117" s="237" t="s">
        <v>88</v>
      </c>
      <c r="AV117" s="13" t="s">
        <v>88</v>
      </c>
      <c r="AW117" s="13" t="s">
        <v>38</v>
      </c>
      <c r="AX117" s="13" t="s">
        <v>78</v>
      </c>
      <c r="AY117" s="237" t="s">
        <v>135</v>
      </c>
    </row>
    <row r="118" s="13" customFormat="1">
      <c r="A118" s="13"/>
      <c r="B118" s="227"/>
      <c r="C118" s="228"/>
      <c r="D118" s="220" t="s">
        <v>171</v>
      </c>
      <c r="E118" s="229" t="s">
        <v>76</v>
      </c>
      <c r="F118" s="230" t="s">
        <v>1388</v>
      </c>
      <c r="G118" s="228"/>
      <c r="H118" s="231">
        <v>160</v>
      </c>
      <c r="I118" s="232"/>
      <c r="J118" s="228"/>
      <c r="K118" s="228"/>
      <c r="L118" s="233"/>
      <c r="M118" s="234"/>
      <c r="N118" s="235"/>
      <c r="O118" s="235"/>
      <c r="P118" s="235"/>
      <c r="Q118" s="235"/>
      <c r="R118" s="235"/>
      <c r="S118" s="235"/>
      <c r="T118" s="23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7" t="s">
        <v>171</v>
      </c>
      <c r="AU118" s="237" t="s">
        <v>88</v>
      </c>
      <c r="AV118" s="13" t="s">
        <v>88</v>
      </c>
      <c r="AW118" s="13" t="s">
        <v>38</v>
      </c>
      <c r="AX118" s="13" t="s">
        <v>78</v>
      </c>
      <c r="AY118" s="237" t="s">
        <v>135</v>
      </c>
    </row>
    <row r="119" s="13" customFormat="1">
      <c r="A119" s="13"/>
      <c r="B119" s="227"/>
      <c r="C119" s="228"/>
      <c r="D119" s="220" t="s">
        <v>171</v>
      </c>
      <c r="E119" s="229" t="s">
        <v>76</v>
      </c>
      <c r="F119" s="230" t="s">
        <v>1397</v>
      </c>
      <c r="G119" s="228"/>
      <c r="H119" s="231">
        <v>65.200000000000003</v>
      </c>
      <c r="I119" s="232"/>
      <c r="J119" s="228"/>
      <c r="K119" s="228"/>
      <c r="L119" s="233"/>
      <c r="M119" s="234"/>
      <c r="N119" s="235"/>
      <c r="O119" s="235"/>
      <c r="P119" s="235"/>
      <c r="Q119" s="235"/>
      <c r="R119" s="235"/>
      <c r="S119" s="235"/>
      <c r="T119" s="23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7" t="s">
        <v>171</v>
      </c>
      <c r="AU119" s="237" t="s">
        <v>88</v>
      </c>
      <c r="AV119" s="13" t="s">
        <v>88</v>
      </c>
      <c r="AW119" s="13" t="s">
        <v>38</v>
      </c>
      <c r="AX119" s="13" t="s">
        <v>78</v>
      </c>
      <c r="AY119" s="237" t="s">
        <v>135</v>
      </c>
    </row>
    <row r="120" s="13" customFormat="1">
      <c r="A120" s="13"/>
      <c r="B120" s="227"/>
      <c r="C120" s="228"/>
      <c r="D120" s="220" t="s">
        <v>171</v>
      </c>
      <c r="E120" s="229" t="s">
        <v>76</v>
      </c>
      <c r="F120" s="230" t="s">
        <v>1398</v>
      </c>
      <c r="G120" s="228"/>
      <c r="H120" s="231">
        <v>4.7000000000000002</v>
      </c>
      <c r="I120" s="232"/>
      <c r="J120" s="228"/>
      <c r="K120" s="228"/>
      <c r="L120" s="233"/>
      <c r="M120" s="234"/>
      <c r="N120" s="235"/>
      <c r="O120" s="235"/>
      <c r="P120" s="235"/>
      <c r="Q120" s="235"/>
      <c r="R120" s="235"/>
      <c r="S120" s="235"/>
      <c r="T120" s="23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7" t="s">
        <v>171</v>
      </c>
      <c r="AU120" s="237" t="s">
        <v>88</v>
      </c>
      <c r="AV120" s="13" t="s">
        <v>88</v>
      </c>
      <c r="AW120" s="13" t="s">
        <v>38</v>
      </c>
      <c r="AX120" s="13" t="s">
        <v>78</v>
      </c>
      <c r="AY120" s="237" t="s">
        <v>135</v>
      </c>
    </row>
    <row r="121" s="14" customFormat="1">
      <c r="A121" s="14"/>
      <c r="B121" s="238"/>
      <c r="C121" s="239"/>
      <c r="D121" s="220" t="s">
        <v>171</v>
      </c>
      <c r="E121" s="240" t="s">
        <v>76</v>
      </c>
      <c r="F121" s="241" t="s">
        <v>207</v>
      </c>
      <c r="G121" s="239"/>
      <c r="H121" s="242">
        <v>779.03600000000006</v>
      </c>
      <c r="I121" s="243"/>
      <c r="J121" s="239"/>
      <c r="K121" s="239"/>
      <c r="L121" s="244"/>
      <c r="M121" s="245"/>
      <c r="N121" s="246"/>
      <c r="O121" s="246"/>
      <c r="P121" s="246"/>
      <c r="Q121" s="246"/>
      <c r="R121" s="246"/>
      <c r="S121" s="246"/>
      <c r="T121" s="247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8" t="s">
        <v>171</v>
      </c>
      <c r="AU121" s="248" t="s">
        <v>88</v>
      </c>
      <c r="AV121" s="14" t="s">
        <v>153</v>
      </c>
      <c r="AW121" s="14" t="s">
        <v>38</v>
      </c>
      <c r="AX121" s="14" t="s">
        <v>86</v>
      </c>
      <c r="AY121" s="248" t="s">
        <v>135</v>
      </c>
    </row>
    <row r="122" s="2" customFormat="1" ht="16.5" customHeight="1">
      <c r="A122" s="41"/>
      <c r="B122" s="42"/>
      <c r="C122" s="207" t="s">
        <v>173</v>
      </c>
      <c r="D122" s="207" t="s">
        <v>137</v>
      </c>
      <c r="E122" s="208" t="s">
        <v>1399</v>
      </c>
      <c r="F122" s="209" t="s">
        <v>1400</v>
      </c>
      <c r="G122" s="210" t="s">
        <v>252</v>
      </c>
      <c r="H122" s="211">
        <v>12</v>
      </c>
      <c r="I122" s="212"/>
      <c r="J122" s="213">
        <f>ROUND(I122*H122,2)</f>
        <v>0</v>
      </c>
      <c r="K122" s="209" t="s">
        <v>141</v>
      </c>
      <c r="L122" s="47"/>
      <c r="M122" s="214" t="s">
        <v>76</v>
      </c>
      <c r="N122" s="215" t="s">
        <v>48</v>
      </c>
      <c r="O122" s="87"/>
      <c r="P122" s="216">
        <f>O122*H122</f>
        <v>0</v>
      </c>
      <c r="Q122" s="216">
        <v>0</v>
      </c>
      <c r="R122" s="216">
        <f>Q122*H122</f>
        <v>0</v>
      </c>
      <c r="S122" s="216">
        <v>0.625</v>
      </c>
      <c r="T122" s="217">
        <f>S122*H122</f>
        <v>7.5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142</v>
      </c>
      <c r="AT122" s="218" t="s">
        <v>137</v>
      </c>
      <c r="AU122" s="218" t="s">
        <v>88</v>
      </c>
      <c r="AY122" s="20" t="s">
        <v>135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86</v>
      </c>
      <c r="BK122" s="219">
        <f>ROUND(I122*H122,2)</f>
        <v>0</v>
      </c>
      <c r="BL122" s="20" t="s">
        <v>142</v>
      </c>
      <c r="BM122" s="218" t="s">
        <v>1401</v>
      </c>
    </row>
    <row r="123" s="2" customFormat="1">
      <c r="A123" s="41"/>
      <c r="B123" s="42"/>
      <c r="C123" s="43"/>
      <c r="D123" s="220" t="s">
        <v>144</v>
      </c>
      <c r="E123" s="43"/>
      <c r="F123" s="221" t="s">
        <v>1402</v>
      </c>
      <c r="G123" s="43"/>
      <c r="H123" s="43"/>
      <c r="I123" s="222"/>
      <c r="J123" s="43"/>
      <c r="K123" s="43"/>
      <c r="L123" s="47"/>
      <c r="M123" s="223"/>
      <c r="N123" s="22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144</v>
      </c>
      <c r="AU123" s="20" t="s">
        <v>88</v>
      </c>
    </row>
    <row r="124" s="2" customFormat="1">
      <c r="A124" s="41"/>
      <c r="B124" s="42"/>
      <c r="C124" s="43"/>
      <c r="D124" s="225" t="s">
        <v>146</v>
      </c>
      <c r="E124" s="43"/>
      <c r="F124" s="226" t="s">
        <v>1403</v>
      </c>
      <c r="G124" s="43"/>
      <c r="H124" s="43"/>
      <c r="I124" s="222"/>
      <c r="J124" s="43"/>
      <c r="K124" s="43"/>
      <c r="L124" s="47"/>
      <c r="M124" s="223"/>
      <c r="N124" s="22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146</v>
      </c>
      <c r="AU124" s="20" t="s">
        <v>88</v>
      </c>
    </row>
    <row r="125" s="13" customFormat="1">
      <c r="A125" s="13"/>
      <c r="B125" s="227"/>
      <c r="C125" s="228"/>
      <c r="D125" s="220" t="s">
        <v>171</v>
      </c>
      <c r="E125" s="229" t="s">
        <v>76</v>
      </c>
      <c r="F125" s="230" t="s">
        <v>1372</v>
      </c>
      <c r="G125" s="228"/>
      <c r="H125" s="231">
        <v>12</v>
      </c>
      <c r="I125" s="232"/>
      <c r="J125" s="228"/>
      <c r="K125" s="228"/>
      <c r="L125" s="233"/>
      <c r="M125" s="234"/>
      <c r="N125" s="235"/>
      <c r="O125" s="235"/>
      <c r="P125" s="235"/>
      <c r="Q125" s="235"/>
      <c r="R125" s="235"/>
      <c r="S125" s="235"/>
      <c r="T125" s="23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7" t="s">
        <v>171</v>
      </c>
      <c r="AU125" s="237" t="s">
        <v>88</v>
      </c>
      <c r="AV125" s="13" t="s">
        <v>88</v>
      </c>
      <c r="AW125" s="13" t="s">
        <v>38</v>
      </c>
      <c r="AX125" s="13" t="s">
        <v>86</v>
      </c>
      <c r="AY125" s="237" t="s">
        <v>135</v>
      </c>
    </row>
    <row r="126" s="2" customFormat="1" ht="16.5" customHeight="1">
      <c r="A126" s="41"/>
      <c r="B126" s="42"/>
      <c r="C126" s="207" t="s">
        <v>181</v>
      </c>
      <c r="D126" s="207" t="s">
        <v>137</v>
      </c>
      <c r="E126" s="208" t="s">
        <v>1404</v>
      </c>
      <c r="F126" s="209" t="s">
        <v>1405</v>
      </c>
      <c r="G126" s="210" t="s">
        <v>252</v>
      </c>
      <c r="H126" s="211">
        <v>774.33600000000001</v>
      </c>
      <c r="I126" s="212"/>
      <c r="J126" s="213">
        <f>ROUND(I126*H126,2)</f>
        <v>0</v>
      </c>
      <c r="K126" s="209" t="s">
        <v>141</v>
      </c>
      <c r="L126" s="47"/>
      <c r="M126" s="214" t="s">
        <v>76</v>
      </c>
      <c r="N126" s="215" t="s">
        <v>48</v>
      </c>
      <c r="O126" s="87"/>
      <c r="P126" s="216">
        <f>O126*H126</f>
        <v>0</v>
      </c>
      <c r="Q126" s="216">
        <v>2.0000000000000002E-05</v>
      </c>
      <c r="R126" s="216">
        <f>Q126*H126</f>
        <v>0.015486720000000001</v>
      </c>
      <c r="S126" s="216">
        <v>0.161</v>
      </c>
      <c r="T126" s="217">
        <f>S126*H126</f>
        <v>124.66809600000001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142</v>
      </c>
      <c r="AT126" s="218" t="s">
        <v>137</v>
      </c>
      <c r="AU126" s="218" t="s">
        <v>88</v>
      </c>
      <c r="AY126" s="20" t="s">
        <v>135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86</v>
      </c>
      <c r="BK126" s="219">
        <f>ROUND(I126*H126,2)</f>
        <v>0</v>
      </c>
      <c r="BL126" s="20" t="s">
        <v>142</v>
      </c>
      <c r="BM126" s="218" t="s">
        <v>1406</v>
      </c>
    </row>
    <row r="127" s="2" customFormat="1">
      <c r="A127" s="41"/>
      <c r="B127" s="42"/>
      <c r="C127" s="43"/>
      <c r="D127" s="220" t="s">
        <v>144</v>
      </c>
      <c r="E127" s="43"/>
      <c r="F127" s="221" t="s">
        <v>1407</v>
      </c>
      <c r="G127" s="43"/>
      <c r="H127" s="43"/>
      <c r="I127" s="222"/>
      <c r="J127" s="43"/>
      <c r="K127" s="43"/>
      <c r="L127" s="47"/>
      <c r="M127" s="223"/>
      <c r="N127" s="22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144</v>
      </c>
      <c r="AU127" s="20" t="s">
        <v>88</v>
      </c>
    </row>
    <row r="128" s="2" customFormat="1">
      <c r="A128" s="41"/>
      <c r="B128" s="42"/>
      <c r="C128" s="43"/>
      <c r="D128" s="225" t="s">
        <v>146</v>
      </c>
      <c r="E128" s="43"/>
      <c r="F128" s="226" t="s">
        <v>1408</v>
      </c>
      <c r="G128" s="43"/>
      <c r="H128" s="43"/>
      <c r="I128" s="222"/>
      <c r="J128" s="43"/>
      <c r="K128" s="43"/>
      <c r="L128" s="47"/>
      <c r="M128" s="223"/>
      <c r="N128" s="22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146</v>
      </c>
      <c r="AU128" s="20" t="s">
        <v>88</v>
      </c>
    </row>
    <row r="129" s="13" customFormat="1">
      <c r="A129" s="13"/>
      <c r="B129" s="227"/>
      <c r="C129" s="228"/>
      <c r="D129" s="220" t="s">
        <v>171</v>
      </c>
      <c r="E129" s="229" t="s">
        <v>76</v>
      </c>
      <c r="F129" s="230" t="s">
        <v>1386</v>
      </c>
      <c r="G129" s="228"/>
      <c r="H129" s="231">
        <v>313.37599999999998</v>
      </c>
      <c r="I129" s="232"/>
      <c r="J129" s="228"/>
      <c r="K129" s="228"/>
      <c r="L129" s="233"/>
      <c r="M129" s="234"/>
      <c r="N129" s="235"/>
      <c r="O129" s="235"/>
      <c r="P129" s="235"/>
      <c r="Q129" s="235"/>
      <c r="R129" s="235"/>
      <c r="S129" s="235"/>
      <c r="T129" s="23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7" t="s">
        <v>171</v>
      </c>
      <c r="AU129" s="237" t="s">
        <v>88</v>
      </c>
      <c r="AV129" s="13" t="s">
        <v>88</v>
      </c>
      <c r="AW129" s="13" t="s">
        <v>38</v>
      </c>
      <c r="AX129" s="13" t="s">
        <v>78</v>
      </c>
      <c r="AY129" s="237" t="s">
        <v>135</v>
      </c>
    </row>
    <row r="130" s="13" customFormat="1">
      <c r="A130" s="13"/>
      <c r="B130" s="227"/>
      <c r="C130" s="228"/>
      <c r="D130" s="220" t="s">
        <v>171</v>
      </c>
      <c r="E130" s="229" t="s">
        <v>76</v>
      </c>
      <c r="F130" s="230" t="s">
        <v>1387</v>
      </c>
      <c r="G130" s="228"/>
      <c r="H130" s="231">
        <v>235.75999999999999</v>
      </c>
      <c r="I130" s="232"/>
      <c r="J130" s="228"/>
      <c r="K130" s="228"/>
      <c r="L130" s="233"/>
      <c r="M130" s="234"/>
      <c r="N130" s="235"/>
      <c r="O130" s="235"/>
      <c r="P130" s="235"/>
      <c r="Q130" s="235"/>
      <c r="R130" s="235"/>
      <c r="S130" s="235"/>
      <c r="T130" s="23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7" t="s">
        <v>171</v>
      </c>
      <c r="AU130" s="237" t="s">
        <v>88</v>
      </c>
      <c r="AV130" s="13" t="s">
        <v>88</v>
      </c>
      <c r="AW130" s="13" t="s">
        <v>38</v>
      </c>
      <c r="AX130" s="13" t="s">
        <v>78</v>
      </c>
      <c r="AY130" s="237" t="s">
        <v>135</v>
      </c>
    </row>
    <row r="131" s="13" customFormat="1">
      <c r="A131" s="13"/>
      <c r="B131" s="227"/>
      <c r="C131" s="228"/>
      <c r="D131" s="220" t="s">
        <v>171</v>
      </c>
      <c r="E131" s="229" t="s">
        <v>76</v>
      </c>
      <c r="F131" s="230" t="s">
        <v>1388</v>
      </c>
      <c r="G131" s="228"/>
      <c r="H131" s="231">
        <v>160</v>
      </c>
      <c r="I131" s="232"/>
      <c r="J131" s="228"/>
      <c r="K131" s="228"/>
      <c r="L131" s="233"/>
      <c r="M131" s="234"/>
      <c r="N131" s="235"/>
      <c r="O131" s="235"/>
      <c r="P131" s="235"/>
      <c r="Q131" s="235"/>
      <c r="R131" s="235"/>
      <c r="S131" s="235"/>
      <c r="T131" s="23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7" t="s">
        <v>171</v>
      </c>
      <c r="AU131" s="237" t="s">
        <v>88</v>
      </c>
      <c r="AV131" s="13" t="s">
        <v>88</v>
      </c>
      <c r="AW131" s="13" t="s">
        <v>38</v>
      </c>
      <c r="AX131" s="13" t="s">
        <v>78</v>
      </c>
      <c r="AY131" s="237" t="s">
        <v>135</v>
      </c>
    </row>
    <row r="132" s="13" customFormat="1">
      <c r="A132" s="13"/>
      <c r="B132" s="227"/>
      <c r="C132" s="228"/>
      <c r="D132" s="220" t="s">
        <v>171</v>
      </c>
      <c r="E132" s="229" t="s">
        <v>76</v>
      </c>
      <c r="F132" s="230" t="s">
        <v>1397</v>
      </c>
      <c r="G132" s="228"/>
      <c r="H132" s="231">
        <v>65.200000000000003</v>
      </c>
      <c r="I132" s="232"/>
      <c r="J132" s="228"/>
      <c r="K132" s="228"/>
      <c r="L132" s="233"/>
      <c r="M132" s="234"/>
      <c r="N132" s="235"/>
      <c r="O132" s="235"/>
      <c r="P132" s="235"/>
      <c r="Q132" s="235"/>
      <c r="R132" s="235"/>
      <c r="S132" s="235"/>
      <c r="T132" s="23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7" t="s">
        <v>171</v>
      </c>
      <c r="AU132" s="237" t="s">
        <v>88</v>
      </c>
      <c r="AV132" s="13" t="s">
        <v>88</v>
      </c>
      <c r="AW132" s="13" t="s">
        <v>38</v>
      </c>
      <c r="AX132" s="13" t="s">
        <v>78</v>
      </c>
      <c r="AY132" s="237" t="s">
        <v>135</v>
      </c>
    </row>
    <row r="133" s="14" customFormat="1">
      <c r="A133" s="14"/>
      <c r="B133" s="238"/>
      <c r="C133" s="239"/>
      <c r="D133" s="220" t="s">
        <v>171</v>
      </c>
      <c r="E133" s="240" t="s">
        <v>76</v>
      </c>
      <c r="F133" s="241" t="s">
        <v>207</v>
      </c>
      <c r="G133" s="239"/>
      <c r="H133" s="242">
        <v>774.33600000000001</v>
      </c>
      <c r="I133" s="243"/>
      <c r="J133" s="239"/>
      <c r="K133" s="239"/>
      <c r="L133" s="244"/>
      <c r="M133" s="245"/>
      <c r="N133" s="246"/>
      <c r="O133" s="246"/>
      <c r="P133" s="246"/>
      <c r="Q133" s="246"/>
      <c r="R133" s="246"/>
      <c r="S133" s="246"/>
      <c r="T133" s="247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8" t="s">
        <v>171</v>
      </c>
      <c r="AU133" s="248" t="s">
        <v>88</v>
      </c>
      <c r="AV133" s="14" t="s">
        <v>153</v>
      </c>
      <c r="AW133" s="14" t="s">
        <v>38</v>
      </c>
      <c r="AX133" s="14" t="s">
        <v>86</v>
      </c>
      <c r="AY133" s="248" t="s">
        <v>135</v>
      </c>
    </row>
    <row r="134" s="2" customFormat="1" ht="16.5" customHeight="1">
      <c r="A134" s="41"/>
      <c r="B134" s="42"/>
      <c r="C134" s="207" t="s">
        <v>188</v>
      </c>
      <c r="D134" s="207" t="s">
        <v>137</v>
      </c>
      <c r="E134" s="208" t="s">
        <v>1409</v>
      </c>
      <c r="F134" s="209" t="s">
        <v>1410</v>
      </c>
      <c r="G134" s="210" t="s">
        <v>252</v>
      </c>
      <c r="H134" s="211">
        <v>2303.3000000000002</v>
      </c>
      <c r="I134" s="212"/>
      <c r="J134" s="213">
        <f>ROUND(I134*H134,2)</f>
        <v>0</v>
      </c>
      <c r="K134" s="209" t="s">
        <v>141</v>
      </c>
      <c r="L134" s="47"/>
      <c r="M134" s="214" t="s">
        <v>76</v>
      </c>
      <c r="N134" s="215" t="s">
        <v>48</v>
      </c>
      <c r="O134" s="87"/>
      <c r="P134" s="216">
        <f>O134*H134</f>
        <v>0</v>
      </c>
      <c r="Q134" s="216">
        <v>1.0000000000000001E-05</v>
      </c>
      <c r="R134" s="216">
        <f>Q134*H134</f>
        <v>0.023033000000000005</v>
      </c>
      <c r="S134" s="216">
        <v>0.091999999999999998</v>
      </c>
      <c r="T134" s="217">
        <f>S134*H134</f>
        <v>211.90360000000001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8" t="s">
        <v>142</v>
      </c>
      <c r="AT134" s="218" t="s">
        <v>137</v>
      </c>
      <c r="AU134" s="218" t="s">
        <v>88</v>
      </c>
      <c r="AY134" s="20" t="s">
        <v>135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20" t="s">
        <v>86</v>
      </c>
      <c r="BK134" s="219">
        <f>ROUND(I134*H134,2)</f>
        <v>0</v>
      </c>
      <c r="BL134" s="20" t="s">
        <v>142</v>
      </c>
      <c r="BM134" s="218" t="s">
        <v>1411</v>
      </c>
    </row>
    <row r="135" s="2" customFormat="1">
      <c r="A135" s="41"/>
      <c r="B135" s="42"/>
      <c r="C135" s="43"/>
      <c r="D135" s="220" t="s">
        <v>144</v>
      </c>
      <c r="E135" s="43"/>
      <c r="F135" s="221" t="s">
        <v>1412</v>
      </c>
      <c r="G135" s="43"/>
      <c r="H135" s="43"/>
      <c r="I135" s="222"/>
      <c r="J135" s="43"/>
      <c r="K135" s="43"/>
      <c r="L135" s="47"/>
      <c r="M135" s="223"/>
      <c r="N135" s="22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144</v>
      </c>
      <c r="AU135" s="20" t="s">
        <v>88</v>
      </c>
    </row>
    <row r="136" s="2" customFormat="1">
      <c r="A136" s="41"/>
      <c r="B136" s="42"/>
      <c r="C136" s="43"/>
      <c r="D136" s="225" t="s">
        <v>146</v>
      </c>
      <c r="E136" s="43"/>
      <c r="F136" s="226" t="s">
        <v>1413</v>
      </c>
      <c r="G136" s="43"/>
      <c r="H136" s="43"/>
      <c r="I136" s="222"/>
      <c r="J136" s="43"/>
      <c r="K136" s="43"/>
      <c r="L136" s="47"/>
      <c r="M136" s="223"/>
      <c r="N136" s="224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146</v>
      </c>
      <c r="AU136" s="20" t="s">
        <v>88</v>
      </c>
    </row>
    <row r="137" s="13" customFormat="1">
      <c r="A137" s="13"/>
      <c r="B137" s="227"/>
      <c r="C137" s="228"/>
      <c r="D137" s="220" t="s">
        <v>171</v>
      </c>
      <c r="E137" s="229" t="s">
        <v>76</v>
      </c>
      <c r="F137" s="230" t="s">
        <v>1414</v>
      </c>
      <c r="G137" s="228"/>
      <c r="H137" s="231">
        <v>2303.3000000000002</v>
      </c>
      <c r="I137" s="232"/>
      <c r="J137" s="228"/>
      <c r="K137" s="228"/>
      <c r="L137" s="233"/>
      <c r="M137" s="234"/>
      <c r="N137" s="235"/>
      <c r="O137" s="235"/>
      <c r="P137" s="235"/>
      <c r="Q137" s="235"/>
      <c r="R137" s="235"/>
      <c r="S137" s="235"/>
      <c r="T137" s="23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7" t="s">
        <v>171</v>
      </c>
      <c r="AU137" s="237" t="s">
        <v>88</v>
      </c>
      <c r="AV137" s="13" t="s">
        <v>88</v>
      </c>
      <c r="AW137" s="13" t="s">
        <v>38</v>
      </c>
      <c r="AX137" s="13" t="s">
        <v>86</v>
      </c>
      <c r="AY137" s="237" t="s">
        <v>135</v>
      </c>
    </row>
    <row r="138" s="2" customFormat="1" ht="16.5" customHeight="1">
      <c r="A138" s="41"/>
      <c r="B138" s="42"/>
      <c r="C138" s="207" t="s">
        <v>194</v>
      </c>
      <c r="D138" s="207" t="s">
        <v>137</v>
      </c>
      <c r="E138" s="208" t="s">
        <v>1415</v>
      </c>
      <c r="F138" s="209" t="s">
        <v>1416</v>
      </c>
      <c r="G138" s="210" t="s">
        <v>184</v>
      </c>
      <c r="H138" s="211">
        <v>8</v>
      </c>
      <c r="I138" s="212"/>
      <c r="J138" s="213">
        <f>ROUND(I138*H138,2)</f>
        <v>0</v>
      </c>
      <c r="K138" s="209" t="s">
        <v>141</v>
      </c>
      <c r="L138" s="47"/>
      <c r="M138" s="214" t="s">
        <v>76</v>
      </c>
      <c r="N138" s="215" t="s">
        <v>48</v>
      </c>
      <c r="O138" s="87"/>
      <c r="P138" s="216">
        <f>O138*H138</f>
        <v>0</v>
      </c>
      <c r="Q138" s="216">
        <v>0</v>
      </c>
      <c r="R138" s="216">
        <f>Q138*H138</f>
        <v>0</v>
      </c>
      <c r="S138" s="216">
        <v>0.28999999999999998</v>
      </c>
      <c r="T138" s="217">
        <f>S138*H138</f>
        <v>2.3199999999999998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142</v>
      </c>
      <c r="AT138" s="218" t="s">
        <v>137</v>
      </c>
      <c r="AU138" s="218" t="s">
        <v>88</v>
      </c>
      <c r="AY138" s="20" t="s">
        <v>135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20" t="s">
        <v>86</v>
      </c>
      <c r="BK138" s="219">
        <f>ROUND(I138*H138,2)</f>
        <v>0</v>
      </c>
      <c r="BL138" s="20" t="s">
        <v>142</v>
      </c>
      <c r="BM138" s="218" t="s">
        <v>1417</v>
      </c>
    </row>
    <row r="139" s="2" customFormat="1">
      <c r="A139" s="41"/>
      <c r="B139" s="42"/>
      <c r="C139" s="43"/>
      <c r="D139" s="220" t="s">
        <v>144</v>
      </c>
      <c r="E139" s="43"/>
      <c r="F139" s="221" t="s">
        <v>1418</v>
      </c>
      <c r="G139" s="43"/>
      <c r="H139" s="43"/>
      <c r="I139" s="222"/>
      <c r="J139" s="43"/>
      <c r="K139" s="43"/>
      <c r="L139" s="47"/>
      <c r="M139" s="223"/>
      <c r="N139" s="22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144</v>
      </c>
      <c r="AU139" s="20" t="s">
        <v>88</v>
      </c>
    </row>
    <row r="140" s="2" customFormat="1">
      <c r="A140" s="41"/>
      <c r="B140" s="42"/>
      <c r="C140" s="43"/>
      <c r="D140" s="225" t="s">
        <v>146</v>
      </c>
      <c r="E140" s="43"/>
      <c r="F140" s="226" t="s">
        <v>1419</v>
      </c>
      <c r="G140" s="43"/>
      <c r="H140" s="43"/>
      <c r="I140" s="222"/>
      <c r="J140" s="43"/>
      <c r="K140" s="43"/>
      <c r="L140" s="47"/>
      <c r="M140" s="223"/>
      <c r="N140" s="22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146</v>
      </c>
      <c r="AU140" s="20" t="s">
        <v>88</v>
      </c>
    </row>
    <row r="141" s="13" customFormat="1">
      <c r="A141" s="13"/>
      <c r="B141" s="227"/>
      <c r="C141" s="228"/>
      <c r="D141" s="220" t="s">
        <v>171</v>
      </c>
      <c r="E141" s="229" t="s">
        <v>76</v>
      </c>
      <c r="F141" s="230" t="s">
        <v>1420</v>
      </c>
      <c r="G141" s="228"/>
      <c r="H141" s="231">
        <v>8</v>
      </c>
      <c r="I141" s="232"/>
      <c r="J141" s="228"/>
      <c r="K141" s="228"/>
      <c r="L141" s="233"/>
      <c r="M141" s="234"/>
      <c r="N141" s="235"/>
      <c r="O141" s="235"/>
      <c r="P141" s="235"/>
      <c r="Q141" s="235"/>
      <c r="R141" s="235"/>
      <c r="S141" s="235"/>
      <c r="T141" s="23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7" t="s">
        <v>171</v>
      </c>
      <c r="AU141" s="237" t="s">
        <v>88</v>
      </c>
      <c r="AV141" s="13" t="s">
        <v>88</v>
      </c>
      <c r="AW141" s="13" t="s">
        <v>38</v>
      </c>
      <c r="AX141" s="13" t="s">
        <v>86</v>
      </c>
      <c r="AY141" s="237" t="s">
        <v>135</v>
      </c>
    </row>
    <row r="142" s="2" customFormat="1" ht="16.5" customHeight="1">
      <c r="A142" s="41"/>
      <c r="B142" s="42"/>
      <c r="C142" s="207" t="s">
        <v>199</v>
      </c>
      <c r="D142" s="207" t="s">
        <v>137</v>
      </c>
      <c r="E142" s="208" t="s">
        <v>1421</v>
      </c>
      <c r="F142" s="209" t="s">
        <v>1422</v>
      </c>
      <c r="G142" s="210" t="s">
        <v>184</v>
      </c>
      <c r="H142" s="211">
        <v>200.80000000000001</v>
      </c>
      <c r="I142" s="212"/>
      <c r="J142" s="213">
        <f>ROUND(I142*H142,2)</f>
        <v>0</v>
      </c>
      <c r="K142" s="209" t="s">
        <v>141</v>
      </c>
      <c r="L142" s="47"/>
      <c r="M142" s="214" t="s">
        <v>76</v>
      </c>
      <c r="N142" s="215" t="s">
        <v>48</v>
      </c>
      <c r="O142" s="87"/>
      <c r="P142" s="216">
        <f>O142*H142</f>
        <v>0</v>
      </c>
      <c r="Q142" s="216">
        <v>0</v>
      </c>
      <c r="R142" s="216">
        <f>Q142*H142</f>
        <v>0</v>
      </c>
      <c r="S142" s="216">
        <v>0.20499999999999999</v>
      </c>
      <c r="T142" s="217">
        <f>S142*H142</f>
        <v>41.164000000000001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142</v>
      </c>
      <c r="AT142" s="218" t="s">
        <v>137</v>
      </c>
      <c r="AU142" s="218" t="s">
        <v>88</v>
      </c>
      <c r="AY142" s="20" t="s">
        <v>135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86</v>
      </c>
      <c r="BK142" s="219">
        <f>ROUND(I142*H142,2)</f>
        <v>0</v>
      </c>
      <c r="BL142" s="20" t="s">
        <v>142</v>
      </c>
      <c r="BM142" s="218" t="s">
        <v>1423</v>
      </c>
    </row>
    <row r="143" s="2" customFormat="1">
      <c r="A143" s="41"/>
      <c r="B143" s="42"/>
      <c r="C143" s="43"/>
      <c r="D143" s="220" t="s">
        <v>144</v>
      </c>
      <c r="E143" s="43"/>
      <c r="F143" s="221" t="s">
        <v>1424</v>
      </c>
      <c r="G143" s="43"/>
      <c r="H143" s="43"/>
      <c r="I143" s="222"/>
      <c r="J143" s="43"/>
      <c r="K143" s="43"/>
      <c r="L143" s="47"/>
      <c r="M143" s="223"/>
      <c r="N143" s="224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144</v>
      </c>
      <c r="AU143" s="20" t="s">
        <v>88</v>
      </c>
    </row>
    <row r="144" s="2" customFormat="1">
      <c r="A144" s="41"/>
      <c r="B144" s="42"/>
      <c r="C144" s="43"/>
      <c r="D144" s="225" t="s">
        <v>146</v>
      </c>
      <c r="E144" s="43"/>
      <c r="F144" s="226" t="s">
        <v>1425</v>
      </c>
      <c r="G144" s="43"/>
      <c r="H144" s="43"/>
      <c r="I144" s="222"/>
      <c r="J144" s="43"/>
      <c r="K144" s="43"/>
      <c r="L144" s="47"/>
      <c r="M144" s="223"/>
      <c r="N144" s="22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146</v>
      </c>
      <c r="AU144" s="20" t="s">
        <v>88</v>
      </c>
    </row>
    <row r="145" s="13" customFormat="1">
      <c r="A145" s="13"/>
      <c r="B145" s="227"/>
      <c r="C145" s="228"/>
      <c r="D145" s="220" t="s">
        <v>171</v>
      </c>
      <c r="E145" s="229" t="s">
        <v>76</v>
      </c>
      <c r="F145" s="230" t="s">
        <v>1426</v>
      </c>
      <c r="G145" s="228"/>
      <c r="H145" s="231">
        <v>200.80000000000001</v>
      </c>
      <c r="I145" s="232"/>
      <c r="J145" s="228"/>
      <c r="K145" s="228"/>
      <c r="L145" s="233"/>
      <c r="M145" s="234"/>
      <c r="N145" s="235"/>
      <c r="O145" s="235"/>
      <c r="P145" s="235"/>
      <c r="Q145" s="235"/>
      <c r="R145" s="235"/>
      <c r="S145" s="235"/>
      <c r="T145" s="23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7" t="s">
        <v>171</v>
      </c>
      <c r="AU145" s="237" t="s">
        <v>88</v>
      </c>
      <c r="AV145" s="13" t="s">
        <v>88</v>
      </c>
      <c r="AW145" s="13" t="s">
        <v>38</v>
      </c>
      <c r="AX145" s="13" t="s">
        <v>86</v>
      </c>
      <c r="AY145" s="237" t="s">
        <v>135</v>
      </c>
    </row>
    <row r="146" s="2" customFormat="1" ht="16.5" customHeight="1">
      <c r="A146" s="41"/>
      <c r="B146" s="42"/>
      <c r="C146" s="207" t="s">
        <v>211</v>
      </c>
      <c r="D146" s="207" t="s">
        <v>137</v>
      </c>
      <c r="E146" s="208" t="s">
        <v>1427</v>
      </c>
      <c r="F146" s="209" t="s">
        <v>1428</v>
      </c>
      <c r="G146" s="210" t="s">
        <v>184</v>
      </c>
      <c r="H146" s="211">
        <v>7</v>
      </c>
      <c r="I146" s="212"/>
      <c r="J146" s="213">
        <f>ROUND(I146*H146,2)</f>
        <v>0</v>
      </c>
      <c r="K146" s="209" t="s">
        <v>141</v>
      </c>
      <c r="L146" s="47"/>
      <c r="M146" s="214" t="s">
        <v>76</v>
      </c>
      <c r="N146" s="215" t="s">
        <v>48</v>
      </c>
      <c r="O146" s="87"/>
      <c r="P146" s="216">
        <f>O146*H146</f>
        <v>0</v>
      </c>
      <c r="Q146" s="216">
        <v>0</v>
      </c>
      <c r="R146" s="216">
        <f>Q146*H146</f>
        <v>0</v>
      </c>
      <c r="S146" s="216">
        <v>0.040000000000000001</v>
      </c>
      <c r="T146" s="217">
        <f>S146*H146</f>
        <v>0.28000000000000003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142</v>
      </c>
      <c r="AT146" s="218" t="s">
        <v>137</v>
      </c>
      <c r="AU146" s="218" t="s">
        <v>88</v>
      </c>
      <c r="AY146" s="20" t="s">
        <v>135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86</v>
      </c>
      <c r="BK146" s="219">
        <f>ROUND(I146*H146,2)</f>
        <v>0</v>
      </c>
      <c r="BL146" s="20" t="s">
        <v>142</v>
      </c>
      <c r="BM146" s="218" t="s">
        <v>1429</v>
      </c>
    </row>
    <row r="147" s="2" customFormat="1">
      <c r="A147" s="41"/>
      <c r="B147" s="42"/>
      <c r="C147" s="43"/>
      <c r="D147" s="220" t="s">
        <v>144</v>
      </c>
      <c r="E147" s="43"/>
      <c r="F147" s="221" t="s">
        <v>1430</v>
      </c>
      <c r="G147" s="43"/>
      <c r="H147" s="43"/>
      <c r="I147" s="222"/>
      <c r="J147" s="43"/>
      <c r="K147" s="43"/>
      <c r="L147" s="47"/>
      <c r="M147" s="223"/>
      <c r="N147" s="22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144</v>
      </c>
      <c r="AU147" s="20" t="s">
        <v>88</v>
      </c>
    </row>
    <row r="148" s="2" customFormat="1">
      <c r="A148" s="41"/>
      <c r="B148" s="42"/>
      <c r="C148" s="43"/>
      <c r="D148" s="225" t="s">
        <v>146</v>
      </c>
      <c r="E148" s="43"/>
      <c r="F148" s="226" t="s">
        <v>1431</v>
      </c>
      <c r="G148" s="43"/>
      <c r="H148" s="43"/>
      <c r="I148" s="222"/>
      <c r="J148" s="43"/>
      <c r="K148" s="43"/>
      <c r="L148" s="47"/>
      <c r="M148" s="223"/>
      <c r="N148" s="224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146</v>
      </c>
      <c r="AU148" s="20" t="s">
        <v>88</v>
      </c>
    </row>
    <row r="149" s="13" customFormat="1">
      <c r="A149" s="13"/>
      <c r="B149" s="227"/>
      <c r="C149" s="228"/>
      <c r="D149" s="220" t="s">
        <v>171</v>
      </c>
      <c r="E149" s="229" t="s">
        <v>76</v>
      </c>
      <c r="F149" s="230" t="s">
        <v>1432</v>
      </c>
      <c r="G149" s="228"/>
      <c r="H149" s="231">
        <v>7</v>
      </c>
      <c r="I149" s="232"/>
      <c r="J149" s="228"/>
      <c r="K149" s="228"/>
      <c r="L149" s="233"/>
      <c r="M149" s="234"/>
      <c r="N149" s="235"/>
      <c r="O149" s="235"/>
      <c r="P149" s="235"/>
      <c r="Q149" s="235"/>
      <c r="R149" s="235"/>
      <c r="S149" s="235"/>
      <c r="T149" s="23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7" t="s">
        <v>171</v>
      </c>
      <c r="AU149" s="237" t="s">
        <v>88</v>
      </c>
      <c r="AV149" s="13" t="s">
        <v>88</v>
      </c>
      <c r="AW149" s="13" t="s">
        <v>38</v>
      </c>
      <c r="AX149" s="13" t="s">
        <v>86</v>
      </c>
      <c r="AY149" s="237" t="s">
        <v>135</v>
      </c>
    </row>
    <row r="150" s="12" customFormat="1" ht="22.8" customHeight="1">
      <c r="A150" s="12"/>
      <c r="B150" s="191"/>
      <c r="C150" s="192"/>
      <c r="D150" s="193" t="s">
        <v>77</v>
      </c>
      <c r="E150" s="205" t="s">
        <v>164</v>
      </c>
      <c r="F150" s="205" t="s">
        <v>1433</v>
      </c>
      <c r="G150" s="192"/>
      <c r="H150" s="192"/>
      <c r="I150" s="195"/>
      <c r="J150" s="206">
        <f>BK150</f>
        <v>0</v>
      </c>
      <c r="K150" s="192"/>
      <c r="L150" s="197"/>
      <c r="M150" s="198"/>
      <c r="N150" s="199"/>
      <c r="O150" s="199"/>
      <c r="P150" s="200">
        <f>SUM(P151:P221)</f>
        <v>0</v>
      </c>
      <c r="Q150" s="199"/>
      <c r="R150" s="200">
        <f>SUM(R151:R221)</f>
        <v>47.355514999999997</v>
      </c>
      <c r="S150" s="199"/>
      <c r="T150" s="201">
        <f>SUM(T151:T221)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2" t="s">
        <v>86</v>
      </c>
      <c r="AT150" s="203" t="s">
        <v>77</v>
      </c>
      <c r="AU150" s="203" t="s">
        <v>86</v>
      </c>
      <c r="AY150" s="202" t="s">
        <v>135</v>
      </c>
      <c r="BK150" s="204">
        <f>SUM(BK151:BK221)</f>
        <v>0</v>
      </c>
    </row>
    <row r="151" s="2" customFormat="1" ht="16.5" customHeight="1">
      <c r="A151" s="41"/>
      <c r="B151" s="42"/>
      <c r="C151" s="207" t="s">
        <v>8</v>
      </c>
      <c r="D151" s="207" t="s">
        <v>137</v>
      </c>
      <c r="E151" s="208" t="s">
        <v>1434</v>
      </c>
      <c r="F151" s="209" t="s">
        <v>1435</v>
      </c>
      <c r="G151" s="210" t="s">
        <v>252</v>
      </c>
      <c r="H151" s="211">
        <v>12</v>
      </c>
      <c r="I151" s="212"/>
      <c r="J151" s="213">
        <f>ROUND(I151*H151,2)</f>
        <v>0</v>
      </c>
      <c r="K151" s="209" t="s">
        <v>141</v>
      </c>
      <c r="L151" s="47"/>
      <c r="M151" s="214" t="s">
        <v>76</v>
      </c>
      <c r="N151" s="215" t="s">
        <v>48</v>
      </c>
      <c r="O151" s="87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142</v>
      </c>
      <c r="AT151" s="218" t="s">
        <v>137</v>
      </c>
      <c r="AU151" s="218" t="s">
        <v>88</v>
      </c>
      <c r="AY151" s="20" t="s">
        <v>135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86</v>
      </c>
      <c r="BK151" s="219">
        <f>ROUND(I151*H151,2)</f>
        <v>0</v>
      </c>
      <c r="BL151" s="20" t="s">
        <v>142</v>
      </c>
      <c r="BM151" s="218" t="s">
        <v>1436</v>
      </c>
    </row>
    <row r="152" s="2" customFormat="1">
      <c r="A152" s="41"/>
      <c r="B152" s="42"/>
      <c r="C152" s="43"/>
      <c r="D152" s="220" t="s">
        <v>144</v>
      </c>
      <c r="E152" s="43"/>
      <c r="F152" s="221" t="s">
        <v>1437</v>
      </c>
      <c r="G152" s="43"/>
      <c r="H152" s="43"/>
      <c r="I152" s="222"/>
      <c r="J152" s="43"/>
      <c r="K152" s="43"/>
      <c r="L152" s="47"/>
      <c r="M152" s="223"/>
      <c r="N152" s="224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144</v>
      </c>
      <c r="AU152" s="20" t="s">
        <v>88</v>
      </c>
    </row>
    <row r="153" s="2" customFormat="1">
      <c r="A153" s="41"/>
      <c r="B153" s="42"/>
      <c r="C153" s="43"/>
      <c r="D153" s="225" t="s">
        <v>146</v>
      </c>
      <c r="E153" s="43"/>
      <c r="F153" s="226" t="s">
        <v>1438</v>
      </c>
      <c r="G153" s="43"/>
      <c r="H153" s="43"/>
      <c r="I153" s="222"/>
      <c r="J153" s="43"/>
      <c r="K153" s="43"/>
      <c r="L153" s="47"/>
      <c r="M153" s="223"/>
      <c r="N153" s="22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146</v>
      </c>
      <c r="AU153" s="20" t="s">
        <v>88</v>
      </c>
    </row>
    <row r="154" s="13" customFormat="1">
      <c r="A154" s="13"/>
      <c r="B154" s="227"/>
      <c r="C154" s="228"/>
      <c r="D154" s="220" t="s">
        <v>171</v>
      </c>
      <c r="E154" s="229" t="s">
        <v>76</v>
      </c>
      <c r="F154" s="230" t="s">
        <v>1372</v>
      </c>
      <c r="G154" s="228"/>
      <c r="H154" s="231">
        <v>12</v>
      </c>
      <c r="I154" s="232"/>
      <c r="J154" s="228"/>
      <c r="K154" s="228"/>
      <c r="L154" s="233"/>
      <c r="M154" s="234"/>
      <c r="N154" s="235"/>
      <c r="O154" s="235"/>
      <c r="P154" s="235"/>
      <c r="Q154" s="235"/>
      <c r="R154" s="235"/>
      <c r="S154" s="235"/>
      <c r="T154" s="23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7" t="s">
        <v>171</v>
      </c>
      <c r="AU154" s="237" t="s">
        <v>88</v>
      </c>
      <c r="AV154" s="13" t="s">
        <v>88</v>
      </c>
      <c r="AW154" s="13" t="s">
        <v>38</v>
      </c>
      <c r="AX154" s="13" t="s">
        <v>86</v>
      </c>
      <c r="AY154" s="237" t="s">
        <v>135</v>
      </c>
    </row>
    <row r="155" s="2" customFormat="1" ht="16.5" customHeight="1">
      <c r="A155" s="41"/>
      <c r="B155" s="42"/>
      <c r="C155" s="270" t="s">
        <v>229</v>
      </c>
      <c r="D155" s="270" t="s">
        <v>404</v>
      </c>
      <c r="E155" s="271" t="s">
        <v>1439</v>
      </c>
      <c r="F155" s="272" t="s">
        <v>1440</v>
      </c>
      <c r="G155" s="273" t="s">
        <v>383</v>
      </c>
      <c r="H155" s="274">
        <v>3.2400000000000002</v>
      </c>
      <c r="I155" s="275"/>
      <c r="J155" s="276">
        <f>ROUND(I155*H155,2)</f>
        <v>0</v>
      </c>
      <c r="K155" s="272" t="s">
        <v>141</v>
      </c>
      <c r="L155" s="277"/>
      <c r="M155" s="278" t="s">
        <v>76</v>
      </c>
      <c r="N155" s="279" t="s">
        <v>48</v>
      </c>
      <c r="O155" s="87"/>
      <c r="P155" s="216">
        <f>O155*H155</f>
        <v>0</v>
      </c>
      <c r="Q155" s="216">
        <v>1</v>
      </c>
      <c r="R155" s="216">
        <f>Q155*H155</f>
        <v>3.2400000000000002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188</v>
      </c>
      <c r="AT155" s="218" t="s">
        <v>404</v>
      </c>
      <c r="AU155" s="218" t="s">
        <v>88</v>
      </c>
      <c r="AY155" s="20" t="s">
        <v>135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20" t="s">
        <v>86</v>
      </c>
      <c r="BK155" s="219">
        <f>ROUND(I155*H155,2)</f>
        <v>0</v>
      </c>
      <c r="BL155" s="20" t="s">
        <v>142</v>
      </c>
      <c r="BM155" s="218" t="s">
        <v>1441</v>
      </c>
    </row>
    <row r="156" s="2" customFormat="1">
      <c r="A156" s="41"/>
      <c r="B156" s="42"/>
      <c r="C156" s="43"/>
      <c r="D156" s="220" t="s">
        <v>144</v>
      </c>
      <c r="E156" s="43"/>
      <c r="F156" s="221" t="s">
        <v>1440</v>
      </c>
      <c r="G156" s="43"/>
      <c r="H156" s="43"/>
      <c r="I156" s="222"/>
      <c r="J156" s="43"/>
      <c r="K156" s="43"/>
      <c r="L156" s="47"/>
      <c r="M156" s="223"/>
      <c r="N156" s="224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144</v>
      </c>
      <c r="AU156" s="20" t="s">
        <v>88</v>
      </c>
    </row>
    <row r="157" s="13" customFormat="1">
      <c r="A157" s="13"/>
      <c r="B157" s="227"/>
      <c r="C157" s="228"/>
      <c r="D157" s="220" t="s">
        <v>171</v>
      </c>
      <c r="E157" s="228"/>
      <c r="F157" s="230" t="s">
        <v>1442</v>
      </c>
      <c r="G157" s="228"/>
      <c r="H157" s="231">
        <v>3.2400000000000002</v>
      </c>
      <c r="I157" s="232"/>
      <c r="J157" s="228"/>
      <c r="K157" s="228"/>
      <c r="L157" s="233"/>
      <c r="M157" s="234"/>
      <c r="N157" s="235"/>
      <c r="O157" s="235"/>
      <c r="P157" s="235"/>
      <c r="Q157" s="235"/>
      <c r="R157" s="235"/>
      <c r="S157" s="235"/>
      <c r="T157" s="23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7" t="s">
        <v>171</v>
      </c>
      <c r="AU157" s="237" t="s">
        <v>88</v>
      </c>
      <c r="AV157" s="13" t="s">
        <v>88</v>
      </c>
      <c r="AW157" s="13" t="s">
        <v>4</v>
      </c>
      <c r="AX157" s="13" t="s">
        <v>86</v>
      </c>
      <c r="AY157" s="237" t="s">
        <v>135</v>
      </c>
    </row>
    <row r="158" s="2" customFormat="1" ht="16.5" customHeight="1">
      <c r="A158" s="41"/>
      <c r="B158" s="42"/>
      <c r="C158" s="207" t="s">
        <v>235</v>
      </c>
      <c r="D158" s="207" t="s">
        <v>137</v>
      </c>
      <c r="E158" s="208" t="s">
        <v>1443</v>
      </c>
      <c r="F158" s="209" t="s">
        <v>1444</v>
      </c>
      <c r="G158" s="210" t="s">
        <v>252</v>
      </c>
      <c r="H158" s="211">
        <v>153.852</v>
      </c>
      <c r="I158" s="212"/>
      <c r="J158" s="213">
        <f>ROUND(I158*H158,2)</f>
        <v>0</v>
      </c>
      <c r="K158" s="209" t="s">
        <v>141</v>
      </c>
      <c r="L158" s="47"/>
      <c r="M158" s="214" t="s">
        <v>76</v>
      </c>
      <c r="N158" s="215" t="s">
        <v>48</v>
      </c>
      <c r="O158" s="87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142</v>
      </c>
      <c r="AT158" s="218" t="s">
        <v>137</v>
      </c>
      <c r="AU158" s="218" t="s">
        <v>88</v>
      </c>
      <c r="AY158" s="20" t="s">
        <v>135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86</v>
      </c>
      <c r="BK158" s="219">
        <f>ROUND(I158*H158,2)</f>
        <v>0</v>
      </c>
      <c r="BL158" s="20" t="s">
        <v>142</v>
      </c>
      <c r="BM158" s="218" t="s">
        <v>1445</v>
      </c>
    </row>
    <row r="159" s="2" customFormat="1">
      <c r="A159" s="41"/>
      <c r="B159" s="42"/>
      <c r="C159" s="43"/>
      <c r="D159" s="220" t="s">
        <v>144</v>
      </c>
      <c r="E159" s="43"/>
      <c r="F159" s="221" t="s">
        <v>1446</v>
      </c>
      <c r="G159" s="43"/>
      <c r="H159" s="43"/>
      <c r="I159" s="222"/>
      <c r="J159" s="43"/>
      <c r="K159" s="43"/>
      <c r="L159" s="47"/>
      <c r="M159" s="223"/>
      <c r="N159" s="22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144</v>
      </c>
      <c r="AU159" s="20" t="s">
        <v>88</v>
      </c>
    </row>
    <row r="160" s="2" customFormat="1">
      <c r="A160" s="41"/>
      <c r="B160" s="42"/>
      <c r="C160" s="43"/>
      <c r="D160" s="225" t="s">
        <v>146</v>
      </c>
      <c r="E160" s="43"/>
      <c r="F160" s="226" t="s">
        <v>1447</v>
      </c>
      <c r="G160" s="43"/>
      <c r="H160" s="43"/>
      <c r="I160" s="222"/>
      <c r="J160" s="43"/>
      <c r="K160" s="43"/>
      <c r="L160" s="47"/>
      <c r="M160" s="223"/>
      <c r="N160" s="224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146</v>
      </c>
      <c r="AU160" s="20" t="s">
        <v>88</v>
      </c>
    </row>
    <row r="161" s="13" customFormat="1">
      <c r="A161" s="13"/>
      <c r="B161" s="227"/>
      <c r="C161" s="228"/>
      <c r="D161" s="220" t="s">
        <v>171</v>
      </c>
      <c r="E161" s="229" t="s">
        <v>76</v>
      </c>
      <c r="F161" s="230" t="s">
        <v>1378</v>
      </c>
      <c r="G161" s="228"/>
      <c r="H161" s="231">
        <v>152.852</v>
      </c>
      <c r="I161" s="232"/>
      <c r="J161" s="228"/>
      <c r="K161" s="228"/>
      <c r="L161" s="233"/>
      <c r="M161" s="234"/>
      <c r="N161" s="235"/>
      <c r="O161" s="235"/>
      <c r="P161" s="235"/>
      <c r="Q161" s="235"/>
      <c r="R161" s="235"/>
      <c r="S161" s="235"/>
      <c r="T161" s="23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7" t="s">
        <v>171</v>
      </c>
      <c r="AU161" s="237" t="s">
        <v>88</v>
      </c>
      <c r="AV161" s="13" t="s">
        <v>88</v>
      </c>
      <c r="AW161" s="13" t="s">
        <v>38</v>
      </c>
      <c r="AX161" s="13" t="s">
        <v>78</v>
      </c>
      <c r="AY161" s="237" t="s">
        <v>135</v>
      </c>
    </row>
    <row r="162" s="13" customFormat="1">
      <c r="A162" s="13"/>
      <c r="B162" s="227"/>
      <c r="C162" s="228"/>
      <c r="D162" s="220" t="s">
        <v>171</v>
      </c>
      <c r="E162" s="229" t="s">
        <v>76</v>
      </c>
      <c r="F162" s="230" t="s">
        <v>1379</v>
      </c>
      <c r="G162" s="228"/>
      <c r="H162" s="231">
        <v>1</v>
      </c>
      <c r="I162" s="232"/>
      <c r="J162" s="228"/>
      <c r="K162" s="228"/>
      <c r="L162" s="233"/>
      <c r="M162" s="234"/>
      <c r="N162" s="235"/>
      <c r="O162" s="235"/>
      <c r="P162" s="235"/>
      <c r="Q162" s="235"/>
      <c r="R162" s="235"/>
      <c r="S162" s="235"/>
      <c r="T162" s="23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7" t="s">
        <v>171</v>
      </c>
      <c r="AU162" s="237" t="s">
        <v>88</v>
      </c>
      <c r="AV162" s="13" t="s">
        <v>88</v>
      </c>
      <c r="AW162" s="13" t="s">
        <v>38</v>
      </c>
      <c r="AX162" s="13" t="s">
        <v>78</v>
      </c>
      <c r="AY162" s="237" t="s">
        <v>135</v>
      </c>
    </row>
    <row r="163" s="16" customFormat="1">
      <c r="A163" s="16"/>
      <c r="B163" s="259"/>
      <c r="C163" s="260"/>
      <c r="D163" s="220" t="s">
        <v>171</v>
      </c>
      <c r="E163" s="261" t="s">
        <v>76</v>
      </c>
      <c r="F163" s="262" t="s">
        <v>402</v>
      </c>
      <c r="G163" s="260"/>
      <c r="H163" s="263">
        <v>153.852</v>
      </c>
      <c r="I163" s="264"/>
      <c r="J163" s="260"/>
      <c r="K163" s="260"/>
      <c r="L163" s="265"/>
      <c r="M163" s="266"/>
      <c r="N163" s="267"/>
      <c r="O163" s="267"/>
      <c r="P163" s="267"/>
      <c r="Q163" s="267"/>
      <c r="R163" s="267"/>
      <c r="S163" s="267"/>
      <c r="T163" s="268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T163" s="269" t="s">
        <v>171</v>
      </c>
      <c r="AU163" s="269" t="s">
        <v>88</v>
      </c>
      <c r="AV163" s="16" t="s">
        <v>142</v>
      </c>
      <c r="AW163" s="16" t="s">
        <v>38</v>
      </c>
      <c r="AX163" s="16" t="s">
        <v>86</v>
      </c>
      <c r="AY163" s="269" t="s">
        <v>135</v>
      </c>
    </row>
    <row r="164" s="2" customFormat="1" ht="16.5" customHeight="1">
      <c r="A164" s="41"/>
      <c r="B164" s="42"/>
      <c r="C164" s="207" t="s">
        <v>242</v>
      </c>
      <c r="D164" s="207" t="s">
        <v>137</v>
      </c>
      <c r="E164" s="208" t="s">
        <v>1448</v>
      </c>
      <c r="F164" s="209" t="s">
        <v>1449</v>
      </c>
      <c r="G164" s="210" t="s">
        <v>252</v>
      </c>
      <c r="H164" s="211">
        <v>153.852</v>
      </c>
      <c r="I164" s="212"/>
      <c r="J164" s="213">
        <f>ROUND(I164*H164,2)</f>
        <v>0</v>
      </c>
      <c r="K164" s="209" t="s">
        <v>1450</v>
      </c>
      <c r="L164" s="47"/>
      <c r="M164" s="214" t="s">
        <v>76</v>
      </c>
      <c r="N164" s="215" t="s">
        <v>48</v>
      </c>
      <c r="O164" s="87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142</v>
      </c>
      <c r="AT164" s="218" t="s">
        <v>137</v>
      </c>
      <c r="AU164" s="218" t="s">
        <v>88</v>
      </c>
      <c r="AY164" s="20" t="s">
        <v>135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86</v>
      </c>
      <c r="BK164" s="219">
        <f>ROUND(I164*H164,2)</f>
        <v>0</v>
      </c>
      <c r="BL164" s="20" t="s">
        <v>142</v>
      </c>
      <c r="BM164" s="218" t="s">
        <v>1451</v>
      </c>
    </row>
    <row r="165" s="2" customFormat="1">
      <c r="A165" s="41"/>
      <c r="B165" s="42"/>
      <c r="C165" s="43"/>
      <c r="D165" s="220" t="s">
        <v>144</v>
      </c>
      <c r="E165" s="43"/>
      <c r="F165" s="221" t="s">
        <v>1452</v>
      </c>
      <c r="G165" s="43"/>
      <c r="H165" s="43"/>
      <c r="I165" s="222"/>
      <c r="J165" s="43"/>
      <c r="K165" s="43"/>
      <c r="L165" s="47"/>
      <c r="M165" s="223"/>
      <c r="N165" s="224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144</v>
      </c>
      <c r="AU165" s="20" t="s">
        <v>88</v>
      </c>
    </row>
    <row r="166" s="2" customFormat="1">
      <c r="A166" s="41"/>
      <c r="B166" s="42"/>
      <c r="C166" s="43"/>
      <c r="D166" s="225" t="s">
        <v>146</v>
      </c>
      <c r="E166" s="43"/>
      <c r="F166" s="226" t="s">
        <v>1453</v>
      </c>
      <c r="G166" s="43"/>
      <c r="H166" s="43"/>
      <c r="I166" s="222"/>
      <c r="J166" s="43"/>
      <c r="K166" s="43"/>
      <c r="L166" s="47"/>
      <c r="M166" s="223"/>
      <c r="N166" s="224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146</v>
      </c>
      <c r="AU166" s="20" t="s">
        <v>88</v>
      </c>
    </row>
    <row r="167" s="13" customFormat="1">
      <c r="A167" s="13"/>
      <c r="B167" s="227"/>
      <c r="C167" s="228"/>
      <c r="D167" s="220" t="s">
        <v>171</v>
      </c>
      <c r="E167" s="229" t="s">
        <v>76</v>
      </c>
      <c r="F167" s="230" t="s">
        <v>1378</v>
      </c>
      <c r="G167" s="228"/>
      <c r="H167" s="231">
        <v>152.852</v>
      </c>
      <c r="I167" s="232"/>
      <c r="J167" s="228"/>
      <c r="K167" s="228"/>
      <c r="L167" s="233"/>
      <c r="M167" s="234"/>
      <c r="N167" s="235"/>
      <c r="O167" s="235"/>
      <c r="P167" s="235"/>
      <c r="Q167" s="235"/>
      <c r="R167" s="235"/>
      <c r="S167" s="235"/>
      <c r="T167" s="23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7" t="s">
        <v>171</v>
      </c>
      <c r="AU167" s="237" t="s">
        <v>88</v>
      </c>
      <c r="AV167" s="13" t="s">
        <v>88</v>
      </c>
      <c r="AW167" s="13" t="s">
        <v>38</v>
      </c>
      <c r="AX167" s="13" t="s">
        <v>78</v>
      </c>
      <c r="AY167" s="237" t="s">
        <v>135</v>
      </c>
    </row>
    <row r="168" s="13" customFormat="1">
      <c r="A168" s="13"/>
      <c r="B168" s="227"/>
      <c r="C168" s="228"/>
      <c r="D168" s="220" t="s">
        <v>171</v>
      </c>
      <c r="E168" s="229" t="s">
        <v>76</v>
      </c>
      <c r="F168" s="230" t="s">
        <v>1379</v>
      </c>
      <c r="G168" s="228"/>
      <c r="H168" s="231">
        <v>1</v>
      </c>
      <c r="I168" s="232"/>
      <c r="J168" s="228"/>
      <c r="K168" s="228"/>
      <c r="L168" s="233"/>
      <c r="M168" s="234"/>
      <c r="N168" s="235"/>
      <c r="O168" s="235"/>
      <c r="P168" s="235"/>
      <c r="Q168" s="235"/>
      <c r="R168" s="235"/>
      <c r="S168" s="235"/>
      <c r="T168" s="23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7" t="s">
        <v>171</v>
      </c>
      <c r="AU168" s="237" t="s">
        <v>88</v>
      </c>
      <c r="AV168" s="13" t="s">
        <v>88</v>
      </c>
      <c r="AW168" s="13" t="s">
        <v>38</v>
      </c>
      <c r="AX168" s="13" t="s">
        <v>78</v>
      </c>
      <c r="AY168" s="237" t="s">
        <v>135</v>
      </c>
    </row>
    <row r="169" s="16" customFormat="1">
      <c r="A169" s="16"/>
      <c r="B169" s="259"/>
      <c r="C169" s="260"/>
      <c r="D169" s="220" t="s">
        <v>171</v>
      </c>
      <c r="E169" s="261" t="s">
        <v>76</v>
      </c>
      <c r="F169" s="262" t="s">
        <v>402</v>
      </c>
      <c r="G169" s="260"/>
      <c r="H169" s="263">
        <v>153.852</v>
      </c>
      <c r="I169" s="264"/>
      <c r="J169" s="260"/>
      <c r="K169" s="260"/>
      <c r="L169" s="265"/>
      <c r="M169" s="266"/>
      <c r="N169" s="267"/>
      <c r="O169" s="267"/>
      <c r="P169" s="267"/>
      <c r="Q169" s="267"/>
      <c r="R169" s="267"/>
      <c r="S169" s="267"/>
      <c r="T169" s="268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T169" s="269" t="s">
        <v>171</v>
      </c>
      <c r="AU169" s="269" t="s">
        <v>88</v>
      </c>
      <c r="AV169" s="16" t="s">
        <v>142</v>
      </c>
      <c r="AW169" s="16" t="s">
        <v>38</v>
      </c>
      <c r="AX169" s="16" t="s">
        <v>86</v>
      </c>
      <c r="AY169" s="269" t="s">
        <v>135</v>
      </c>
    </row>
    <row r="170" s="2" customFormat="1" ht="16.5" customHeight="1">
      <c r="A170" s="41"/>
      <c r="B170" s="42"/>
      <c r="C170" s="207" t="s">
        <v>249</v>
      </c>
      <c r="D170" s="207" t="s">
        <v>137</v>
      </c>
      <c r="E170" s="208" t="s">
        <v>1454</v>
      </c>
      <c r="F170" s="209" t="s">
        <v>1455</v>
      </c>
      <c r="G170" s="210" t="s">
        <v>252</v>
      </c>
      <c r="H170" s="211">
        <v>1159.636</v>
      </c>
      <c r="I170" s="212"/>
      <c r="J170" s="213">
        <f>ROUND(I170*H170,2)</f>
        <v>0</v>
      </c>
      <c r="K170" s="209" t="s">
        <v>141</v>
      </c>
      <c r="L170" s="47"/>
      <c r="M170" s="214" t="s">
        <v>76</v>
      </c>
      <c r="N170" s="215" t="s">
        <v>48</v>
      </c>
      <c r="O170" s="87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142</v>
      </c>
      <c r="AT170" s="218" t="s">
        <v>137</v>
      </c>
      <c r="AU170" s="218" t="s">
        <v>88</v>
      </c>
      <c r="AY170" s="20" t="s">
        <v>135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86</v>
      </c>
      <c r="BK170" s="219">
        <f>ROUND(I170*H170,2)</f>
        <v>0</v>
      </c>
      <c r="BL170" s="20" t="s">
        <v>142</v>
      </c>
      <c r="BM170" s="218" t="s">
        <v>1456</v>
      </c>
    </row>
    <row r="171" s="2" customFormat="1">
      <c r="A171" s="41"/>
      <c r="B171" s="42"/>
      <c r="C171" s="43"/>
      <c r="D171" s="220" t="s">
        <v>144</v>
      </c>
      <c r="E171" s="43"/>
      <c r="F171" s="221" t="s">
        <v>1457</v>
      </c>
      <c r="G171" s="43"/>
      <c r="H171" s="43"/>
      <c r="I171" s="222"/>
      <c r="J171" s="43"/>
      <c r="K171" s="43"/>
      <c r="L171" s="47"/>
      <c r="M171" s="223"/>
      <c r="N171" s="224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144</v>
      </c>
      <c r="AU171" s="20" t="s">
        <v>88</v>
      </c>
    </row>
    <row r="172" s="2" customFormat="1">
      <c r="A172" s="41"/>
      <c r="B172" s="42"/>
      <c r="C172" s="43"/>
      <c r="D172" s="225" t="s">
        <v>146</v>
      </c>
      <c r="E172" s="43"/>
      <c r="F172" s="226" t="s">
        <v>1458</v>
      </c>
      <c r="G172" s="43"/>
      <c r="H172" s="43"/>
      <c r="I172" s="222"/>
      <c r="J172" s="43"/>
      <c r="K172" s="43"/>
      <c r="L172" s="47"/>
      <c r="M172" s="223"/>
      <c r="N172" s="224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146</v>
      </c>
      <c r="AU172" s="20" t="s">
        <v>88</v>
      </c>
    </row>
    <row r="173" s="15" customFormat="1">
      <c r="A173" s="15"/>
      <c r="B173" s="249"/>
      <c r="C173" s="250"/>
      <c r="D173" s="220" t="s">
        <v>171</v>
      </c>
      <c r="E173" s="251" t="s">
        <v>76</v>
      </c>
      <c r="F173" s="252" t="s">
        <v>1385</v>
      </c>
      <c r="G173" s="250"/>
      <c r="H173" s="251" t="s">
        <v>76</v>
      </c>
      <c r="I173" s="253"/>
      <c r="J173" s="250"/>
      <c r="K173" s="250"/>
      <c r="L173" s="254"/>
      <c r="M173" s="255"/>
      <c r="N173" s="256"/>
      <c r="O173" s="256"/>
      <c r="P173" s="256"/>
      <c r="Q173" s="256"/>
      <c r="R173" s="256"/>
      <c r="S173" s="256"/>
      <c r="T173" s="257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58" t="s">
        <v>171</v>
      </c>
      <c r="AU173" s="258" t="s">
        <v>88</v>
      </c>
      <c r="AV173" s="15" t="s">
        <v>86</v>
      </c>
      <c r="AW173" s="15" t="s">
        <v>38</v>
      </c>
      <c r="AX173" s="15" t="s">
        <v>78</v>
      </c>
      <c r="AY173" s="258" t="s">
        <v>135</v>
      </c>
    </row>
    <row r="174" s="13" customFormat="1">
      <c r="A174" s="13"/>
      <c r="B174" s="227"/>
      <c r="C174" s="228"/>
      <c r="D174" s="220" t="s">
        <v>171</v>
      </c>
      <c r="E174" s="229" t="s">
        <v>76</v>
      </c>
      <c r="F174" s="230" t="s">
        <v>1386</v>
      </c>
      <c r="G174" s="228"/>
      <c r="H174" s="231">
        <v>313.37599999999998</v>
      </c>
      <c r="I174" s="232"/>
      <c r="J174" s="228"/>
      <c r="K174" s="228"/>
      <c r="L174" s="233"/>
      <c r="M174" s="234"/>
      <c r="N174" s="235"/>
      <c r="O174" s="235"/>
      <c r="P174" s="235"/>
      <c r="Q174" s="235"/>
      <c r="R174" s="235"/>
      <c r="S174" s="235"/>
      <c r="T174" s="23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7" t="s">
        <v>171</v>
      </c>
      <c r="AU174" s="237" t="s">
        <v>88</v>
      </c>
      <c r="AV174" s="13" t="s">
        <v>88</v>
      </c>
      <c r="AW174" s="13" t="s">
        <v>38</v>
      </c>
      <c r="AX174" s="13" t="s">
        <v>78</v>
      </c>
      <c r="AY174" s="237" t="s">
        <v>135</v>
      </c>
    </row>
    <row r="175" s="13" customFormat="1">
      <c r="A175" s="13"/>
      <c r="B175" s="227"/>
      <c r="C175" s="228"/>
      <c r="D175" s="220" t="s">
        <v>171</v>
      </c>
      <c r="E175" s="229" t="s">
        <v>76</v>
      </c>
      <c r="F175" s="230" t="s">
        <v>1387</v>
      </c>
      <c r="G175" s="228"/>
      <c r="H175" s="231">
        <v>235.75999999999999</v>
      </c>
      <c r="I175" s="232"/>
      <c r="J175" s="228"/>
      <c r="K175" s="228"/>
      <c r="L175" s="233"/>
      <c r="M175" s="234"/>
      <c r="N175" s="235"/>
      <c r="O175" s="235"/>
      <c r="P175" s="235"/>
      <c r="Q175" s="235"/>
      <c r="R175" s="235"/>
      <c r="S175" s="235"/>
      <c r="T175" s="23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7" t="s">
        <v>171</v>
      </c>
      <c r="AU175" s="237" t="s">
        <v>88</v>
      </c>
      <c r="AV175" s="13" t="s">
        <v>88</v>
      </c>
      <c r="AW175" s="13" t="s">
        <v>38</v>
      </c>
      <c r="AX175" s="13" t="s">
        <v>78</v>
      </c>
      <c r="AY175" s="237" t="s">
        <v>135</v>
      </c>
    </row>
    <row r="176" s="13" customFormat="1">
      <c r="A176" s="13"/>
      <c r="B176" s="227"/>
      <c r="C176" s="228"/>
      <c r="D176" s="220" t="s">
        <v>171</v>
      </c>
      <c r="E176" s="229" t="s">
        <v>76</v>
      </c>
      <c r="F176" s="230" t="s">
        <v>1388</v>
      </c>
      <c r="G176" s="228"/>
      <c r="H176" s="231">
        <v>160</v>
      </c>
      <c r="I176" s="232"/>
      <c r="J176" s="228"/>
      <c r="K176" s="228"/>
      <c r="L176" s="233"/>
      <c r="M176" s="234"/>
      <c r="N176" s="235"/>
      <c r="O176" s="235"/>
      <c r="P176" s="235"/>
      <c r="Q176" s="235"/>
      <c r="R176" s="235"/>
      <c r="S176" s="235"/>
      <c r="T176" s="23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7" t="s">
        <v>171</v>
      </c>
      <c r="AU176" s="237" t="s">
        <v>88</v>
      </c>
      <c r="AV176" s="13" t="s">
        <v>88</v>
      </c>
      <c r="AW176" s="13" t="s">
        <v>38</v>
      </c>
      <c r="AX176" s="13" t="s">
        <v>78</v>
      </c>
      <c r="AY176" s="237" t="s">
        <v>135</v>
      </c>
    </row>
    <row r="177" s="13" customFormat="1">
      <c r="A177" s="13"/>
      <c r="B177" s="227"/>
      <c r="C177" s="228"/>
      <c r="D177" s="220" t="s">
        <v>171</v>
      </c>
      <c r="E177" s="229" t="s">
        <v>76</v>
      </c>
      <c r="F177" s="230" t="s">
        <v>1389</v>
      </c>
      <c r="G177" s="228"/>
      <c r="H177" s="231">
        <v>65.200000000000003</v>
      </c>
      <c r="I177" s="232"/>
      <c r="J177" s="228"/>
      <c r="K177" s="228"/>
      <c r="L177" s="233"/>
      <c r="M177" s="234"/>
      <c r="N177" s="235"/>
      <c r="O177" s="235"/>
      <c r="P177" s="235"/>
      <c r="Q177" s="235"/>
      <c r="R177" s="235"/>
      <c r="S177" s="235"/>
      <c r="T177" s="23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7" t="s">
        <v>171</v>
      </c>
      <c r="AU177" s="237" t="s">
        <v>88</v>
      </c>
      <c r="AV177" s="13" t="s">
        <v>88</v>
      </c>
      <c r="AW177" s="13" t="s">
        <v>38</v>
      </c>
      <c r="AX177" s="13" t="s">
        <v>78</v>
      </c>
      <c r="AY177" s="237" t="s">
        <v>135</v>
      </c>
    </row>
    <row r="178" s="13" customFormat="1">
      <c r="A178" s="13"/>
      <c r="B178" s="227"/>
      <c r="C178" s="228"/>
      <c r="D178" s="220" t="s">
        <v>171</v>
      </c>
      <c r="E178" s="229" t="s">
        <v>76</v>
      </c>
      <c r="F178" s="230" t="s">
        <v>1390</v>
      </c>
      <c r="G178" s="228"/>
      <c r="H178" s="231">
        <v>373.30000000000001</v>
      </c>
      <c r="I178" s="232"/>
      <c r="J178" s="228"/>
      <c r="K178" s="228"/>
      <c r="L178" s="233"/>
      <c r="M178" s="234"/>
      <c r="N178" s="235"/>
      <c r="O178" s="235"/>
      <c r="P178" s="235"/>
      <c r="Q178" s="235"/>
      <c r="R178" s="235"/>
      <c r="S178" s="235"/>
      <c r="T178" s="23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7" t="s">
        <v>171</v>
      </c>
      <c r="AU178" s="237" t="s">
        <v>88</v>
      </c>
      <c r="AV178" s="13" t="s">
        <v>88</v>
      </c>
      <c r="AW178" s="13" t="s">
        <v>38</v>
      </c>
      <c r="AX178" s="13" t="s">
        <v>78</v>
      </c>
      <c r="AY178" s="237" t="s">
        <v>135</v>
      </c>
    </row>
    <row r="179" s="13" customFormat="1">
      <c r="A179" s="13"/>
      <c r="B179" s="227"/>
      <c r="C179" s="228"/>
      <c r="D179" s="220" t="s">
        <v>171</v>
      </c>
      <c r="E179" s="229" t="s">
        <v>76</v>
      </c>
      <c r="F179" s="230" t="s">
        <v>1391</v>
      </c>
      <c r="G179" s="228"/>
      <c r="H179" s="231">
        <v>12</v>
      </c>
      <c r="I179" s="232"/>
      <c r="J179" s="228"/>
      <c r="K179" s="228"/>
      <c r="L179" s="233"/>
      <c r="M179" s="234"/>
      <c r="N179" s="235"/>
      <c r="O179" s="235"/>
      <c r="P179" s="235"/>
      <c r="Q179" s="235"/>
      <c r="R179" s="235"/>
      <c r="S179" s="235"/>
      <c r="T179" s="23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7" t="s">
        <v>171</v>
      </c>
      <c r="AU179" s="237" t="s">
        <v>88</v>
      </c>
      <c r="AV179" s="13" t="s">
        <v>88</v>
      </c>
      <c r="AW179" s="13" t="s">
        <v>38</v>
      </c>
      <c r="AX179" s="13" t="s">
        <v>78</v>
      </c>
      <c r="AY179" s="237" t="s">
        <v>135</v>
      </c>
    </row>
    <row r="180" s="16" customFormat="1">
      <c r="A180" s="16"/>
      <c r="B180" s="259"/>
      <c r="C180" s="260"/>
      <c r="D180" s="220" t="s">
        <v>171</v>
      </c>
      <c r="E180" s="261" t="s">
        <v>76</v>
      </c>
      <c r="F180" s="262" t="s">
        <v>402</v>
      </c>
      <c r="G180" s="260"/>
      <c r="H180" s="263">
        <v>1159.636</v>
      </c>
      <c r="I180" s="264"/>
      <c r="J180" s="260"/>
      <c r="K180" s="260"/>
      <c r="L180" s="265"/>
      <c r="M180" s="266"/>
      <c r="N180" s="267"/>
      <c r="O180" s="267"/>
      <c r="P180" s="267"/>
      <c r="Q180" s="267"/>
      <c r="R180" s="267"/>
      <c r="S180" s="267"/>
      <c r="T180" s="268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T180" s="269" t="s">
        <v>171</v>
      </c>
      <c r="AU180" s="269" t="s">
        <v>88</v>
      </c>
      <c r="AV180" s="16" t="s">
        <v>142</v>
      </c>
      <c r="AW180" s="16" t="s">
        <v>38</v>
      </c>
      <c r="AX180" s="16" t="s">
        <v>86</v>
      </c>
      <c r="AY180" s="269" t="s">
        <v>135</v>
      </c>
    </row>
    <row r="181" s="2" customFormat="1" ht="16.5" customHeight="1">
      <c r="A181" s="41"/>
      <c r="B181" s="42"/>
      <c r="C181" s="207" t="s">
        <v>257</v>
      </c>
      <c r="D181" s="207" t="s">
        <v>137</v>
      </c>
      <c r="E181" s="208" t="s">
        <v>1459</v>
      </c>
      <c r="F181" s="209" t="s">
        <v>1460</v>
      </c>
      <c r="G181" s="210" t="s">
        <v>252</v>
      </c>
      <c r="H181" s="211">
        <v>774.33600000000001</v>
      </c>
      <c r="I181" s="212"/>
      <c r="J181" s="213">
        <f>ROUND(I181*H181,2)</f>
        <v>0</v>
      </c>
      <c r="K181" s="209" t="s">
        <v>141</v>
      </c>
      <c r="L181" s="47"/>
      <c r="M181" s="214" t="s">
        <v>76</v>
      </c>
      <c r="N181" s="215" t="s">
        <v>48</v>
      </c>
      <c r="O181" s="87"/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8" t="s">
        <v>142</v>
      </c>
      <c r="AT181" s="218" t="s">
        <v>137</v>
      </c>
      <c r="AU181" s="218" t="s">
        <v>88</v>
      </c>
      <c r="AY181" s="20" t="s">
        <v>135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20" t="s">
        <v>86</v>
      </c>
      <c r="BK181" s="219">
        <f>ROUND(I181*H181,2)</f>
        <v>0</v>
      </c>
      <c r="BL181" s="20" t="s">
        <v>142</v>
      </c>
      <c r="BM181" s="218" t="s">
        <v>1461</v>
      </c>
    </row>
    <row r="182" s="2" customFormat="1">
      <c r="A182" s="41"/>
      <c r="B182" s="42"/>
      <c r="C182" s="43"/>
      <c r="D182" s="220" t="s">
        <v>144</v>
      </c>
      <c r="E182" s="43"/>
      <c r="F182" s="221" t="s">
        <v>1462</v>
      </c>
      <c r="G182" s="43"/>
      <c r="H182" s="43"/>
      <c r="I182" s="222"/>
      <c r="J182" s="43"/>
      <c r="K182" s="43"/>
      <c r="L182" s="47"/>
      <c r="M182" s="223"/>
      <c r="N182" s="224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144</v>
      </c>
      <c r="AU182" s="20" t="s">
        <v>88</v>
      </c>
    </row>
    <row r="183" s="2" customFormat="1">
      <c r="A183" s="41"/>
      <c r="B183" s="42"/>
      <c r="C183" s="43"/>
      <c r="D183" s="225" t="s">
        <v>146</v>
      </c>
      <c r="E183" s="43"/>
      <c r="F183" s="226" t="s">
        <v>1463</v>
      </c>
      <c r="G183" s="43"/>
      <c r="H183" s="43"/>
      <c r="I183" s="222"/>
      <c r="J183" s="43"/>
      <c r="K183" s="43"/>
      <c r="L183" s="47"/>
      <c r="M183" s="223"/>
      <c r="N183" s="224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146</v>
      </c>
      <c r="AU183" s="20" t="s">
        <v>88</v>
      </c>
    </row>
    <row r="184" s="13" customFormat="1">
      <c r="A184" s="13"/>
      <c r="B184" s="227"/>
      <c r="C184" s="228"/>
      <c r="D184" s="220" t="s">
        <v>171</v>
      </c>
      <c r="E184" s="229" t="s">
        <v>76</v>
      </c>
      <c r="F184" s="230" t="s">
        <v>1386</v>
      </c>
      <c r="G184" s="228"/>
      <c r="H184" s="231">
        <v>313.37599999999998</v>
      </c>
      <c r="I184" s="232"/>
      <c r="J184" s="228"/>
      <c r="K184" s="228"/>
      <c r="L184" s="233"/>
      <c r="M184" s="234"/>
      <c r="N184" s="235"/>
      <c r="O184" s="235"/>
      <c r="P184" s="235"/>
      <c r="Q184" s="235"/>
      <c r="R184" s="235"/>
      <c r="S184" s="235"/>
      <c r="T184" s="23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7" t="s">
        <v>171</v>
      </c>
      <c r="AU184" s="237" t="s">
        <v>88</v>
      </c>
      <c r="AV184" s="13" t="s">
        <v>88</v>
      </c>
      <c r="AW184" s="13" t="s">
        <v>38</v>
      </c>
      <c r="AX184" s="13" t="s">
        <v>78</v>
      </c>
      <c r="AY184" s="237" t="s">
        <v>135</v>
      </c>
    </row>
    <row r="185" s="13" customFormat="1">
      <c r="A185" s="13"/>
      <c r="B185" s="227"/>
      <c r="C185" s="228"/>
      <c r="D185" s="220" t="s">
        <v>171</v>
      </c>
      <c r="E185" s="229" t="s">
        <v>76</v>
      </c>
      <c r="F185" s="230" t="s">
        <v>1387</v>
      </c>
      <c r="G185" s="228"/>
      <c r="H185" s="231">
        <v>235.75999999999999</v>
      </c>
      <c r="I185" s="232"/>
      <c r="J185" s="228"/>
      <c r="K185" s="228"/>
      <c r="L185" s="233"/>
      <c r="M185" s="234"/>
      <c r="N185" s="235"/>
      <c r="O185" s="235"/>
      <c r="P185" s="235"/>
      <c r="Q185" s="235"/>
      <c r="R185" s="235"/>
      <c r="S185" s="235"/>
      <c r="T185" s="23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7" t="s">
        <v>171</v>
      </c>
      <c r="AU185" s="237" t="s">
        <v>88</v>
      </c>
      <c r="AV185" s="13" t="s">
        <v>88</v>
      </c>
      <c r="AW185" s="13" t="s">
        <v>38</v>
      </c>
      <c r="AX185" s="13" t="s">
        <v>78</v>
      </c>
      <c r="AY185" s="237" t="s">
        <v>135</v>
      </c>
    </row>
    <row r="186" s="13" customFormat="1">
      <c r="A186" s="13"/>
      <c r="B186" s="227"/>
      <c r="C186" s="228"/>
      <c r="D186" s="220" t="s">
        <v>171</v>
      </c>
      <c r="E186" s="229" t="s">
        <v>76</v>
      </c>
      <c r="F186" s="230" t="s">
        <v>1388</v>
      </c>
      <c r="G186" s="228"/>
      <c r="H186" s="231">
        <v>160</v>
      </c>
      <c r="I186" s="232"/>
      <c r="J186" s="228"/>
      <c r="K186" s="228"/>
      <c r="L186" s="233"/>
      <c r="M186" s="234"/>
      <c r="N186" s="235"/>
      <c r="O186" s="235"/>
      <c r="P186" s="235"/>
      <c r="Q186" s="235"/>
      <c r="R186" s="235"/>
      <c r="S186" s="235"/>
      <c r="T186" s="23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7" t="s">
        <v>171</v>
      </c>
      <c r="AU186" s="237" t="s">
        <v>88</v>
      </c>
      <c r="AV186" s="13" t="s">
        <v>88</v>
      </c>
      <c r="AW186" s="13" t="s">
        <v>38</v>
      </c>
      <c r="AX186" s="13" t="s">
        <v>78</v>
      </c>
      <c r="AY186" s="237" t="s">
        <v>135</v>
      </c>
    </row>
    <row r="187" s="13" customFormat="1">
      <c r="A187" s="13"/>
      <c r="B187" s="227"/>
      <c r="C187" s="228"/>
      <c r="D187" s="220" t="s">
        <v>171</v>
      </c>
      <c r="E187" s="229" t="s">
        <v>76</v>
      </c>
      <c r="F187" s="230" t="s">
        <v>1397</v>
      </c>
      <c r="G187" s="228"/>
      <c r="H187" s="231">
        <v>65.200000000000003</v>
      </c>
      <c r="I187" s="232"/>
      <c r="J187" s="228"/>
      <c r="K187" s="228"/>
      <c r="L187" s="233"/>
      <c r="M187" s="234"/>
      <c r="N187" s="235"/>
      <c r="O187" s="235"/>
      <c r="P187" s="235"/>
      <c r="Q187" s="235"/>
      <c r="R187" s="235"/>
      <c r="S187" s="235"/>
      <c r="T187" s="23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7" t="s">
        <v>171</v>
      </c>
      <c r="AU187" s="237" t="s">
        <v>88</v>
      </c>
      <c r="AV187" s="13" t="s">
        <v>88</v>
      </c>
      <c r="AW187" s="13" t="s">
        <v>38</v>
      </c>
      <c r="AX187" s="13" t="s">
        <v>78</v>
      </c>
      <c r="AY187" s="237" t="s">
        <v>135</v>
      </c>
    </row>
    <row r="188" s="14" customFormat="1">
      <c r="A188" s="14"/>
      <c r="B188" s="238"/>
      <c r="C188" s="239"/>
      <c r="D188" s="220" t="s">
        <v>171</v>
      </c>
      <c r="E188" s="240" t="s">
        <v>76</v>
      </c>
      <c r="F188" s="241" t="s">
        <v>207</v>
      </c>
      <c r="G188" s="239"/>
      <c r="H188" s="242">
        <v>774.33600000000001</v>
      </c>
      <c r="I188" s="243"/>
      <c r="J188" s="239"/>
      <c r="K188" s="239"/>
      <c r="L188" s="244"/>
      <c r="M188" s="245"/>
      <c r="N188" s="246"/>
      <c r="O188" s="246"/>
      <c r="P188" s="246"/>
      <c r="Q188" s="246"/>
      <c r="R188" s="246"/>
      <c r="S188" s="246"/>
      <c r="T188" s="24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8" t="s">
        <v>171</v>
      </c>
      <c r="AU188" s="248" t="s">
        <v>88</v>
      </c>
      <c r="AV188" s="14" t="s">
        <v>153</v>
      </c>
      <c r="AW188" s="14" t="s">
        <v>38</v>
      </c>
      <c r="AX188" s="14" t="s">
        <v>86</v>
      </c>
      <c r="AY188" s="248" t="s">
        <v>135</v>
      </c>
    </row>
    <row r="189" s="2" customFormat="1" ht="16.5" customHeight="1">
      <c r="A189" s="41"/>
      <c r="B189" s="42"/>
      <c r="C189" s="207" t="s">
        <v>263</v>
      </c>
      <c r="D189" s="207" t="s">
        <v>137</v>
      </c>
      <c r="E189" s="208" t="s">
        <v>1464</v>
      </c>
      <c r="F189" s="209" t="s">
        <v>1465</v>
      </c>
      <c r="G189" s="210" t="s">
        <v>252</v>
      </c>
      <c r="H189" s="211">
        <v>779.03599999999994</v>
      </c>
      <c r="I189" s="212"/>
      <c r="J189" s="213">
        <f>ROUND(I189*H189,2)</f>
        <v>0</v>
      </c>
      <c r="K189" s="209" t="s">
        <v>141</v>
      </c>
      <c r="L189" s="47"/>
      <c r="M189" s="214" t="s">
        <v>76</v>
      </c>
      <c r="N189" s="215" t="s">
        <v>48</v>
      </c>
      <c r="O189" s="87"/>
      <c r="P189" s="216">
        <f>O189*H189</f>
        <v>0</v>
      </c>
      <c r="Q189" s="216">
        <v>0</v>
      </c>
      <c r="R189" s="216">
        <f>Q189*H189</f>
        <v>0</v>
      </c>
      <c r="S189" s="216">
        <v>0</v>
      </c>
      <c r="T189" s="217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18" t="s">
        <v>142</v>
      </c>
      <c r="AT189" s="218" t="s">
        <v>137</v>
      </c>
      <c r="AU189" s="218" t="s">
        <v>88</v>
      </c>
      <c r="AY189" s="20" t="s">
        <v>135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20" t="s">
        <v>86</v>
      </c>
      <c r="BK189" s="219">
        <f>ROUND(I189*H189,2)</f>
        <v>0</v>
      </c>
      <c r="BL189" s="20" t="s">
        <v>142</v>
      </c>
      <c r="BM189" s="218" t="s">
        <v>1466</v>
      </c>
    </row>
    <row r="190" s="2" customFormat="1">
      <c r="A190" s="41"/>
      <c r="B190" s="42"/>
      <c r="C190" s="43"/>
      <c r="D190" s="220" t="s">
        <v>144</v>
      </c>
      <c r="E190" s="43"/>
      <c r="F190" s="221" t="s">
        <v>1467</v>
      </c>
      <c r="G190" s="43"/>
      <c r="H190" s="43"/>
      <c r="I190" s="222"/>
      <c r="J190" s="43"/>
      <c r="K190" s="43"/>
      <c r="L190" s="47"/>
      <c r="M190" s="223"/>
      <c r="N190" s="224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144</v>
      </c>
      <c r="AU190" s="20" t="s">
        <v>88</v>
      </c>
    </row>
    <row r="191" s="2" customFormat="1">
      <c r="A191" s="41"/>
      <c r="B191" s="42"/>
      <c r="C191" s="43"/>
      <c r="D191" s="225" t="s">
        <v>146</v>
      </c>
      <c r="E191" s="43"/>
      <c r="F191" s="226" t="s">
        <v>1468</v>
      </c>
      <c r="G191" s="43"/>
      <c r="H191" s="43"/>
      <c r="I191" s="222"/>
      <c r="J191" s="43"/>
      <c r="K191" s="43"/>
      <c r="L191" s="47"/>
      <c r="M191" s="223"/>
      <c r="N191" s="224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146</v>
      </c>
      <c r="AU191" s="20" t="s">
        <v>88</v>
      </c>
    </row>
    <row r="192" s="13" customFormat="1">
      <c r="A192" s="13"/>
      <c r="B192" s="227"/>
      <c r="C192" s="228"/>
      <c r="D192" s="220" t="s">
        <v>171</v>
      </c>
      <c r="E192" s="229" t="s">
        <v>76</v>
      </c>
      <c r="F192" s="230" t="s">
        <v>1386</v>
      </c>
      <c r="G192" s="228"/>
      <c r="H192" s="231">
        <v>313.37599999999998</v>
      </c>
      <c r="I192" s="232"/>
      <c r="J192" s="228"/>
      <c r="K192" s="228"/>
      <c r="L192" s="233"/>
      <c r="M192" s="234"/>
      <c r="N192" s="235"/>
      <c r="O192" s="235"/>
      <c r="P192" s="235"/>
      <c r="Q192" s="235"/>
      <c r="R192" s="235"/>
      <c r="S192" s="235"/>
      <c r="T192" s="23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7" t="s">
        <v>171</v>
      </c>
      <c r="AU192" s="237" t="s">
        <v>88</v>
      </c>
      <c r="AV192" s="13" t="s">
        <v>88</v>
      </c>
      <c r="AW192" s="13" t="s">
        <v>38</v>
      </c>
      <c r="AX192" s="13" t="s">
        <v>78</v>
      </c>
      <c r="AY192" s="237" t="s">
        <v>135</v>
      </c>
    </row>
    <row r="193" s="13" customFormat="1">
      <c r="A193" s="13"/>
      <c r="B193" s="227"/>
      <c r="C193" s="228"/>
      <c r="D193" s="220" t="s">
        <v>171</v>
      </c>
      <c r="E193" s="229" t="s">
        <v>76</v>
      </c>
      <c r="F193" s="230" t="s">
        <v>1387</v>
      </c>
      <c r="G193" s="228"/>
      <c r="H193" s="231">
        <v>235.75999999999999</v>
      </c>
      <c r="I193" s="232"/>
      <c r="J193" s="228"/>
      <c r="K193" s="228"/>
      <c r="L193" s="233"/>
      <c r="M193" s="234"/>
      <c r="N193" s="235"/>
      <c r="O193" s="235"/>
      <c r="P193" s="235"/>
      <c r="Q193" s="235"/>
      <c r="R193" s="235"/>
      <c r="S193" s="235"/>
      <c r="T193" s="23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7" t="s">
        <v>171</v>
      </c>
      <c r="AU193" s="237" t="s">
        <v>88</v>
      </c>
      <c r="AV193" s="13" t="s">
        <v>88</v>
      </c>
      <c r="AW193" s="13" t="s">
        <v>38</v>
      </c>
      <c r="AX193" s="13" t="s">
        <v>78</v>
      </c>
      <c r="AY193" s="237" t="s">
        <v>135</v>
      </c>
    </row>
    <row r="194" s="13" customFormat="1">
      <c r="A194" s="13"/>
      <c r="B194" s="227"/>
      <c r="C194" s="228"/>
      <c r="D194" s="220" t="s">
        <v>171</v>
      </c>
      <c r="E194" s="229" t="s">
        <v>76</v>
      </c>
      <c r="F194" s="230" t="s">
        <v>1388</v>
      </c>
      <c r="G194" s="228"/>
      <c r="H194" s="231">
        <v>160</v>
      </c>
      <c r="I194" s="232"/>
      <c r="J194" s="228"/>
      <c r="K194" s="228"/>
      <c r="L194" s="233"/>
      <c r="M194" s="234"/>
      <c r="N194" s="235"/>
      <c r="O194" s="235"/>
      <c r="P194" s="235"/>
      <c r="Q194" s="235"/>
      <c r="R194" s="235"/>
      <c r="S194" s="235"/>
      <c r="T194" s="23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7" t="s">
        <v>171</v>
      </c>
      <c r="AU194" s="237" t="s">
        <v>88</v>
      </c>
      <c r="AV194" s="13" t="s">
        <v>88</v>
      </c>
      <c r="AW194" s="13" t="s">
        <v>38</v>
      </c>
      <c r="AX194" s="13" t="s">
        <v>78</v>
      </c>
      <c r="AY194" s="237" t="s">
        <v>135</v>
      </c>
    </row>
    <row r="195" s="13" customFormat="1">
      <c r="A195" s="13"/>
      <c r="B195" s="227"/>
      <c r="C195" s="228"/>
      <c r="D195" s="220" t="s">
        <v>171</v>
      </c>
      <c r="E195" s="229" t="s">
        <v>76</v>
      </c>
      <c r="F195" s="230" t="s">
        <v>1397</v>
      </c>
      <c r="G195" s="228"/>
      <c r="H195" s="231">
        <v>65.200000000000003</v>
      </c>
      <c r="I195" s="232"/>
      <c r="J195" s="228"/>
      <c r="K195" s="228"/>
      <c r="L195" s="233"/>
      <c r="M195" s="234"/>
      <c r="N195" s="235"/>
      <c r="O195" s="235"/>
      <c r="P195" s="235"/>
      <c r="Q195" s="235"/>
      <c r="R195" s="235"/>
      <c r="S195" s="235"/>
      <c r="T195" s="23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7" t="s">
        <v>171</v>
      </c>
      <c r="AU195" s="237" t="s">
        <v>88</v>
      </c>
      <c r="AV195" s="13" t="s">
        <v>88</v>
      </c>
      <c r="AW195" s="13" t="s">
        <v>38</v>
      </c>
      <c r="AX195" s="13" t="s">
        <v>78</v>
      </c>
      <c r="AY195" s="237" t="s">
        <v>135</v>
      </c>
    </row>
    <row r="196" s="13" customFormat="1">
      <c r="A196" s="13"/>
      <c r="B196" s="227"/>
      <c r="C196" s="228"/>
      <c r="D196" s="220" t="s">
        <v>171</v>
      </c>
      <c r="E196" s="229" t="s">
        <v>76</v>
      </c>
      <c r="F196" s="230" t="s">
        <v>1398</v>
      </c>
      <c r="G196" s="228"/>
      <c r="H196" s="231">
        <v>4.7000000000000002</v>
      </c>
      <c r="I196" s="232"/>
      <c r="J196" s="228"/>
      <c r="K196" s="228"/>
      <c r="L196" s="233"/>
      <c r="M196" s="234"/>
      <c r="N196" s="235"/>
      <c r="O196" s="235"/>
      <c r="P196" s="235"/>
      <c r="Q196" s="235"/>
      <c r="R196" s="235"/>
      <c r="S196" s="235"/>
      <c r="T196" s="23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7" t="s">
        <v>171</v>
      </c>
      <c r="AU196" s="237" t="s">
        <v>88</v>
      </c>
      <c r="AV196" s="13" t="s">
        <v>88</v>
      </c>
      <c r="AW196" s="13" t="s">
        <v>38</v>
      </c>
      <c r="AX196" s="13" t="s">
        <v>78</v>
      </c>
      <c r="AY196" s="237" t="s">
        <v>135</v>
      </c>
    </row>
    <row r="197" s="14" customFormat="1">
      <c r="A197" s="14"/>
      <c r="B197" s="238"/>
      <c r="C197" s="239"/>
      <c r="D197" s="220" t="s">
        <v>171</v>
      </c>
      <c r="E197" s="240" t="s">
        <v>76</v>
      </c>
      <c r="F197" s="241" t="s">
        <v>207</v>
      </c>
      <c r="G197" s="239"/>
      <c r="H197" s="242">
        <v>779.03600000000006</v>
      </c>
      <c r="I197" s="243"/>
      <c r="J197" s="239"/>
      <c r="K197" s="239"/>
      <c r="L197" s="244"/>
      <c r="M197" s="245"/>
      <c r="N197" s="246"/>
      <c r="O197" s="246"/>
      <c r="P197" s="246"/>
      <c r="Q197" s="246"/>
      <c r="R197" s="246"/>
      <c r="S197" s="246"/>
      <c r="T197" s="247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8" t="s">
        <v>171</v>
      </c>
      <c r="AU197" s="248" t="s">
        <v>88</v>
      </c>
      <c r="AV197" s="14" t="s">
        <v>153</v>
      </c>
      <c r="AW197" s="14" t="s">
        <v>38</v>
      </c>
      <c r="AX197" s="14" t="s">
        <v>86</v>
      </c>
      <c r="AY197" s="248" t="s">
        <v>135</v>
      </c>
    </row>
    <row r="198" s="2" customFormat="1" ht="16.5" customHeight="1">
      <c r="A198" s="41"/>
      <c r="B198" s="42"/>
      <c r="C198" s="207" t="s">
        <v>271</v>
      </c>
      <c r="D198" s="207" t="s">
        <v>137</v>
      </c>
      <c r="E198" s="208" t="s">
        <v>1469</v>
      </c>
      <c r="F198" s="209" t="s">
        <v>1470</v>
      </c>
      <c r="G198" s="210" t="s">
        <v>252</v>
      </c>
      <c r="H198" s="211">
        <v>12</v>
      </c>
      <c r="I198" s="212"/>
      <c r="J198" s="213">
        <f>ROUND(I198*H198,2)</f>
        <v>0</v>
      </c>
      <c r="K198" s="209" t="s">
        <v>141</v>
      </c>
      <c r="L198" s="47"/>
      <c r="M198" s="214" t="s">
        <v>76</v>
      </c>
      <c r="N198" s="215" t="s">
        <v>48</v>
      </c>
      <c r="O198" s="87"/>
      <c r="P198" s="216">
        <f>O198*H198</f>
        <v>0</v>
      </c>
      <c r="Q198" s="216">
        <v>0</v>
      </c>
      <c r="R198" s="216">
        <f>Q198*H198</f>
        <v>0</v>
      </c>
      <c r="S198" s="216">
        <v>0</v>
      </c>
      <c r="T198" s="217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8" t="s">
        <v>142</v>
      </c>
      <c r="AT198" s="218" t="s">
        <v>137</v>
      </c>
      <c r="AU198" s="218" t="s">
        <v>88</v>
      </c>
      <c r="AY198" s="20" t="s">
        <v>135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20" t="s">
        <v>86</v>
      </c>
      <c r="BK198" s="219">
        <f>ROUND(I198*H198,2)</f>
        <v>0</v>
      </c>
      <c r="BL198" s="20" t="s">
        <v>142</v>
      </c>
      <c r="BM198" s="218" t="s">
        <v>1471</v>
      </c>
    </row>
    <row r="199" s="2" customFormat="1">
      <c r="A199" s="41"/>
      <c r="B199" s="42"/>
      <c r="C199" s="43"/>
      <c r="D199" s="220" t="s">
        <v>144</v>
      </c>
      <c r="E199" s="43"/>
      <c r="F199" s="221" t="s">
        <v>1472</v>
      </c>
      <c r="G199" s="43"/>
      <c r="H199" s="43"/>
      <c r="I199" s="222"/>
      <c r="J199" s="43"/>
      <c r="K199" s="43"/>
      <c r="L199" s="47"/>
      <c r="M199" s="223"/>
      <c r="N199" s="224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144</v>
      </c>
      <c r="AU199" s="20" t="s">
        <v>88</v>
      </c>
    </row>
    <row r="200" s="2" customFormat="1">
      <c r="A200" s="41"/>
      <c r="B200" s="42"/>
      <c r="C200" s="43"/>
      <c r="D200" s="225" t="s">
        <v>146</v>
      </c>
      <c r="E200" s="43"/>
      <c r="F200" s="226" t="s">
        <v>1473</v>
      </c>
      <c r="G200" s="43"/>
      <c r="H200" s="43"/>
      <c r="I200" s="222"/>
      <c r="J200" s="43"/>
      <c r="K200" s="43"/>
      <c r="L200" s="47"/>
      <c r="M200" s="223"/>
      <c r="N200" s="224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146</v>
      </c>
      <c r="AU200" s="20" t="s">
        <v>88</v>
      </c>
    </row>
    <row r="201" s="13" customFormat="1">
      <c r="A201" s="13"/>
      <c r="B201" s="227"/>
      <c r="C201" s="228"/>
      <c r="D201" s="220" t="s">
        <v>171</v>
      </c>
      <c r="E201" s="229" t="s">
        <v>76</v>
      </c>
      <c r="F201" s="230" t="s">
        <v>1372</v>
      </c>
      <c r="G201" s="228"/>
      <c r="H201" s="231">
        <v>12</v>
      </c>
      <c r="I201" s="232"/>
      <c r="J201" s="228"/>
      <c r="K201" s="228"/>
      <c r="L201" s="233"/>
      <c r="M201" s="234"/>
      <c r="N201" s="235"/>
      <c r="O201" s="235"/>
      <c r="P201" s="235"/>
      <c r="Q201" s="235"/>
      <c r="R201" s="235"/>
      <c r="S201" s="235"/>
      <c r="T201" s="23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7" t="s">
        <v>171</v>
      </c>
      <c r="AU201" s="237" t="s">
        <v>88</v>
      </c>
      <c r="AV201" s="13" t="s">
        <v>88</v>
      </c>
      <c r="AW201" s="13" t="s">
        <v>38</v>
      </c>
      <c r="AX201" s="13" t="s">
        <v>86</v>
      </c>
      <c r="AY201" s="237" t="s">
        <v>135</v>
      </c>
    </row>
    <row r="202" s="2" customFormat="1" ht="16.5" customHeight="1">
      <c r="A202" s="41"/>
      <c r="B202" s="42"/>
      <c r="C202" s="207" t="s">
        <v>277</v>
      </c>
      <c r="D202" s="207" t="s">
        <v>137</v>
      </c>
      <c r="E202" s="208" t="s">
        <v>1474</v>
      </c>
      <c r="F202" s="209" t="s">
        <v>1475</v>
      </c>
      <c r="G202" s="210" t="s">
        <v>252</v>
      </c>
      <c r="H202" s="211">
        <v>2303.3000000000002</v>
      </c>
      <c r="I202" s="212"/>
      <c r="J202" s="213">
        <f>ROUND(I202*H202,2)</f>
        <v>0</v>
      </c>
      <c r="K202" s="209" t="s">
        <v>141</v>
      </c>
      <c r="L202" s="47"/>
      <c r="M202" s="214" t="s">
        <v>76</v>
      </c>
      <c r="N202" s="215" t="s">
        <v>48</v>
      </c>
      <c r="O202" s="87"/>
      <c r="P202" s="216">
        <f>O202*H202</f>
        <v>0</v>
      </c>
      <c r="Q202" s="216">
        <v>0</v>
      </c>
      <c r="R202" s="216">
        <f>Q202*H202</f>
        <v>0</v>
      </c>
      <c r="S202" s="216">
        <v>0</v>
      </c>
      <c r="T202" s="21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18" t="s">
        <v>142</v>
      </c>
      <c r="AT202" s="218" t="s">
        <v>137</v>
      </c>
      <c r="AU202" s="218" t="s">
        <v>88</v>
      </c>
      <c r="AY202" s="20" t="s">
        <v>135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20" t="s">
        <v>86</v>
      </c>
      <c r="BK202" s="219">
        <f>ROUND(I202*H202,2)</f>
        <v>0</v>
      </c>
      <c r="BL202" s="20" t="s">
        <v>142</v>
      </c>
      <c r="BM202" s="218" t="s">
        <v>1476</v>
      </c>
    </row>
    <row r="203" s="2" customFormat="1">
      <c r="A203" s="41"/>
      <c r="B203" s="42"/>
      <c r="C203" s="43"/>
      <c r="D203" s="220" t="s">
        <v>144</v>
      </c>
      <c r="E203" s="43"/>
      <c r="F203" s="221" t="s">
        <v>1477</v>
      </c>
      <c r="G203" s="43"/>
      <c r="H203" s="43"/>
      <c r="I203" s="222"/>
      <c r="J203" s="43"/>
      <c r="K203" s="43"/>
      <c r="L203" s="47"/>
      <c r="M203" s="223"/>
      <c r="N203" s="224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144</v>
      </c>
      <c r="AU203" s="20" t="s">
        <v>88</v>
      </c>
    </row>
    <row r="204" s="2" customFormat="1">
      <c r="A204" s="41"/>
      <c r="B204" s="42"/>
      <c r="C204" s="43"/>
      <c r="D204" s="225" t="s">
        <v>146</v>
      </c>
      <c r="E204" s="43"/>
      <c r="F204" s="226" t="s">
        <v>1478</v>
      </c>
      <c r="G204" s="43"/>
      <c r="H204" s="43"/>
      <c r="I204" s="222"/>
      <c r="J204" s="43"/>
      <c r="K204" s="43"/>
      <c r="L204" s="47"/>
      <c r="M204" s="223"/>
      <c r="N204" s="224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146</v>
      </c>
      <c r="AU204" s="20" t="s">
        <v>88</v>
      </c>
    </row>
    <row r="205" s="13" customFormat="1">
      <c r="A205" s="13"/>
      <c r="B205" s="227"/>
      <c r="C205" s="228"/>
      <c r="D205" s="220" t="s">
        <v>171</v>
      </c>
      <c r="E205" s="229" t="s">
        <v>76</v>
      </c>
      <c r="F205" s="230" t="s">
        <v>1414</v>
      </c>
      <c r="G205" s="228"/>
      <c r="H205" s="231">
        <v>2303.3000000000002</v>
      </c>
      <c r="I205" s="232"/>
      <c r="J205" s="228"/>
      <c r="K205" s="228"/>
      <c r="L205" s="233"/>
      <c r="M205" s="234"/>
      <c r="N205" s="235"/>
      <c r="O205" s="235"/>
      <c r="P205" s="235"/>
      <c r="Q205" s="235"/>
      <c r="R205" s="235"/>
      <c r="S205" s="235"/>
      <c r="T205" s="23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7" t="s">
        <v>171</v>
      </c>
      <c r="AU205" s="237" t="s">
        <v>88</v>
      </c>
      <c r="AV205" s="13" t="s">
        <v>88</v>
      </c>
      <c r="AW205" s="13" t="s">
        <v>38</v>
      </c>
      <c r="AX205" s="13" t="s">
        <v>86</v>
      </c>
      <c r="AY205" s="237" t="s">
        <v>135</v>
      </c>
    </row>
    <row r="206" s="2" customFormat="1" ht="16.5" customHeight="1">
      <c r="A206" s="41"/>
      <c r="B206" s="42"/>
      <c r="C206" s="207" t="s">
        <v>7</v>
      </c>
      <c r="D206" s="207" t="s">
        <v>137</v>
      </c>
      <c r="E206" s="208" t="s">
        <v>1479</v>
      </c>
      <c r="F206" s="209" t="s">
        <v>1480</v>
      </c>
      <c r="G206" s="210" t="s">
        <v>252</v>
      </c>
      <c r="H206" s="211">
        <v>2303.3000000000002</v>
      </c>
      <c r="I206" s="212"/>
      <c r="J206" s="213">
        <f>ROUND(I206*H206,2)</f>
        <v>0</v>
      </c>
      <c r="K206" s="209" t="s">
        <v>141</v>
      </c>
      <c r="L206" s="47"/>
      <c r="M206" s="214" t="s">
        <v>76</v>
      </c>
      <c r="N206" s="215" t="s">
        <v>48</v>
      </c>
      <c r="O206" s="87"/>
      <c r="P206" s="216">
        <f>O206*H206</f>
        <v>0</v>
      </c>
      <c r="Q206" s="216">
        <v>0</v>
      </c>
      <c r="R206" s="216">
        <f>Q206*H206</f>
        <v>0</v>
      </c>
      <c r="S206" s="216">
        <v>0</v>
      </c>
      <c r="T206" s="217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18" t="s">
        <v>142</v>
      </c>
      <c r="AT206" s="218" t="s">
        <v>137</v>
      </c>
      <c r="AU206" s="218" t="s">
        <v>88</v>
      </c>
      <c r="AY206" s="20" t="s">
        <v>135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20" t="s">
        <v>86</v>
      </c>
      <c r="BK206" s="219">
        <f>ROUND(I206*H206,2)</f>
        <v>0</v>
      </c>
      <c r="BL206" s="20" t="s">
        <v>142</v>
      </c>
      <c r="BM206" s="218" t="s">
        <v>1481</v>
      </c>
    </row>
    <row r="207" s="2" customFormat="1">
      <c r="A207" s="41"/>
      <c r="B207" s="42"/>
      <c r="C207" s="43"/>
      <c r="D207" s="220" t="s">
        <v>144</v>
      </c>
      <c r="E207" s="43"/>
      <c r="F207" s="221" t="s">
        <v>1482</v>
      </c>
      <c r="G207" s="43"/>
      <c r="H207" s="43"/>
      <c r="I207" s="222"/>
      <c r="J207" s="43"/>
      <c r="K207" s="43"/>
      <c r="L207" s="47"/>
      <c r="M207" s="223"/>
      <c r="N207" s="224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144</v>
      </c>
      <c r="AU207" s="20" t="s">
        <v>88</v>
      </c>
    </row>
    <row r="208" s="2" customFormat="1">
      <c r="A208" s="41"/>
      <c r="B208" s="42"/>
      <c r="C208" s="43"/>
      <c r="D208" s="225" t="s">
        <v>146</v>
      </c>
      <c r="E208" s="43"/>
      <c r="F208" s="226" t="s">
        <v>1483</v>
      </c>
      <c r="G208" s="43"/>
      <c r="H208" s="43"/>
      <c r="I208" s="222"/>
      <c r="J208" s="43"/>
      <c r="K208" s="43"/>
      <c r="L208" s="47"/>
      <c r="M208" s="223"/>
      <c r="N208" s="224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146</v>
      </c>
      <c r="AU208" s="20" t="s">
        <v>88</v>
      </c>
    </row>
    <row r="209" s="13" customFormat="1">
      <c r="A209" s="13"/>
      <c r="B209" s="227"/>
      <c r="C209" s="228"/>
      <c r="D209" s="220" t="s">
        <v>171</v>
      </c>
      <c r="E209" s="229" t="s">
        <v>76</v>
      </c>
      <c r="F209" s="230" t="s">
        <v>1414</v>
      </c>
      <c r="G209" s="228"/>
      <c r="H209" s="231">
        <v>2303.3000000000002</v>
      </c>
      <c r="I209" s="232"/>
      <c r="J209" s="228"/>
      <c r="K209" s="228"/>
      <c r="L209" s="233"/>
      <c r="M209" s="234"/>
      <c r="N209" s="235"/>
      <c r="O209" s="235"/>
      <c r="P209" s="235"/>
      <c r="Q209" s="235"/>
      <c r="R209" s="235"/>
      <c r="S209" s="235"/>
      <c r="T209" s="23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7" t="s">
        <v>171</v>
      </c>
      <c r="AU209" s="237" t="s">
        <v>88</v>
      </c>
      <c r="AV209" s="13" t="s">
        <v>88</v>
      </c>
      <c r="AW209" s="13" t="s">
        <v>38</v>
      </c>
      <c r="AX209" s="13" t="s">
        <v>86</v>
      </c>
      <c r="AY209" s="237" t="s">
        <v>135</v>
      </c>
    </row>
    <row r="210" s="2" customFormat="1" ht="16.5" customHeight="1">
      <c r="A210" s="41"/>
      <c r="B210" s="42"/>
      <c r="C210" s="207" t="s">
        <v>288</v>
      </c>
      <c r="D210" s="207" t="s">
        <v>137</v>
      </c>
      <c r="E210" s="208" t="s">
        <v>1484</v>
      </c>
      <c r="F210" s="209" t="s">
        <v>1485</v>
      </c>
      <c r="G210" s="210" t="s">
        <v>252</v>
      </c>
      <c r="H210" s="211">
        <v>12</v>
      </c>
      <c r="I210" s="212"/>
      <c r="J210" s="213">
        <f>ROUND(I210*H210,2)</f>
        <v>0</v>
      </c>
      <c r="K210" s="209" t="s">
        <v>141</v>
      </c>
      <c r="L210" s="47"/>
      <c r="M210" s="214" t="s">
        <v>76</v>
      </c>
      <c r="N210" s="215" t="s">
        <v>48</v>
      </c>
      <c r="O210" s="87"/>
      <c r="P210" s="216">
        <f>O210*H210</f>
        <v>0</v>
      </c>
      <c r="Q210" s="216">
        <v>0.1837</v>
      </c>
      <c r="R210" s="216">
        <f>Q210*H210</f>
        <v>2.2044000000000001</v>
      </c>
      <c r="S210" s="216">
        <v>0</v>
      </c>
      <c r="T210" s="217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18" t="s">
        <v>142</v>
      </c>
      <c r="AT210" s="218" t="s">
        <v>137</v>
      </c>
      <c r="AU210" s="218" t="s">
        <v>88</v>
      </c>
      <c r="AY210" s="20" t="s">
        <v>135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20" t="s">
        <v>86</v>
      </c>
      <c r="BK210" s="219">
        <f>ROUND(I210*H210,2)</f>
        <v>0</v>
      </c>
      <c r="BL210" s="20" t="s">
        <v>142</v>
      </c>
      <c r="BM210" s="218" t="s">
        <v>1486</v>
      </c>
    </row>
    <row r="211" s="2" customFormat="1">
      <c r="A211" s="41"/>
      <c r="B211" s="42"/>
      <c r="C211" s="43"/>
      <c r="D211" s="220" t="s">
        <v>144</v>
      </c>
      <c r="E211" s="43"/>
      <c r="F211" s="221" t="s">
        <v>1487</v>
      </c>
      <c r="G211" s="43"/>
      <c r="H211" s="43"/>
      <c r="I211" s="222"/>
      <c r="J211" s="43"/>
      <c r="K211" s="43"/>
      <c r="L211" s="47"/>
      <c r="M211" s="223"/>
      <c r="N211" s="224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144</v>
      </c>
      <c r="AU211" s="20" t="s">
        <v>88</v>
      </c>
    </row>
    <row r="212" s="2" customFormat="1">
      <c r="A212" s="41"/>
      <c r="B212" s="42"/>
      <c r="C212" s="43"/>
      <c r="D212" s="225" t="s">
        <v>146</v>
      </c>
      <c r="E212" s="43"/>
      <c r="F212" s="226" t="s">
        <v>1488</v>
      </c>
      <c r="G212" s="43"/>
      <c r="H212" s="43"/>
      <c r="I212" s="222"/>
      <c r="J212" s="43"/>
      <c r="K212" s="43"/>
      <c r="L212" s="47"/>
      <c r="M212" s="223"/>
      <c r="N212" s="224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146</v>
      </c>
      <c r="AU212" s="20" t="s">
        <v>88</v>
      </c>
    </row>
    <row r="213" s="13" customFormat="1">
      <c r="A213" s="13"/>
      <c r="B213" s="227"/>
      <c r="C213" s="228"/>
      <c r="D213" s="220" t="s">
        <v>171</v>
      </c>
      <c r="E213" s="229" t="s">
        <v>76</v>
      </c>
      <c r="F213" s="230" t="s">
        <v>1372</v>
      </c>
      <c r="G213" s="228"/>
      <c r="H213" s="231">
        <v>12</v>
      </c>
      <c r="I213" s="232"/>
      <c r="J213" s="228"/>
      <c r="K213" s="228"/>
      <c r="L213" s="233"/>
      <c r="M213" s="234"/>
      <c r="N213" s="235"/>
      <c r="O213" s="235"/>
      <c r="P213" s="235"/>
      <c r="Q213" s="235"/>
      <c r="R213" s="235"/>
      <c r="S213" s="235"/>
      <c r="T213" s="23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7" t="s">
        <v>171</v>
      </c>
      <c r="AU213" s="237" t="s">
        <v>88</v>
      </c>
      <c r="AV213" s="13" t="s">
        <v>88</v>
      </c>
      <c r="AW213" s="13" t="s">
        <v>38</v>
      </c>
      <c r="AX213" s="13" t="s">
        <v>86</v>
      </c>
      <c r="AY213" s="237" t="s">
        <v>135</v>
      </c>
    </row>
    <row r="214" s="2" customFormat="1" ht="21.75" customHeight="1">
      <c r="A214" s="41"/>
      <c r="B214" s="42"/>
      <c r="C214" s="207" t="s">
        <v>294</v>
      </c>
      <c r="D214" s="207" t="s">
        <v>137</v>
      </c>
      <c r="E214" s="208" t="s">
        <v>1489</v>
      </c>
      <c r="F214" s="209" t="s">
        <v>1490</v>
      </c>
      <c r="G214" s="210" t="s">
        <v>252</v>
      </c>
      <c r="H214" s="211">
        <v>373.30000000000001</v>
      </c>
      <c r="I214" s="212"/>
      <c r="J214" s="213">
        <f>ROUND(I214*H214,2)</f>
        <v>0</v>
      </c>
      <c r="K214" s="209" t="s">
        <v>141</v>
      </c>
      <c r="L214" s="47"/>
      <c r="M214" s="214" t="s">
        <v>76</v>
      </c>
      <c r="N214" s="215" t="s">
        <v>48</v>
      </c>
      <c r="O214" s="87"/>
      <c r="P214" s="216">
        <f>O214*H214</f>
        <v>0</v>
      </c>
      <c r="Q214" s="216">
        <v>0.089219999999999994</v>
      </c>
      <c r="R214" s="216">
        <f>Q214*H214</f>
        <v>33.305825999999996</v>
      </c>
      <c r="S214" s="216">
        <v>0</v>
      </c>
      <c r="T214" s="217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18" t="s">
        <v>142</v>
      </c>
      <c r="AT214" s="218" t="s">
        <v>137</v>
      </c>
      <c r="AU214" s="218" t="s">
        <v>88</v>
      </c>
      <c r="AY214" s="20" t="s">
        <v>135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20" t="s">
        <v>86</v>
      </c>
      <c r="BK214" s="219">
        <f>ROUND(I214*H214,2)</f>
        <v>0</v>
      </c>
      <c r="BL214" s="20" t="s">
        <v>142</v>
      </c>
      <c r="BM214" s="218" t="s">
        <v>1491</v>
      </c>
    </row>
    <row r="215" s="2" customFormat="1">
      <c r="A215" s="41"/>
      <c r="B215" s="42"/>
      <c r="C215" s="43"/>
      <c r="D215" s="220" t="s">
        <v>144</v>
      </c>
      <c r="E215" s="43"/>
      <c r="F215" s="221" t="s">
        <v>1492</v>
      </c>
      <c r="G215" s="43"/>
      <c r="H215" s="43"/>
      <c r="I215" s="222"/>
      <c r="J215" s="43"/>
      <c r="K215" s="43"/>
      <c r="L215" s="47"/>
      <c r="M215" s="223"/>
      <c r="N215" s="224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144</v>
      </c>
      <c r="AU215" s="20" t="s">
        <v>88</v>
      </c>
    </row>
    <row r="216" s="2" customFormat="1">
      <c r="A216" s="41"/>
      <c r="B216" s="42"/>
      <c r="C216" s="43"/>
      <c r="D216" s="225" t="s">
        <v>146</v>
      </c>
      <c r="E216" s="43"/>
      <c r="F216" s="226" t="s">
        <v>1493</v>
      </c>
      <c r="G216" s="43"/>
      <c r="H216" s="43"/>
      <c r="I216" s="222"/>
      <c r="J216" s="43"/>
      <c r="K216" s="43"/>
      <c r="L216" s="47"/>
      <c r="M216" s="223"/>
      <c r="N216" s="224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146</v>
      </c>
      <c r="AU216" s="20" t="s">
        <v>88</v>
      </c>
    </row>
    <row r="217" s="13" customFormat="1">
      <c r="A217" s="13"/>
      <c r="B217" s="227"/>
      <c r="C217" s="228"/>
      <c r="D217" s="220" t="s">
        <v>171</v>
      </c>
      <c r="E217" s="229" t="s">
        <v>76</v>
      </c>
      <c r="F217" s="230" t="s">
        <v>1366</v>
      </c>
      <c r="G217" s="228"/>
      <c r="H217" s="231">
        <v>373.30000000000001</v>
      </c>
      <c r="I217" s="232"/>
      <c r="J217" s="228"/>
      <c r="K217" s="228"/>
      <c r="L217" s="233"/>
      <c r="M217" s="234"/>
      <c r="N217" s="235"/>
      <c r="O217" s="235"/>
      <c r="P217" s="235"/>
      <c r="Q217" s="235"/>
      <c r="R217" s="235"/>
      <c r="S217" s="235"/>
      <c r="T217" s="23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7" t="s">
        <v>171</v>
      </c>
      <c r="AU217" s="237" t="s">
        <v>88</v>
      </c>
      <c r="AV217" s="13" t="s">
        <v>88</v>
      </c>
      <c r="AW217" s="13" t="s">
        <v>38</v>
      </c>
      <c r="AX217" s="13" t="s">
        <v>86</v>
      </c>
      <c r="AY217" s="237" t="s">
        <v>135</v>
      </c>
    </row>
    <row r="218" s="2" customFormat="1" ht="16.5" customHeight="1">
      <c r="A218" s="41"/>
      <c r="B218" s="42"/>
      <c r="C218" s="270" t="s">
        <v>300</v>
      </c>
      <c r="D218" s="270" t="s">
        <v>404</v>
      </c>
      <c r="E218" s="271" t="s">
        <v>1494</v>
      </c>
      <c r="F218" s="272" t="s">
        <v>1495</v>
      </c>
      <c r="G218" s="273" t="s">
        <v>252</v>
      </c>
      <c r="H218" s="274">
        <v>76.153000000000006</v>
      </c>
      <c r="I218" s="275"/>
      <c r="J218" s="276">
        <f>ROUND(I218*H218,2)</f>
        <v>0</v>
      </c>
      <c r="K218" s="272" t="s">
        <v>141</v>
      </c>
      <c r="L218" s="277"/>
      <c r="M218" s="278" t="s">
        <v>76</v>
      </c>
      <c r="N218" s="279" t="s">
        <v>48</v>
      </c>
      <c r="O218" s="87"/>
      <c r="P218" s="216">
        <f>O218*H218</f>
        <v>0</v>
      </c>
      <c r="Q218" s="216">
        <v>0.113</v>
      </c>
      <c r="R218" s="216">
        <f>Q218*H218</f>
        <v>8.6052890000000009</v>
      </c>
      <c r="S218" s="216">
        <v>0</v>
      </c>
      <c r="T218" s="217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18" t="s">
        <v>188</v>
      </c>
      <c r="AT218" s="218" t="s">
        <v>404</v>
      </c>
      <c r="AU218" s="218" t="s">
        <v>88</v>
      </c>
      <c r="AY218" s="20" t="s">
        <v>135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20" t="s">
        <v>86</v>
      </c>
      <c r="BK218" s="219">
        <f>ROUND(I218*H218,2)</f>
        <v>0</v>
      </c>
      <c r="BL218" s="20" t="s">
        <v>142</v>
      </c>
      <c r="BM218" s="218" t="s">
        <v>1496</v>
      </c>
    </row>
    <row r="219" s="2" customFormat="1">
      <c r="A219" s="41"/>
      <c r="B219" s="42"/>
      <c r="C219" s="43"/>
      <c r="D219" s="220" t="s">
        <v>144</v>
      </c>
      <c r="E219" s="43"/>
      <c r="F219" s="221" t="s">
        <v>1495</v>
      </c>
      <c r="G219" s="43"/>
      <c r="H219" s="43"/>
      <c r="I219" s="222"/>
      <c r="J219" s="43"/>
      <c r="K219" s="43"/>
      <c r="L219" s="47"/>
      <c r="M219" s="223"/>
      <c r="N219" s="224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144</v>
      </c>
      <c r="AU219" s="20" t="s">
        <v>88</v>
      </c>
    </row>
    <row r="220" s="13" customFormat="1">
      <c r="A220" s="13"/>
      <c r="B220" s="227"/>
      <c r="C220" s="228"/>
      <c r="D220" s="220" t="s">
        <v>171</v>
      </c>
      <c r="E220" s="229" t="s">
        <v>76</v>
      </c>
      <c r="F220" s="230" t="s">
        <v>1497</v>
      </c>
      <c r="G220" s="228"/>
      <c r="H220" s="231">
        <v>74.659999999999997</v>
      </c>
      <c r="I220" s="232"/>
      <c r="J220" s="228"/>
      <c r="K220" s="228"/>
      <c r="L220" s="233"/>
      <c r="M220" s="234"/>
      <c r="N220" s="235"/>
      <c r="O220" s="235"/>
      <c r="P220" s="235"/>
      <c r="Q220" s="235"/>
      <c r="R220" s="235"/>
      <c r="S220" s="235"/>
      <c r="T220" s="23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7" t="s">
        <v>171</v>
      </c>
      <c r="AU220" s="237" t="s">
        <v>88</v>
      </c>
      <c r="AV220" s="13" t="s">
        <v>88</v>
      </c>
      <c r="AW220" s="13" t="s">
        <v>38</v>
      </c>
      <c r="AX220" s="13" t="s">
        <v>86</v>
      </c>
      <c r="AY220" s="237" t="s">
        <v>135</v>
      </c>
    </row>
    <row r="221" s="13" customFormat="1">
      <c r="A221" s="13"/>
      <c r="B221" s="227"/>
      <c r="C221" s="228"/>
      <c r="D221" s="220" t="s">
        <v>171</v>
      </c>
      <c r="E221" s="228"/>
      <c r="F221" s="230" t="s">
        <v>1498</v>
      </c>
      <c r="G221" s="228"/>
      <c r="H221" s="231">
        <v>76.153000000000006</v>
      </c>
      <c r="I221" s="232"/>
      <c r="J221" s="228"/>
      <c r="K221" s="228"/>
      <c r="L221" s="233"/>
      <c r="M221" s="234"/>
      <c r="N221" s="235"/>
      <c r="O221" s="235"/>
      <c r="P221" s="235"/>
      <c r="Q221" s="235"/>
      <c r="R221" s="235"/>
      <c r="S221" s="235"/>
      <c r="T221" s="23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7" t="s">
        <v>171</v>
      </c>
      <c r="AU221" s="237" t="s">
        <v>88</v>
      </c>
      <c r="AV221" s="13" t="s">
        <v>88</v>
      </c>
      <c r="AW221" s="13" t="s">
        <v>4</v>
      </c>
      <c r="AX221" s="13" t="s">
        <v>86</v>
      </c>
      <c r="AY221" s="237" t="s">
        <v>135</v>
      </c>
    </row>
    <row r="222" s="12" customFormat="1" ht="22.8" customHeight="1">
      <c r="A222" s="12"/>
      <c r="B222" s="191"/>
      <c r="C222" s="192"/>
      <c r="D222" s="193" t="s">
        <v>77</v>
      </c>
      <c r="E222" s="205" t="s">
        <v>194</v>
      </c>
      <c r="F222" s="205" t="s">
        <v>1499</v>
      </c>
      <c r="G222" s="192"/>
      <c r="H222" s="192"/>
      <c r="I222" s="195"/>
      <c r="J222" s="206">
        <f>BK222</f>
        <v>0</v>
      </c>
      <c r="K222" s="192"/>
      <c r="L222" s="197"/>
      <c r="M222" s="198"/>
      <c r="N222" s="199"/>
      <c r="O222" s="199"/>
      <c r="P222" s="200">
        <f>SUM(P223:P275)</f>
        <v>0</v>
      </c>
      <c r="Q222" s="199"/>
      <c r="R222" s="200">
        <f>SUM(R223:R275)</f>
        <v>37.997529800000002</v>
      </c>
      <c r="S222" s="199"/>
      <c r="T222" s="201">
        <f>SUM(T223:T275)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2" t="s">
        <v>86</v>
      </c>
      <c r="AT222" s="203" t="s">
        <v>77</v>
      </c>
      <c r="AU222" s="203" t="s">
        <v>86</v>
      </c>
      <c r="AY222" s="202" t="s">
        <v>135</v>
      </c>
      <c r="BK222" s="204">
        <f>SUM(BK223:BK275)</f>
        <v>0</v>
      </c>
    </row>
    <row r="223" s="2" customFormat="1" ht="16.5" customHeight="1">
      <c r="A223" s="41"/>
      <c r="B223" s="42"/>
      <c r="C223" s="207" t="s">
        <v>306</v>
      </c>
      <c r="D223" s="207" t="s">
        <v>137</v>
      </c>
      <c r="E223" s="208" t="s">
        <v>1500</v>
      </c>
      <c r="F223" s="209" t="s">
        <v>1501</v>
      </c>
      <c r="G223" s="210" t="s">
        <v>184</v>
      </c>
      <c r="H223" s="211">
        <v>8</v>
      </c>
      <c r="I223" s="212"/>
      <c r="J223" s="213">
        <f>ROUND(I223*H223,2)</f>
        <v>0</v>
      </c>
      <c r="K223" s="209" t="s">
        <v>141</v>
      </c>
      <c r="L223" s="47"/>
      <c r="M223" s="214" t="s">
        <v>76</v>
      </c>
      <c r="N223" s="215" t="s">
        <v>48</v>
      </c>
      <c r="O223" s="87"/>
      <c r="P223" s="216">
        <f>O223*H223</f>
        <v>0</v>
      </c>
      <c r="Q223" s="216">
        <v>0.20219000000000001</v>
      </c>
      <c r="R223" s="216">
        <f>Q223*H223</f>
        <v>1.6175200000000001</v>
      </c>
      <c r="S223" s="216">
        <v>0</v>
      </c>
      <c r="T223" s="217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18" t="s">
        <v>142</v>
      </c>
      <c r="AT223" s="218" t="s">
        <v>137</v>
      </c>
      <c r="AU223" s="218" t="s">
        <v>88</v>
      </c>
      <c r="AY223" s="20" t="s">
        <v>135</v>
      </c>
      <c r="BE223" s="219">
        <f>IF(N223="základní",J223,0)</f>
        <v>0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20" t="s">
        <v>86</v>
      </c>
      <c r="BK223" s="219">
        <f>ROUND(I223*H223,2)</f>
        <v>0</v>
      </c>
      <c r="BL223" s="20" t="s">
        <v>142</v>
      </c>
      <c r="BM223" s="218" t="s">
        <v>1502</v>
      </c>
    </row>
    <row r="224" s="2" customFormat="1">
      <c r="A224" s="41"/>
      <c r="B224" s="42"/>
      <c r="C224" s="43"/>
      <c r="D224" s="220" t="s">
        <v>144</v>
      </c>
      <c r="E224" s="43"/>
      <c r="F224" s="221" t="s">
        <v>1503</v>
      </c>
      <c r="G224" s="43"/>
      <c r="H224" s="43"/>
      <c r="I224" s="222"/>
      <c r="J224" s="43"/>
      <c r="K224" s="43"/>
      <c r="L224" s="47"/>
      <c r="M224" s="223"/>
      <c r="N224" s="224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144</v>
      </c>
      <c r="AU224" s="20" t="s">
        <v>88</v>
      </c>
    </row>
    <row r="225" s="2" customFormat="1">
      <c r="A225" s="41"/>
      <c r="B225" s="42"/>
      <c r="C225" s="43"/>
      <c r="D225" s="225" t="s">
        <v>146</v>
      </c>
      <c r="E225" s="43"/>
      <c r="F225" s="226" t="s">
        <v>1504</v>
      </c>
      <c r="G225" s="43"/>
      <c r="H225" s="43"/>
      <c r="I225" s="222"/>
      <c r="J225" s="43"/>
      <c r="K225" s="43"/>
      <c r="L225" s="47"/>
      <c r="M225" s="223"/>
      <c r="N225" s="224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146</v>
      </c>
      <c r="AU225" s="20" t="s">
        <v>88</v>
      </c>
    </row>
    <row r="226" s="13" customFormat="1">
      <c r="A226" s="13"/>
      <c r="B226" s="227"/>
      <c r="C226" s="228"/>
      <c r="D226" s="220" t="s">
        <v>171</v>
      </c>
      <c r="E226" s="229" t="s">
        <v>76</v>
      </c>
      <c r="F226" s="230" t="s">
        <v>1420</v>
      </c>
      <c r="G226" s="228"/>
      <c r="H226" s="231">
        <v>8</v>
      </c>
      <c r="I226" s="232"/>
      <c r="J226" s="228"/>
      <c r="K226" s="228"/>
      <c r="L226" s="233"/>
      <c r="M226" s="234"/>
      <c r="N226" s="235"/>
      <c r="O226" s="235"/>
      <c r="P226" s="235"/>
      <c r="Q226" s="235"/>
      <c r="R226" s="235"/>
      <c r="S226" s="235"/>
      <c r="T226" s="23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7" t="s">
        <v>171</v>
      </c>
      <c r="AU226" s="237" t="s">
        <v>88</v>
      </c>
      <c r="AV226" s="13" t="s">
        <v>88</v>
      </c>
      <c r="AW226" s="13" t="s">
        <v>38</v>
      </c>
      <c r="AX226" s="13" t="s">
        <v>86</v>
      </c>
      <c r="AY226" s="237" t="s">
        <v>135</v>
      </c>
    </row>
    <row r="227" s="2" customFormat="1" ht="16.5" customHeight="1">
      <c r="A227" s="41"/>
      <c r="B227" s="42"/>
      <c r="C227" s="270" t="s">
        <v>312</v>
      </c>
      <c r="D227" s="270" t="s">
        <v>404</v>
      </c>
      <c r="E227" s="271" t="s">
        <v>1505</v>
      </c>
      <c r="F227" s="272" t="s">
        <v>1506</v>
      </c>
      <c r="G227" s="273" t="s">
        <v>184</v>
      </c>
      <c r="H227" s="274">
        <v>8.1600000000000001</v>
      </c>
      <c r="I227" s="275"/>
      <c r="J227" s="276">
        <f>ROUND(I227*H227,2)</f>
        <v>0</v>
      </c>
      <c r="K227" s="272" t="s">
        <v>141</v>
      </c>
      <c r="L227" s="277"/>
      <c r="M227" s="278" t="s">
        <v>76</v>
      </c>
      <c r="N227" s="279" t="s">
        <v>48</v>
      </c>
      <c r="O227" s="87"/>
      <c r="P227" s="216">
        <f>O227*H227</f>
        <v>0</v>
      </c>
      <c r="Q227" s="216">
        <v>0.080000000000000002</v>
      </c>
      <c r="R227" s="216">
        <f>Q227*H227</f>
        <v>0.65280000000000005</v>
      </c>
      <c r="S227" s="216">
        <v>0</v>
      </c>
      <c r="T227" s="217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18" t="s">
        <v>188</v>
      </c>
      <c r="AT227" s="218" t="s">
        <v>404</v>
      </c>
      <c r="AU227" s="218" t="s">
        <v>88</v>
      </c>
      <c r="AY227" s="20" t="s">
        <v>135</v>
      </c>
      <c r="BE227" s="219">
        <f>IF(N227="základní",J227,0)</f>
        <v>0</v>
      </c>
      <c r="BF227" s="219">
        <f>IF(N227="snížená",J227,0)</f>
        <v>0</v>
      </c>
      <c r="BG227" s="219">
        <f>IF(N227="zákl. přenesená",J227,0)</f>
        <v>0</v>
      </c>
      <c r="BH227" s="219">
        <f>IF(N227="sníž. přenesená",J227,0)</f>
        <v>0</v>
      </c>
      <c r="BI227" s="219">
        <f>IF(N227="nulová",J227,0)</f>
        <v>0</v>
      </c>
      <c r="BJ227" s="20" t="s">
        <v>86</v>
      </c>
      <c r="BK227" s="219">
        <f>ROUND(I227*H227,2)</f>
        <v>0</v>
      </c>
      <c r="BL227" s="20" t="s">
        <v>142</v>
      </c>
      <c r="BM227" s="218" t="s">
        <v>1507</v>
      </c>
    </row>
    <row r="228" s="2" customFormat="1">
      <c r="A228" s="41"/>
      <c r="B228" s="42"/>
      <c r="C228" s="43"/>
      <c r="D228" s="220" t="s">
        <v>144</v>
      </c>
      <c r="E228" s="43"/>
      <c r="F228" s="221" t="s">
        <v>1506</v>
      </c>
      <c r="G228" s="43"/>
      <c r="H228" s="43"/>
      <c r="I228" s="222"/>
      <c r="J228" s="43"/>
      <c r="K228" s="43"/>
      <c r="L228" s="47"/>
      <c r="M228" s="223"/>
      <c r="N228" s="224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144</v>
      </c>
      <c r="AU228" s="20" t="s">
        <v>88</v>
      </c>
    </row>
    <row r="229" s="13" customFormat="1">
      <c r="A229" s="13"/>
      <c r="B229" s="227"/>
      <c r="C229" s="228"/>
      <c r="D229" s="220" t="s">
        <v>171</v>
      </c>
      <c r="E229" s="228"/>
      <c r="F229" s="230" t="s">
        <v>1508</v>
      </c>
      <c r="G229" s="228"/>
      <c r="H229" s="231">
        <v>8.1600000000000001</v>
      </c>
      <c r="I229" s="232"/>
      <c r="J229" s="228"/>
      <c r="K229" s="228"/>
      <c r="L229" s="233"/>
      <c r="M229" s="234"/>
      <c r="N229" s="235"/>
      <c r="O229" s="235"/>
      <c r="P229" s="235"/>
      <c r="Q229" s="235"/>
      <c r="R229" s="235"/>
      <c r="S229" s="235"/>
      <c r="T229" s="23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7" t="s">
        <v>171</v>
      </c>
      <c r="AU229" s="237" t="s">
        <v>88</v>
      </c>
      <c r="AV229" s="13" t="s">
        <v>88</v>
      </c>
      <c r="AW229" s="13" t="s">
        <v>4</v>
      </c>
      <c r="AX229" s="13" t="s">
        <v>86</v>
      </c>
      <c r="AY229" s="237" t="s">
        <v>135</v>
      </c>
    </row>
    <row r="230" s="2" customFormat="1" ht="16.5" customHeight="1">
      <c r="A230" s="41"/>
      <c r="B230" s="42"/>
      <c r="C230" s="207" t="s">
        <v>318</v>
      </c>
      <c r="D230" s="207" t="s">
        <v>137</v>
      </c>
      <c r="E230" s="208" t="s">
        <v>1509</v>
      </c>
      <c r="F230" s="209" t="s">
        <v>1510</v>
      </c>
      <c r="G230" s="210" t="s">
        <v>184</v>
      </c>
      <c r="H230" s="211">
        <v>200.80000000000001</v>
      </c>
      <c r="I230" s="212"/>
      <c r="J230" s="213">
        <f>ROUND(I230*H230,2)</f>
        <v>0</v>
      </c>
      <c r="K230" s="209" t="s">
        <v>141</v>
      </c>
      <c r="L230" s="47"/>
      <c r="M230" s="214" t="s">
        <v>76</v>
      </c>
      <c r="N230" s="215" t="s">
        <v>48</v>
      </c>
      <c r="O230" s="87"/>
      <c r="P230" s="216">
        <f>O230*H230</f>
        <v>0</v>
      </c>
      <c r="Q230" s="216">
        <v>0.15540000000000001</v>
      </c>
      <c r="R230" s="216">
        <f>Q230*H230</f>
        <v>31.204320000000003</v>
      </c>
      <c r="S230" s="216">
        <v>0</v>
      </c>
      <c r="T230" s="217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18" t="s">
        <v>142</v>
      </c>
      <c r="AT230" s="218" t="s">
        <v>137</v>
      </c>
      <c r="AU230" s="218" t="s">
        <v>88</v>
      </c>
      <c r="AY230" s="20" t="s">
        <v>135</v>
      </c>
      <c r="BE230" s="219">
        <f>IF(N230="základní",J230,0)</f>
        <v>0</v>
      </c>
      <c r="BF230" s="219">
        <f>IF(N230="snížená",J230,0)</f>
        <v>0</v>
      </c>
      <c r="BG230" s="219">
        <f>IF(N230="zákl. přenesená",J230,0)</f>
        <v>0</v>
      </c>
      <c r="BH230" s="219">
        <f>IF(N230="sníž. přenesená",J230,0)</f>
        <v>0</v>
      </c>
      <c r="BI230" s="219">
        <f>IF(N230="nulová",J230,0)</f>
        <v>0</v>
      </c>
      <c r="BJ230" s="20" t="s">
        <v>86</v>
      </c>
      <c r="BK230" s="219">
        <f>ROUND(I230*H230,2)</f>
        <v>0</v>
      </c>
      <c r="BL230" s="20" t="s">
        <v>142</v>
      </c>
      <c r="BM230" s="218" t="s">
        <v>1511</v>
      </c>
    </row>
    <row r="231" s="2" customFormat="1">
      <c r="A231" s="41"/>
      <c r="B231" s="42"/>
      <c r="C231" s="43"/>
      <c r="D231" s="220" t="s">
        <v>144</v>
      </c>
      <c r="E231" s="43"/>
      <c r="F231" s="221" t="s">
        <v>1512</v>
      </c>
      <c r="G231" s="43"/>
      <c r="H231" s="43"/>
      <c r="I231" s="222"/>
      <c r="J231" s="43"/>
      <c r="K231" s="43"/>
      <c r="L231" s="47"/>
      <c r="M231" s="223"/>
      <c r="N231" s="224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144</v>
      </c>
      <c r="AU231" s="20" t="s">
        <v>88</v>
      </c>
    </row>
    <row r="232" s="2" customFormat="1">
      <c r="A232" s="41"/>
      <c r="B232" s="42"/>
      <c r="C232" s="43"/>
      <c r="D232" s="225" t="s">
        <v>146</v>
      </c>
      <c r="E232" s="43"/>
      <c r="F232" s="226" t="s">
        <v>1513</v>
      </c>
      <c r="G232" s="43"/>
      <c r="H232" s="43"/>
      <c r="I232" s="222"/>
      <c r="J232" s="43"/>
      <c r="K232" s="43"/>
      <c r="L232" s="47"/>
      <c r="M232" s="223"/>
      <c r="N232" s="224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146</v>
      </c>
      <c r="AU232" s="20" t="s">
        <v>88</v>
      </c>
    </row>
    <row r="233" s="13" customFormat="1">
      <c r="A233" s="13"/>
      <c r="B233" s="227"/>
      <c r="C233" s="228"/>
      <c r="D233" s="220" t="s">
        <v>171</v>
      </c>
      <c r="E233" s="229" t="s">
        <v>76</v>
      </c>
      <c r="F233" s="230" t="s">
        <v>1426</v>
      </c>
      <c r="G233" s="228"/>
      <c r="H233" s="231">
        <v>200.80000000000001</v>
      </c>
      <c r="I233" s="232"/>
      <c r="J233" s="228"/>
      <c r="K233" s="228"/>
      <c r="L233" s="233"/>
      <c r="M233" s="234"/>
      <c r="N233" s="235"/>
      <c r="O233" s="235"/>
      <c r="P233" s="235"/>
      <c r="Q233" s="235"/>
      <c r="R233" s="235"/>
      <c r="S233" s="235"/>
      <c r="T233" s="23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7" t="s">
        <v>171</v>
      </c>
      <c r="AU233" s="237" t="s">
        <v>88</v>
      </c>
      <c r="AV233" s="13" t="s">
        <v>88</v>
      </c>
      <c r="AW233" s="13" t="s">
        <v>38</v>
      </c>
      <c r="AX233" s="13" t="s">
        <v>86</v>
      </c>
      <c r="AY233" s="237" t="s">
        <v>135</v>
      </c>
    </row>
    <row r="234" s="2" customFormat="1" ht="16.5" customHeight="1">
      <c r="A234" s="41"/>
      <c r="B234" s="42"/>
      <c r="C234" s="270" t="s">
        <v>324</v>
      </c>
      <c r="D234" s="270" t="s">
        <v>404</v>
      </c>
      <c r="E234" s="271" t="s">
        <v>1505</v>
      </c>
      <c r="F234" s="272" t="s">
        <v>1506</v>
      </c>
      <c r="G234" s="273" t="s">
        <v>184</v>
      </c>
      <c r="H234" s="274">
        <v>40.159999999999997</v>
      </c>
      <c r="I234" s="275"/>
      <c r="J234" s="276">
        <f>ROUND(I234*H234,2)</f>
        <v>0</v>
      </c>
      <c r="K234" s="272" t="s">
        <v>141</v>
      </c>
      <c r="L234" s="277"/>
      <c r="M234" s="278" t="s">
        <v>76</v>
      </c>
      <c r="N234" s="279" t="s">
        <v>48</v>
      </c>
      <c r="O234" s="87"/>
      <c r="P234" s="216">
        <f>O234*H234</f>
        <v>0</v>
      </c>
      <c r="Q234" s="216">
        <v>0.080000000000000002</v>
      </c>
      <c r="R234" s="216">
        <f>Q234*H234</f>
        <v>3.2127999999999997</v>
      </c>
      <c r="S234" s="216">
        <v>0</v>
      </c>
      <c r="T234" s="217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18" t="s">
        <v>188</v>
      </c>
      <c r="AT234" s="218" t="s">
        <v>404</v>
      </c>
      <c r="AU234" s="218" t="s">
        <v>88</v>
      </c>
      <c r="AY234" s="20" t="s">
        <v>135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20" t="s">
        <v>86</v>
      </c>
      <c r="BK234" s="219">
        <f>ROUND(I234*H234,2)</f>
        <v>0</v>
      </c>
      <c r="BL234" s="20" t="s">
        <v>142</v>
      </c>
      <c r="BM234" s="218" t="s">
        <v>1514</v>
      </c>
    </row>
    <row r="235" s="2" customFormat="1">
      <c r="A235" s="41"/>
      <c r="B235" s="42"/>
      <c r="C235" s="43"/>
      <c r="D235" s="220" t="s">
        <v>144</v>
      </c>
      <c r="E235" s="43"/>
      <c r="F235" s="221" t="s">
        <v>1506</v>
      </c>
      <c r="G235" s="43"/>
      <c r="H235" s="43"/>
      <c r="I235" s="222"/>
      <c r="J235" s="43"/>
      <c r="K235" s="43"/>
      <c r="L235" s="47"/>
      <c r="M235" s="223"/>
      <c r="N235" s="224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144</v>
      </c>
      <c r="AU235" s="20" t="s">
        <v>88</v>
      </c>
    </row>
    <row r="236" s="13" customFormat="1">
      <c r="A236" s="13"/>
      <c r="B236" s="227"/>
      <c r="C236" s="228"/>
      <c r="D236" s="220" t="s">
        <v>171</v>
      </c>
      <c r="E236" s="229" t="s">
        <v>76</v>
      </c>
      <c r="F236" s="230" t="s">
        <v>1515</v>
      </c>
      <c r="G236" s="228"/>
      <c r="H236" s="231">
        <v>40.159999999999997</v>
      </c>
      <c r="I236" s="232"/>
      <c r="J236" s="228"/>
      <c r="K236" s="228"/>
      <c r="L236" s="233"/>
      <c r="M236" s="234"/>
      <c r="N236" s="235"/>
      <c r="O236" s="235"/>
      <c r="P236" s="235"/>
      <c r="Q236" s="235"/>
      <c r="R236" s="235"/>
      <c r="S236" s="235"/>
      <c r="T236" s="23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7" t="s">
        <v>171</v>
      </c>
      <c r="AU236" s="237" t="s">
        <v>88</v>
      </c>
      <c r="AV236" s="13" t="s">
        <v>88</v>
      </c>
      <c r="AW236" s="13" t="s">
        <v>38</v>
      </c>
      <c r="AX236" s="13" t="s">
        <v>86</v>
      </c>
      <c r="AY236" s="237" t="s">
        <v>135</v>
      </c>
    </row>
    <row r="237" s="2" customFormat="1" ht="16.5" customHeight="1">
      <c r="A237" s="41"/>
      <c r="B237" s="42"/>
      <c r="C237" s="207" t="s">
        <v>330</v>
      </c>
      <c r="D237" s="207" t="s">
        <v>137</v>
      </c>
      <c r="E237" s="208" t="s">
        <v>1516</v>
      </c>
      <c r="F237" s="209" t="s">
        <v>1517</v>
      </c>
      <c r="G237" s="210" t="s">
        <v>184</v>
      </c>
      <c r="H237" s="211">
        <v>7</v>
      </c>
      <c r="I237" s="212"/>
      <c r="J237" s="213">
        <f>ROUND(I237*H237,2)</f>
        <v>0</v>
      </c>
      <c r="K237" s="209" t="s">
        <v>141</v>
      </c>
      <c r="L237" s="47"/>
      <c r="M237" s="214" t="s">
        <v>76</v>
      </c>
      <c r="N237" s="215" t="s">
        <v>48</v>
      </c>
      <c r="O237" s="87"/>
      <c r="P237" s="216">
        <f>O237*H237</f>
        <v>0</v>
      </c>
      <c r="Q237" s="216">
        <v>0.1295</v>
      </c>
      <c r="R237" s="216">
        <f>Q237*H237</f>
        <v>0.90650000000000008</v>
      </c>
      <c r="S237" s="216">
        <v>0</v>
      </c>
      <c r="T237" s="217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18" t="s">
        <v>142</v>
      </c>
      <c r="AT237" s="218" t="s">
        <v>137</v>
      </c>
      <c r="AU237" s="218" t="s">
        <v>88</v>
      </c>
      <c r="AY237" s="20" t="s">
        <v>135</v>
      </c>
      <c r="BE237" s="219">
        <f>IF(N237="základní",J237,0)</f>
        <v>0</v>
      </c>
      <c r="BF237" s="219">
        <f>IF(N237="snížená",J237,0)</f>
        <v>0</v>
      </c>
      <c r="BG237" s="219">
        <f>IF(N237="zákl. přenesená",J237,0)</f>
        <v>0</v>
      </c>
      <c r="BH237" s="219">
        <f>IF(N237="sníž. přenesená",J237,0)</f>
        <v>0</v>
      </c>
      <c r="BI237" s="219">
        <f>IF(N237="nulová",J237,0)</f>
        <v>0</v>
      </c>
      <c r="BJ237" s="20" t="s">
        <v>86</v>
      </c>
      <c r="BK237" s="219">
        <f>ROUND(I237*H237,2)</f>
        <v>0</v>
      </c>
      <c r="BL237" s="20" t="s">
        <v>142</v>
      </c>
      <c r="BM237" s="218" t="s">
        <v>1518</v>
      </c>
    </row>
    <row r="238" s="2" customFormat="1">
      <c r="A238" s="41"/>
      <c r="B238" s="42"/>
      <c r="C238" s="43"/>
      <c r="D238" s="220" t="s">
        <v>144</v>
      </c>
      <c r="E238" s="43"/>
      <c r="F238" s="221" t="s">
        <v>1519</v>
      </c>
      <c r="G238" s="43"/>
      <c r="H238" s="43"/>
      <c r="I238" s="222"/>
      <c r="J238" s="43"/>
      <c r="K238" s="43"/>
      <c r="L238" s="47"/>
      <c r="M238" s="223"/>
      <c r="N238" s="224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144</v>
      </c>
      <c r="AU238" s="20" t="s">
        <v>88</v>
      </c>
    </row>
    <row r="239" s="2" customFormat="1">
      <c r="A239" s="41"/>
      <c r="B239" s="42"/>
      <c r="C239" s="43"/>
      <c r="D239" s="225" t="s">
        <v>146</v>
      </c>
      <c r="E239" s="43"/>
      <c r="F239" s="226" t="s">
        <v>1520</v>
      </c>
      <c r="G239" s="43"/>
      <c r="H239" s="43"/>
      <c r="I239" s="222"/>
      <c r="J239" s="43"/>
      <c r="K239" s="43"/>
      <c r="L239" s="47"/>
      <c r="M239" s="223"/>
      <c r="N239" s="224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146</v>
      </c>
      <c r="AU239" s="20" t="s">
        <v>88</v>
      </c>
    </row>
    <row r="240" s="13" customFormat="1">
      <c r="A240" s="13"/>
      <c r="B240" s="227"/>
      <c r="C240" s="228"/>
      <c r="D240" s="220" t="s">
        <v>171</v>
      </c>
      <c r="E240" s="229" t="s">
        <v>76</v>
      </c>
      <c r="F240" s="230" t="s">
        <v>1432</v>
      </c>
      <c r="G240" s="228"/>
      <c r="H240" s="231">
        <v>7</v>
      </c>
      <c r="I240" s="232"/>
      <c r="J240" s="228"/>
      <c r="K240" s="228"/>
      <c r="L240" s="233"/>
      <c r="M240" s="234"/>
      <c r="N240" s="235"/>
      <c r="O240" s="235"/>
      <c r="P240" s="235"/>
      <c r="Q240" s="235"/>
      <c r="R240" s="235"/>
      <c r="S240" s="235"/>
      <c r="T240" s="23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7" t="s">
        <v>171</v>
      </c>
      <c r="AU240" s="237" t="s">
        <v>88</v>
      </c>
      <c r="AV240" s="13" t="s">
        <v>88</v>
      </c>
      <c r="AW240" s="13" t="s">
        <v>38</v>
      </c>
      <c r="AX240" s="13" t="s">
        <v>86</v>
      </c>
      <c r="AY240" s="237" t="s">
        <v>135</v>
      </c>
    </row>
    <row r="241" s="2" customFormat="1" ht="16.5" customHeight="1">
      <c r="A241" s="41"/>
      <c r="B241" s="42"/>
      <c r="C241" s="270" t="s">
        <v>336</v>
      </c>
      <c r="D241" s="270" t="s">
        <v>404</v>
      </c>
      <c r="E241" s="271" t="s">
        <v>1521</v>
      </c>
      <c r="F241" s="272" t="s">
        <v>1522</v>
      </c>
      <c r="G241" s="273" t="s">
        <v>184</v>
      </c>
      <c r="H241" s="274">
        <v>7.1399999999999997</v>
      </c>
      <c r="I241" s="275"/>
      <c r="J241" s="276">
        <f>ROUND(I241*H241,2)</f>
        <v>0</v>
      </c>
      <c r="K241" s="272" t="s">
        <v>141</v>
      </c>
      <c r="L241" s="277"/>
      <c r="M241" s="278" t="s">
        <v>76</v>
      </c>
      <c r="N241" s="279" t="s">
        <v>48</v>
      </c>
      <c r="O241" s="87"/>
      <c r="P241" s="216">
        <f>O241*H241</f>
        <v>0</v>
      </c>
      <c r="Q241" s="216">
        <v>0.056120000000000003</v>
      </c>
      <c r="R241" s="216">
        <f>Q241*H241</f>
        <v>0.40069680000000002</v>
      </c>
      <c r="S241" s="216">
        <v>0</v>
      </c>
      <c r="T241" s="217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18" t="s">
        <v>188</v>
      </c>
      <c r="AT241" s="218" t="s">
        <v>404</v>
      </c>
      <c r="AU241" s="218" t="s">
        <v>88</v>
      </c>
      <c r="AY241" s="20" t="s">
        <v>135</v>
      </c>
      <c r="BE241" s="219">
        <f>IF(N241="základní",J241,0)</f>
        <v>0</v>
      </c>
      <c r="BF241" s="219">
        <f>IF(N241="snížená",J241,0)</f>
        <v>0</v>
      </c>
      <c r="BG241" s="219">
        <f>IF(N241="zákl. přenesená",J241,0)</f>
        <v>0</v>
      </c>
      <c r="BH241" s="219">
        <f>IF(N241="sníž. přenesená",J241,0)</f>
        <v>0</v>
      </c>
      <c r="BI241" s="219">
        <f>IF(N241="nulová",J241,0)</f>
        <v>0</v>
      </c>
      <c r="BJ241" s="20" t="s">
        <v>86</v>
      </c>
      <c r="BK241" s="219">
        <f>ROUND(I241*H241,2)</f>
        <v>0</v>
      </c>
      <c r="BL241" s="20" t="s">
        <v>142</v>
      </c>
      <c r="BM241" s="218" t="s">
        <v>1523</v>
      </c>
    </row>
    <row r="242" s="2" customFormat="1">
      <c r="A242" s="41"/>
      <c r="B242" s="42"/>
      <c r="C242" s="43"/>
      <c r="D242" s="220" t="s">
        <v>144</v>
      </c>
      <c r="E242" s="43"/>
      <c r="F242" s="221" t="s">
        <v>1522</v>
      </c>
      <c r="G242" s="43"/>
      <c r="H242" s="43"/>
      <c r="I242" s="222"/>
      <c r="J242" s="43"/>
      <c r="K242" s="43"/>
      <c r="L242" s="47"/>
      <c r="M242" s="223"/>
      <c r="N242" s="224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144</v>
      </c>
      <c r="AU242" s="20" t="s">
        <v>88</v>
      </c>
    </row>
    <row r="243" s="13" customFormat="1">
      <c r="A243" s="13"/>
      <c r="B243" s="227"/>
      <c r="C243" s="228"/>
      <c r="D243" s="220" t="s">
        <v>171</v>
      </c>
      <c r="E243" s="228"/>
      <c r="F243" s="230" t="s">
        <v>1524</v>
      </c>
      <c r="G243" s="228"/>
      <c r="H243" s="231">
        <v>7.1399999999999997</v>
      </c>
      <c r="I243" s="232"/>
      <c r="J243" s="228"/>
      <c r="K243" s="228"/>
      <c r="L243" s="233"/>
      <c r="M243" s="234"/>
      <c r="N243" s="235"/>
      <c r="O243" s="235"/>
      <c r="P243" s="235"/>
      <c r="Q243" s="235"/>
      <c r="R243" s="235"/>
      <c r="S243" s="235"/>
      <c r="T243" s="236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7" t="s">
        <v>171</v>
      </c>
      <c r="AU243" s="237" t="s">
        <v>88</v>
      </c>
      <c r="AV243" s="13" t="s">
        <v>88</v>
      </c>
      <c r="AW243" s="13" t="s">
        <v>4</v>
      </c>
      <c r="AX243" s="13" t="s">
        <v>86</v>
      </c>
      <c r="AY243" s="237" t="s">
        <v>135</v>
      </c>
    </row>
    <row r="244" s="2" customFormat="1" ht="16.5" customHeight="1">
      <c r="A244" s="41"/>
      <c r="B244" s="42"/>
      <c r="C244" s="207" t="s">
        <v>342</v>
      </c>
      <c r="D244" s="207" t="s">
        <v>137</v>
      </c>
      <c r="E244" s="208" t="s">
        <v>1525</v>
      </c>
      <c r="F244" s="209" t="s">
        <v>1526</v>
      </c>
      <c r="G244" s="210" t="s">
        <v>184</v>
      </c>
      <c r="H244" s="211">
        <v>26.300000000000001</v>
      </c>
      <c r="I244" s="212"/>
      <c r="J244" s="213">
        <f>ROUND(I244*H244,2)</f>
        <v>0</v>
      </c>
      <c r="K244" s="209" t="s">
        <v>141</v>
      </c>
      <c r="L244" s="47"/>
      <c r="M244" s="214" t="s">
        <v>76</v>
      </c>
      <c r="N244" s="215" t="s">
        <v>48</v>
      </c>
      <c r="O244" s="87"/>
      <c r="P244" s="216">
        <f>O244*H244</f>
        <v>0</v>
      </c>
      <c r="Q244" s="216">
        <v>0</v>
      </c>
      <c r="R244" s="216">
        <f>Q244*H244</f>
        <v>0</v>
      </c>
      <c r="S244" s="216">
        <v>0</v>
      </c>
      <c r="T244" s="217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18" t="s">
        <v>142</v>
      </c>
      <c r="AT244" s="218" t="s">
        <v>137</v>
      </c>
      <c r="AU244" s="218" t="s">
        <v>88</v>
      </c>
      <c r="AY244" s="20" t="s">
        <v>135</v>
      </c>
      <c r="BE244" s="219">
        <f>IF(N244="základní",J244,0)</f>
        <v>0</v>
      </c>
      <c r="BF244" s="219">
        <f>IF(N244="snížená",J244,0)</f>
        <v>0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20" t="s">
        <v>86</v>
      </c>
      <c r="BK244" s="219">
        <f>ROUND(I244*H244,2)</f>
        <v>0</v>
      </c>
      <c r="BL244" s="20" t="s">
        <v>142</v>
      </c>
      <c r="BM244" s="218" t="s">
        <v>1527</v>
      </c>
    </row>
    <row r="245" s="2" customFormat="1">
      <c r="A245" s="41"/>
      <c r="B245" s="42"/>
      <c r="C245" s="43"/>
      <c r="D245" s="220" t="s">
        <v>144</v>
      </c>
      <c r="E245" s="43"/>
      <c r="F245" s="221" t="s">
        <v>1528</v>
      </c>
      <c r="G245" s="43"/>
      <c r="H245" s="43"/>
      <c r="I245" s="222"/>
      <c r="J245" s="43"/>
      <c r="K245" s="43"/>
      <c r="L245" s="47"/>
      <c r="M245" s="223"/>
      <c r="N245" s="224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144</v>
      </c>
      <c r="AU245" s="20" t="s">
        <v>88</v>
      </c>
    </row>
    <row r="246" s="2" customFormat="1">
      <c r="A246" s="41"/>
      <c r="B246" s="42"/>
      <c r="C246" s="43"/>
      <c r="D246" s="225" t="s">
        <v>146</v>
      </c>
      <c r="E246" s="43"/>
      <c r="F246" s="226" t="s">
        <v>1529</v>
      </c>
      <c r="G246" s="43"/>
      <c r="H246" s="43"/>
      <c r="I246" s="222"/>
      <c r="J246" s="43"/>
      <c r="K246" s="43"/>
      <c r="L246" s="47"/>
      <c r="M246" s="223"/>
      <c r="N246" s="224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146</v>
      </c>
      <c r="AU246" s="20" t="s">
        <v>88</v>
      </c>
    </row>
    <row r="247" s="13" customFormat="1">
      <c r="A247" s="13"/>
      <c r="B247" s="227"/>
      <c r="C247" s="228"/>
      <c r="D247" s="220" t="s">
        <v>171</v>
      </c>
      <c r="E247" s="229" t="s">
        <v>76</v>
      </c>
      <c r="F247" s="230" t="s">
        <v>1530</v>
      </c>
      <c r="G247" s="228"/>
      <c r="H247" s="231">
        <v>26.300000000000001</v>
      </c>
      <c r="I247" s="232"/>
      <c r="J247" s="228"/>
      <c r="K247" s="228"/>
      <c r="L247" s="233"/>
      <c r="M247" s="234"/>
      <c r="N247" s="235"/>
      <c r="O247" s="235"/>
      <c r="P247" s="235"/>
      <c r="Q247" s="235"/>
      <c r="R247" s="235"/>
      <c r="S247" s="235"/>
      <c r="T247" s="23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7" t="s">
        <v>171</v>
      </c>
      <c r="AU247" s="237" t="s">
        <v>88</v>
      </c>
      <c r="AV247" s="13" t="s">
        <v>88</v>
      </c>
      <c r="AW247" s="13" t="s">
        <v>38</v>
      </c>
      <c r="AX247" s="13" t="s">
        <v>86</v>
      </c>
      <c r="AY247" s="237" t="s">
        <v>135</v>
      </c>
    </row>
    <row r="248" s="2" customFormat="1" ht="16.5" customHeight="1">
      <c r="A248" s="41"/>
      <c r="B248" s="42"/>
      <c r="C248" s="207" t="s">
        <v>348</v>
      </c>
      <c r="D248" s="207" t="s">
        <v>137</v>
      </c>
      <c r="E248" s="208" t="s">
        <v>1531</v>
      </c>
      <c r="F248" s="209" t="s">
        <v>1532</v>
      </c>
      <c r="G248" s="210" t="s">
        <v>184</v>
      </c>
      <c r="H248" s="211">
        <v>26.300000000000001</v>
      </c>
      <c r="I248" s="212"/>
      <c r="J248" s="213">
        <f>ROUND(I248*H248,2)</f>
        <v>0</v>
      </c>
      <c r="K248" s="209" t="s">
        <v>141</v>
      </c>
      <c r="L248" s="47"/>
      <c r="M248" s="214" t="s">
        <v>76</v>
      </c>
      <c r="N248" s="215" t="s">
        <v>48</v>
      </c>
      <c r="O248" s="87"/>
      <c r="P248" s="216">
        <f>O248*H248</f>
        <v>0</v>
      </c>
      <c r="Q248" s="216">
        <v>0.00011</v>
      </c>
      <c r="R248" s="216">
        <f>Q248*H248</f>
        <v>0.0028930000000000002</v>
      </c>
      <c r="S248" s="216">
        <v>0</v>
      </c>
      <c r="T248" s="217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18" t="s">
        <v>142</v>
      </c>
      <c r="AT248" s="218" t="s">
        <v>137</v>
      </c>
      <c r="AU248" s="218" t="s">
        <v>88</v>
      </c>
      <c r="AY248" s="20" t="s">
        <v>135</v>
      </c>
      <c r="BE248" s="219">
        <f>IF(N248="základní",J248,0)</f>
        <v>0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20" t="s">
        <v>86</v>
      </c>
      <c r="BK248" s="219">
        <f>ROUND(I248*H248,2)</f>
        <v>0</v>
      </c>
      <c r="BL248" s="20" t="s">
        <v>142</v>
      </c>
      <c r="BM248" s="218" t="s">
        <v>1533</v>
      </c>
    </row>
    <row r="249" s="2" customFormat="1">
      <c r="A249" s="41"/>
      <c r="B249" s="42"/>
      <c r="C249" s="43"/>
      <c r="D249" s="220" t="s">
        <v>144</v>
      </c>
      <c r="E249" s="43"/>
      <c r="F249" s="221" t="s">
        <v>1534</v>
      </c>
      <c r="G249" s="43"/>
      <c r="H249" s="43"/>
      <c r="I249" s="222"/>
      <c r="J249" s="43"/>
      <c r="K249" s="43"/>
      <c r="L249" s="47"/>
      <c r="M249" s="223"/>
      <c r="N249" s="224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144</v>
      </c>
      <c r="AU249" s="20" t="s">
        <v>88</v>
      </c>
    </row>
    <row r="250" s="2" customFormat="1">
      <c r="A250" s="41"/>
      <c r="B250" s="42"/>
      <c r="C250" s="43"/>
      <c r="D250" s="225" t="s">
        <v>146</v>
      </c>
      <c r="E250" s="43"/>
      <c r="F250" s="226" t="s">
        <v>1535</v>
      </c>
      <c r="G250" s="43"/>
      <c r="H250" s="43"/>
      <c r="I250" s="222"/>
      <c r="J250" s="43"/>
      <c r="K250" s="43"/>
      <c r="L250" s="47"/>
      <c r="M250" s="223"/>
      <c r="N250" s="224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146</v>
      </c>
      <c r="AU250" s="20" t="s">
        <v>88</v>
      </c>
    </row>
    <row r="251" s="13" customFormat="1">
      <c r="A251" s="13"/>
      <c r="B251" s="227"/>
      <c r="C251" s="228"/>
      <c r="D251" s="220" t="s">
        <v>171</v>
      </c>
      <c r="E251" s="229" t="s">
        <v>76</v>
      </c>
      <c r="F251" s="230" t="s">
        <v>1530</v>
      </c>
      <c r="G251" s="228"/>
      <c r="H251" s="231">
        <v>26.300000000000001</v>
      </c>
      <c r="I251" s="232"/>
      <c r="J251" s="228"/>
      <c r="K251" s="228"/>
      <c r="L251" s="233"/>
      <c r="M251" s="234"/>
      <c r="N251" s="235"/>
      <c r="O251" s="235"/>
      <c r="P251" s="235"/>
      <c r="Q251" s="235"/>
      <c r="R251" s="235"/>
      <c r="S251" s="235"/>
      <c r="T251" s="236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7" t="s">
        <v>171</v>
      </c>
      <c r="AU251" s="237" t="s">
        <v>88</v>
      </c>
      <c r="AV251" s="13" t="s">
        <v>88</v>
      </c>
      <c r="AW251" s="13" t="s">
        <v>38</v>
      </c>
      <c r="AX251" s="13" t="s">
        <v>86</v>
      </c>
      <c r="AY251" s="237" t="s">
        <v>135</v>
      </c>
    </row>
    <row r="252" s="2" customFormat="1" ht="16.5" customHeight="1">
      <c r="A252" s="41"/>
      <c r="B252" s="42"/>
      <c r="C252" s="207" t="s">
        <v>359</v>
      </c>
      <c r="D252" s="207" t="s">
        <v>137</v>
      </c>
      <c r="E252" s="208" t="s">
        <v>1536</v>
      </c>
      <c r="F252" s="209" t="s">
        <v>1537</v>
      </c>
      <c r="G252" s="210" t="s">
        <v>184</v>
      </c>
      <c r="H252" s="211">
        <v>26.300000000000001</v>
      </c>
      <c r="I252" s="212"/>
      <c r="J252" s="213">
        <f>ROUND(I252*H252,2)</f>
        <v>0</v>
      </c>
      <c r="K252" s="209" t="s">
        <v>141</v>
      </c>
      <c r="L252" s="47"/>
      <c r="M252" s="214" t="s">
        <v>76</v>
      </c>
      <c r="N252" s="215" t="s">
        <v>48</v>
      </c>
      <c r="O252" s="87"/>
      <c r="P252" s="216">
        <f>O252*H252</f>
        <v>0</v>
      </c>
      <c r="Q252" s="216">
        <v>0</v>
      </c>
      <c r="R252" s="216">
        <f>Q252*H252</f>
        <v>0</v>
      </c>
      <c r="S252" s="216">
        <v>0</v>
      </c>
      <c r="T252" s="217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18" t="s">
        <v>142</v>
      </c>
      <c r="AT252" s="218" t="s">
        <v>137</v>
      </c>
      <c r="AU252" s="218" t="s">
        <v>88</v>
      </c>
      <c r="AY252" s="20" t="s">
        <v>135</v>
      </c>
      <c r="BE252" s="219">
        <f>IF(N252="základní",J252,0)</f>
        <v>0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20" t="s">
        <v>86</v>
      </c>
      <c r="BK252" s="219">
        <f>ROUND(I252*H252,2)</f>
        <v>0</v>
      </c>
      <c r="BL252" s="20" t="s">
        <v>142</v>
      </c>
      <c r="BM252" s="218" t="s">
        <v>1538</v>
      </c>
    </row>
    <row r="253" s="2" customFormat="1">
      <c r="A253" s="41"/>
      <c r="B253" s="42"/>
      <c r="C253" s="43"/>
      <c r="D253" s="220" t="s">
        <v>144</v>
      </c>
      <c r="E253" s="43"/>
      <c r="F253" s="221" t="s">
        <v>1539</v>
      </c>
      <c r="G253" s="43"/>
      <c r="H253" s="43"/>
      <c r="I253" s="222"/>
      <c r="J253" s="43"/>
      <c r="K253" s="43"/>
      <c r="L253" s="47"/>
      <c r="M253" s="223"/>
      <c r="N253" s="224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144</v>
      </c>
      <c r="AU253" s="20" t="s">
        <v>88</v>
      </c>
    </row>
    <row r="254" s="2" customFormat="1">
      <c r="A254" s="41"/>
      <c r="B254" s="42"/>
      <c r="C254" s="43"/>
      <c r="D254" s="225" t="s">
        <v>146</v>
      </c>
      <c r="E254" s="43"/>
      <c r="F254" s="226" t="s">
        <v>1540</v>
      </c>
      <c r="G254" s="43"/>
      <c r="H254" s="43"/>
      <c r="I254" s="222"/>
      <c r="J254" s="43"/>
      <c r="K254" s="43"/>
      <c r="L254" s="47"/>
      <c r="M254" s="223"/>
      <c r="N254" s="224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146</v>
      </c>
      <c r="AU254" s="20" t="s">
        <v>88</v>
      </c>
    </row>
    <row r="255" s="13" customFormat="1">
      <c r="A255" s="13"/>
      <c r="B255" s="227"/>
      <c r="C255" s="228"/>
      <c r="D255" s="220" t="s">
        <v>171</v>
      </c>
      <c r="E255" s="229" t="s">
        <v>76</v>
      </c>
      <c r="F255" s="230" t="s">
        <v>1530</v>
      </c>
      <c r="G255" s="228"/>
      <c r="H255" s="231">
        <v>26.300000000000001</v>
      </c>
      <c r="I255" s="232"/>
      <c r="J255" s="228"/>
      <c r="K255" s="228"/>
      <c r="L255" s="233"/>
      <c r="M255" s="234"/>
      <c r="N255" s="235"/>
      <c r="O255" s="235"/>
      <c r="P255" s="235"/>
      <c r="Q255" s="235"/>
      <c r="R255" s="235"/>
      <c r="S255" s="235"/>
      <c r="T255" s="23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7" t="s">
        <v>171</v>
      </c>
      <c r="AU255" s="237" t="s">
        <v>88</v>
      </c>
      <c r="AV255" s="13" t="s">
        <v>88</v>
      </c>
      <c r="AW255" s="13" t="s">
        <v>38</v>
      </c>
      <c r="AX255" s="13" t="s">
        <v>86</v>
      </c>
      <c r="AY255" s="237" t="s">
        <v>135</v>
      </c>
    </row>
    <row r="256" s="2" customFormat="1" ht="16.5" customHeight="1">
      <c r="A256" s="41"/>
      <c r="B256" s="42"/>
      <c r="C256" s="207" t="s">
        <v>367</v>
      </c>
      <c r="D256" s="207" t="s">
        <v>137</v>
      </c>
      <c r="E256" s="208" t="s">
        <v>1541</v>
      </c>
      <c r="F256" s="209" t="s">
        <v>1542</v>
      </c>
      <c r="G256" s="210" t="s">
        <v>184</v>
      </c>
      <c r="H256" s="211">
        <v>1431</v>
      </c>
      <c r="I256" s="212"/>
      <c r="J256" s="213">
        <f>ROUND(I256*H256,2)</f>
        <v>0</v>
      </c>
      <c r="K256" s="209" t="s">
        <v>141</v>
      </c>
      <c r="L256" s="47"/>
      <c r="M256" s="214" t="s">
        <v>76</v>
      </c>
      <c r="N256" s="215" t="s">
        <v>48</v>
      </c>
      <c r="O256" s="87"/>
      <c r="P256" s="216">
        <f>O256*H256</f>
        <v>0</v>
      </c>
      <c r="Q256" s="216">
        <v>0</v>
      </c>
      <c r="R256" s="216">
        <f>Q256*H256</f>
        <v>0</v>
      </c>
      <c r="S256" s="216">
        <v>0</v>
      </c>
      <c r="T256" s="217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18" t="s">
        <v>142</v>
      </c>
      <c r="AT256" s="218" t="s">
        <v>137</v>
      </c>
      <c r="AU256" s="218" t="s">
        <v>88</v>
      </c>
      <c r="AY256" s="20" t="s">
        <v>135</v>
      </c>
      <c r="BE256" s="219">
        <f>IF(N256="základní",J256,0)</f>
        <v>0</v>
      </c>
      <c r="BF256" s="219">
        <f>IF(N256="snížená",J256,0)</f>
        <v>0</v>
      </c>
      <c r="BG256" s="219">
        <f>IF(N256="zákl. přenesená",J256,0)</f>
        <v>0</v>
      </c>
      <c r="BH256" s="219">
        <f>IF(N256="sníž. přenesená",J256,0)</f>
        <v>0</v>
      </c>
      <c r="BI256" s="219">
        <f>IF(N256="nulová",J256,0)</f>
        <v>0</v>
      </c>
      <c r="BJ256" s="20" t="s">
        <v>86</v>
      </c>
      <c r="BK256" s="219">
        <f>ROUND(I256*H256,2)</f>
        <v>0</v>
      </c>
      <c r="BL256" s="20" t="s">
        <v>142</v>
      </c>
      <c r="BM256" s="218" t="s">
        <v>1543</v>
      </c>
    </row>
    <row r="257" s="2" customFormat="1">
      <c r="A257" s="41"/>
      <c r="B257" s="42"/>
      <c r="C257" s="43"/>
      <c r="D257" s="220" t="s">
        <v>144</v>
      </c>
      <c r="E257" s="43"/>
      <c r="F257" s="221" t="s">
        <v>1544</v>
      </c>
      <c r="G257" s="43"/>
      <c r="H257" s="43"/>
      <c r="I257" s="222"/>
      <c r="J257" s="43"/>
      <c r="K257" s="43"/>
      <c r="L257" s="47"/>
      <c r="M257" s="223"/>
      <c r="N257" s="224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144</v>
      </c>
      <c r="AU257" s="20" t="s">
        <v>88</v>
      </c>
    </row>
    <row r="258" s="2" customFormat="1">
      <c r="A258" s="41"/>
      <c r="B258" s="42"/>
      <c r="C258" s="43"/>
      <c r="D258" s="225" t="s">
        <v>146</v>
      </c>
      <c r="E258" s="43"/>
      <c r="F258" s="226" t="s">
        <v>1545</v>
      </c>
      <c r="G258" s="43"/>
      <c r="H258" s="43"/>
      <c r="I258" s="222"/>
      <c r="J258" s="43"/>
      <c r="K258" s="43"/>
      <c r="L258" s="47"/>
      <c r="M258" s="223"/>
      <c r="N258" s="224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146</v>
      </c>
      <c r="AU258" s="20" t="s">
        <v>88</v>
      </c>
    </row>
    <row r="259" s="13" customFormat="1">
      <c r="A259" s="13"/>
      <c r="B259" s="227"/>
      <c r="C259" s="228"/>
      <c r="D259" s="220" t="s">
        <v>171</v>
      </c>
      <c r="E259" s="229" t="s">
        <v>76</v>
      </c>
      <c r="F259" s="230" t="s">
        <v>1546</v>
      </c>
      <c r="G259" s="228"/>
      <c r="H259" s="231">
        <v>1431</v>
      </c>
      <c r="I259" s="232"/>
      <c r="J259" s="228"/>
      <c r="K259" s="228"/>
      <c r="L259" s="233"/>
      <c r="M259" s="234"/>
      <c r="N259" s="235"/>
      <c r="O259" s="235"/>
      <c r="P259" s="235"/>
      <c r="Q259" s="235"/>
      <c r="R259" s="235"/>
      <c r="S259" s="235"/>
      <c r="T259" s="23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7" t="s">
        <v>171</v>
      </c>
      <c r="AU259" s="237" t="s">
        <v>88</v>
      </c>
      <c r="AV259" s="13" t="s">
        <v>88</v>
      </c>
      <c r="AW259" s="13" t="s">
        <v>38</v>
      </c>
      <c r="AX259" s="13" t="s">
        <v>86</v>
      </c>
      <c r="AY259" s="237" t="s">
        <v>135</v>
      </c>
    </row>
    <row r="260" s="2" customFormat="1" ht="16.5" customHeight="1">
      <c r="A260" s="41"/>
      <c r="B260" s="42"/>
      <c r="C260" s="207" t="s">
        <v>374</v>
      </c>
      <c r="D260" s="207" t="s">
        <v>137</v>
      </c>
      <c r="E260" s="208" t="s">
        <v>1547</v>
      </c>
      <c r="F260" s="209" t="s">
        <v>1548</v>
      </c>
      <c r="G260" s="210" t="s">
        <v>184</v>
      </c>
      <c r="H260" s="211">
        <v>7</v>
      </c>
      <c r="I260" s="212"/>
      <c r="J260" s="213">
        <f>ROUND(I260*H260,2)</f>
        <v>0</v>
      </c>
      <c r="K260" s="209" t="s">
        <v>141</v>
      </c>
      <c r="L260" s="47"/>
      <c r="M260" s="214" t="s">
        <v>76</v>
      </c>
      <c r="N260" s="215" t="s">
        <v>48</v>
      </c>
      <c r="O260" s="87"/>
      <c r="P260" s="216">
        <f>O260*H260</f>
        <v>0</v>
      </c>
      <c r="Q260" s="216">
        <v>0</v>
      </c>
      <c r="R260" s="216">
        <f>Q260*H260</f>
        <v>0</v>
      </c>
      <c r="S260" s="216">
        <v>0</v>
      </c>
      <c r="T260" s="217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18" t="s">
        <v>142</v>
      </c>
      <c r="AT260" s="218" t="s">
        <v>137</v>
      </c>
      <c r="AU260" s="218" t="s">
        <v>88</v>
      </c>
      <c r="AY260" s="20" t="s">
        <v>135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20" t="s">
        <v>86</v>
      </c>
      <c r="BK260" s="219">
        <f>ROUND(I260*H260,2)</f>
        <v>0</v>
      </c>
      <c r="BL260" s="20" t="s">
        <v>142</v>
      </c>
      <c r="BM260" s="218" t="s">
        <v>1549</v>
      </c>
    </row>
    <row r="261" s="2" customFormat="1">
      <c r="A261" s="41"/>
      <c r="B261" s="42"/>
      <c r="C261" s="43"/>
      <c r="D261" s="220" t="s">
        <v>144</v>
      </c>
      <c r="E261" s="43"/>
      <c r="F261" s="221" t="s">
        <v>1550</v>
      </c>
      <c r="G261" s="43"/>
      <c r="H261" s="43"/>
      <c r="I261" s="222"/>
      <c r="J261" s="43"/>
      <c r="K261" s="43"/>
      <c r="L261" s="47"/>
      <c r="M261" s="223"/>
      <c r="N261" s="224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144</v>
      </c>
      <c r="AU261" s="20" t="s">
        <v>88</v>
      </c>
    </row>
    <row r="262" s="2" customFormat="1">
      <c r="A262" s="41"/>
      <c r="B262" s="42"/>
      <c r="C262" s="43"/>
      <c r="D262" s="225" t="s">
        <v>146</v>
      </c>
      <c r="E262" s="43"/>
      <c r="F262" s="226" t="s">
        <v>1551</v>
      </c>
      <c r="G262" s="43"/>
      <c r="H262" s="43"/>
      <c r="I262" s="222"/>
      <c r="J262" s="43"/>
      <c r="K262" s="43"/>
      <c r="L262" s="47"/>
      <c r="M262" s="223"/>
      <c r="N262" s="224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146</v>
      </c>
      <c r="AU262" s="20" t="s">
        <v>88</v>
      </c>
    </row>
    <row r="263" s="13" customFormat="1">
      <c r="A263" s="13"/>
      <c r="B263" s="227"/>
      <c r="C263" s="228"/>
      <c r="D263" s="220" t="s">
        <v>171</v>
      </c>
      <c r="E263" s="229" t="s">
        <v>76</v>
      </c>
      <c r="F263" s="230" t="s">
        <v>1432</v>
      </c>
      <c r="G263" s="228"/>
      <c r="H263" s="231">
        <v>7</v>
      </c>
      <c r="I263" s="232"/>
      <c r="J263" s="228"/>
      <c r="K263" s="228"/>
      <c r="L263" s="233"/>
      <c r="M263" s="234"/>
      <c r="N263" s="235"/>
      <c r="O263" s="235"/>
      <c r="P263" s="235"/>
      <c r="Q263" s="235"/>
      <c r="R263" s="235"/>
      <c r="S263" s="235"/>
      <c r="T263" s="236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7" t="s">
        <v>171</v>
      </c>
      <c r="AU263" s="237" t="s">
        <v>88</v>
      </c>
      <c r="AV263" s="13" t="s">
        <v>88</v>
      </c>
      <c r="AW263" s="13" t="s">
        <v>38</v>
      </c>
      <c r="AX263" s="13" t="s">
        <v>86</v>
      </c>
      <c r="AY263" s="237" t="s">
        <v>135</v>
      </c>
    </row>
    <row r="264" s="2" customFormat="1" ht="16.5" customHeight="1">
      <c r="A264" s="41"/>
      <c r="B264" s="42"/>
      <c r="C264" s="207" t="s">
        <v>380</v>
      </c>
      <c r="D264" s="207" t="s">
        <v>137</v>
      </c>
      <c r="E264" s="208" t="s">
        <v>1552</v>
      </c>
      <c r="F264" s="209" t="s">
        <v>1553</v>
      </c>
      <c r="G264" s="210" t="s">
        <v>184</v>
      </c>
      <c r="H264" s="211">
        <v>208.80000000000001</v>
      </c>
      <c r="I264" s="212"/>
      <c r="J264" s="213">
        <f>ROUND(I264*H264,2)</f>
        <v>0</v>
      </c>
      <c r="K264" s="209" t="s">
        <v>141</v>
      </c>
      <c r="L264" s="47"/>
      <c r="M264" s="214" t="s">
        <v>76</v>
      </c>
      <c r="N264" s="215" t="s">
        <v>48</v>
      </c>
      <c r="O264" s="87"/>
      <c r="P264" s="216">
        <f>O264*H264</f>
        <v>0</v>
      </c>
      <c r="Q264" s="216">
        <v>0</v>
      </c>
      <c r="R264" s="216">
        <f>Q264*H264</f>
        <v>0</v>
      </c>
      <c r="S264" s="216">
        <v>0</v>
      </c>
      <c r="T264" s="217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18" t="s">
        <v>142</v>
      </c>
      <c r="AT264" s="218" t="s">
        <v>137</v>
      </c>
      <c r="AU264" s="218" t="s">
        <v>88</v>
      </c>
      <c r="AY264" s="20" t="s">
        <v>135</v>
      </c>
      <c r="BE264" s="219">
        <f>IF(N264="základní",J264,0)</f>
        <v>0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20" t="s">
        <v>86</v>
      </c>
      <c r="BK264" s="219">
        <f>ROUND(I264*H264,2)</f>
        <v>0</v>
      </c>
      <c r="BL264" s="20" t="s">
        <v>142</v>
      </c>
      <c r="BM264" s="218" t="s">
        <v>1554</v>
      </c>
    </row>
    <row r="265" s="2" customFormat="1">
      <c r="A265" s="41"/>
      <c r="B265" s="42"/>
      <c r="C265" s="43"/>
      <c r="D265" s="220" t="s">
        <v>144</v>
      </c>
      <c r="E265" s="43"/>
      <c r="F265" s="221" t="s">
        <v>1555</v>
      </c>
      <c r="G265" s="43"/>
      <c r="H265" s="43"/>
      <c r="I265" s="222"/>
      <c r="J265" s="43"/>
      <c r="K265" s="43"/>
      <c r="L265" s="47"/>
      <c r="M265" s="223"/>
      <c r="N265" s="224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144</v>
      </c>
      <c r="AU265" s="20" t="s">
        <v>88</v>
      </c>
    </row>
    <row r="266" s="2" customFormat="1">
      <c r="A266" s="41"/>
      <c r="B266" s="42"/>
      <c r="C266" s="43"/>
      <c r="D266" s="225" t="s">
        <v>146</v>
      </c>
      <c r="E266" s="43"/>
      <c r="F266" s="226" t="s">
        <v>1556</v>
      </c>
      <c r="G266" s="43"/>
      <c r="H266" s="43"/>
      <c r="I266" s="222"/>
      <c r="J266" s="43"/>
      <c r="K266" s="43"/>
      <c r="L266" s="47"/>
      <c r="M266" s="223"/>
      <c r="N266" s="224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146</v>
      </c>
      <c r="AU266" s="20" t="s">
        <v>88</v>
      </c>
    </row>
    <row r="267" s="13" customFormat="1">
      <c r="A267" s="13"/>
      <c r="B267" s="227"/>
      <c r="C267" s="228"/>
      <c r="D267" s="220" t="s">
        <v>171</v>
      </c>
      <c r="E267" s="229" t="s">
        <v>76</v>
      </c>
      <c r="F267" s="230" t="s">
        <v>1557</v>
      </c>
      <c r="G267" s="228"/>
      <c r="H267" s="231">
        <v>208.80000000000001</v>
      </c>
      <c r="I267" s="232"/>
      <c r="J267" s="228"/>
      <c r="K267" s="228"/>
      <c r="L267" s="233"/>
      <c r="M267" s="234"/>
      <c r="N267" s="235"/>
      <c r="O267" s="235"/>
      <c r="P267" s="235"/>
      <c r="Q267" s="235"/>
      <c r="R267" s="235"/>
      <c r="S267" s="235"/>
      <c r="T267" s="236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7" t="s">
        <v>171</v>
      </c>
      <c r="AU267" s="237" t="s">
        <v>88</v>
      </c>
      <c r="AV267" s="13" t="s">
        <v>88</v>
      </c>
      <c r="AW267" s="13" t="s">
        <v>38</v>
      </c>
      <c r="AX267" s="13" t="s">
        <v>86</v>
      </c>
      <c r="AY267" s="237" t="s">
        <v>135</v>
      </c>
    </row>
    <row r="268" s="2" customFormat="1" ht="16.5" customHeight="1">
      <c r="A268" s="41"/>
      <c r="B268" s="42"/>
      <c r="C268" s="207" t="s">
        <v>388</v>
      </c>
      <c r="D268" s="207" t="s">
        <v>137</v>
      </c>
      <c r="E268" s="208" t="s">
        <v>1558</v>
      </c>
      <c r="F268" s="209" t="s">
        <v>1559</v>
      </c>
      <c r="G268" s="210" t="s">
        <v>252</v>
      </c>
      <c r="H268" s="211">
        <v>373.30000000000001</v>
      </c>
      <c r="I268" s="212"/>
      <c r="J268" s="213">
        <f>ROUND(I268*H268,2)</f>
        <v>0</v>
      </c>
      <c r="K268" s="209" t="s">
        <v>141</v>
      </c>
      <c r="L268" s="47"/>
      <c r="M268" s="214" t="s">
        <v>76</v>
      </c>
      <c r="N268" s="215" t="s">
        <v>48</v>
      </c>
      <c r="O268" s="87"/>
      <c r="P268" s="216">
        <f>O268*H268</f>
        <v>0</v>
      </c>
      <c r="Q268" s="216">
        <v>0</v>
      </c>
      <c r="R268" s="216">
        <f>Q268*H268</f>
        <v>0</v>
      </c>
      <c r="S268" s="216">
        <v>0</v>
      </c>
      <c r="T268" s="217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18" t="s">
        <v>142</v>
      </c>
      <c r="AT268" s="218" t="s">
        <v>137</v>
      </c>
      <c r="AU268" s="218" t="s">
        <v>88</v>
      </c>
      <c r="AY268" s="20" t="s">
        <v>135</v>
      </c>
      <c r="BE268" s="219">
        <f>IF(N268="základní",J268,0)</f>
        <v>0</v>
      </c>
      <c r="BF268" s="219">
        <f>IF(N268="snížená",J268,0)</f>
        <v>0</v>
      </c>
      <c r="BG268" s="219">
        <f>IF(N268="zákl. přenesená",J268,0)</f>
        <v>0</v>
      </c>
      <c r="BH268" s="219">
        <f>IF(N268="sníž. přenesená",J268,0)</f>
        <v>0</v>
      </c>
      <c r="BI268" s="219">
        <f>IF(N268="nulová",J268,0)</f>
        <v>0</v>
      </c>
      <c r="BJ268" s="20" t="s">
        <v>86</v>
      </c>
      <c r="BK268" s="219">
        <f>ROUND(I268*H268,2)</f>
        <v>0</v>
      </c>
      <c r="BL268" s="20" t="s">
        <v>142</v>
      </c>
      <c r="BM268" s="218" t="s">
        <v>1560</v>
      </c>
    </row>
    <row r="269" s="2" customFormat="1">
      <c r="A269" s="41"/>
      <c r="B269" s="42"/>
      <c r="C269" s="43"/>
      <c r="D269" s="220" t="s">
        <v>144</v>
      </c>
      <c r="E269" s="43"/>
      <c r="F269" s="221" t="s">
        <v>1561</v>
      </c>
      <c r="G269" s="43"/>
      <c r="H269" s="43"/>
      <c r="I269" s="222"/>
      <c r="J269" s="43"/>
      <c r="K269" s="43"/>
      <c r="L269" s="47"/>
      <c r="M269" s="223"/>
      <c r="N269" s="224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144</v>
      </c>
      <c r="AU269" s="20" t="s">
        <v>88</v>
      </c>
    </row>
    <row r="270" s="2" customFormat="1">
      <c r="A270" s="41"/>
      <c r="B270" s="42"/>
      <c r="C270" s="43"/>
      <c r="D270" s="225" t="s">
        <v>146</v>
      </c>
      <c r="E270" s="43"/>
      <c r="F270" s="226" t="s">
        <v>1562</v>
      </c>
      <c r="G270" s="43"/>
      <c r="H270" s="43"/>
      <c r="I270" s="222"/>
      <c r="J270" s="43"/>
      <c r="K270" s="43"/>
      <c r="L270" s="47"/>
      <c r="M270" s="223"/>
      <c r="N270" s="224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146</v>
      </c>
      <c r="AU270" s="20" t="s">
        <v>88</v>
      </c>
    </row>
    <row r="271" s="13" customFormat="1">
      <c r="A271" s="13"/>
      <c r="B271" s="227"/>
      <c r="C271" s="228"/>
      <c r="D271" s="220" t="s">
        <v>171</v>
      </c>
      <c r="E271" s="229" t="s">
        <v>76</v>
      </c>
      <c r="F271" s="230" t="s">
        <v>1366</v>
      </c>
      <c r="G271" s="228"/>
      <c r="H271" s="231">
        <v>373.30000000000001</v>
      </c>
      <c r="I271" s="232"/>
      <c r="J271" s="228"/>
      <c r="K271" s="228"/>
      <c r="L271" s="233"/>
      <c r="M271" s="234"/>
      <c r="N271" s="235"/>
      <c r="O271" s="235"/>
      <c r="P271" s="235"/>
      <c r="Q271" s="235"/>
      <c r="R271" s="235"/>
      <c r="S271" s="235"/>
      <c r="T271" s="236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7" t="s">
        <v>171</v>
      </c>
      <c r="AU271" s="237" t="s">
        <v>88</v>
      </c>
      <c r="AV271" s="13" t="s">
        <v>88</v>
      </c>
      <c r="AW271" s="13" t="s">
        <v>38</v>
      </c>
      <c r="AX271" s="13" t="s">
        <v>86</v>
      </c>
      <c r="AY271" s="237" t="s">
        <v>135</v>
      </c>
    </row>
    <row r="272" s="2" customFormat="1" ht="16.5" customHeight="1">
      <c r="A272" s="41"/>
      <c r="B272" s="42"/>
      <c r="C272" s="207" t="s">
        <v>392</v>
      </c>
      <c r="D272" s="207" t="s">
        <v>137</v>
      </c>
      <c r="E272" s="208" t="s">
        <v>1563</v>
      </c>
      <c r="F272" s="209" t="s">
        <v>1564</v>
      </c>
      <c r="G272" s="210" t="s">
        <v>252</v>
      </c>
      <c r="H272" s="211">
        <v>12</v>
      </c>
      <c r="I272" s="212"/>
      <c r="J272" s="213">
        <f>ROUND(I272*H272,2)</f>
        <v>0</v>
      </c>
      <c r="K272" s="209" t="s">
        <v>141</v>
      </c>
      <c r="L272" s="47"/>
      <c r="M272" s="214" t="s">
        <v>76</v>
      </c>
      <c r="N272" s="215" t="s">
        <v>48</v>
      </c>
      <c r="O272" s="87"/>
      <c r="P272" s="216">
        <f>O272*H272</f>
        <v>0</v>
      </c>
      <c r="Q272" s="216">
        <v>0</v>
      </c>
      <c r="R272" s="216">
        <f>Q272*H272</f>
        <v>0</v>
      </c>
      <c r="S272" s="216">
        <v>0</v>
      </c>
      <c r="T272" s="217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18" t="s">
        <v>142</v>
      </c>
      <c r="AT272" s="218" t="s">
        <v>137</v>
      </c>
      <c r="AU272" s="218" t="s">
        <v>88</v>
      </c>
      <c r="AY272" s="20" t="s">
        <v>135</v>
      </c>
      <c r="BE272" s="219">
        <f>IF(N272="základní",J272,0)</f>
        <v>0</v>
      </c>
      <c r="BF272" s="219">
        <f>IF(N272="snížená",J272,0)</f>
        <v>0</v>
      </c>
      <c r="BG272" s="219">
        <f>IF(N272="zákl. přenesená",J272,0)</f>
        <v>0</v>
      </c>
      <c r="BH272" s="219">
        <f>IF(N272="sníž. přenesená",J272,0)</f>
        <v>0</v>
      </c>
      <c r="BI272" s="219">
        <f>IF(N272="nulová",J272,0)</f>
        <v>0</v>
      </c>
      <c r="BJ272" s="20" t="s">
        <v>86</v>
      </c>
      <c r="BK272" s="219">
        <f>ROUND(I272*H272,2)</f>
        <v>0</v>
      </c>
      <c r="BL272" s="20" t="s">
        <v>142</v>
      </c>
      <c r="BM272" s="218" t="s">
        <v>1565</v>
      </c>
    </row>
    <row r="273" s="2" customFormat="1">
      <c r="A273" s="41"/>
      <c r="B273" s="42"/>
      <c r="C273" s="43"/>
      <c r="D273" s="220" t="s">
        <v>144</v>
      </c>
      <c r="E273" s="43"/>
      <c r="F273" s="221" t="s">
        <v>1566</v>
      </c>
      <c r="G273" s="43"/>
      <c r="H273" s="43"/>
      <c r="I273" s="222"/>
      <c r="J273" s="43"/>
      <c r="K273" s="43"/>
      <c r="L273" s="47"/>
      <c r="M273" s="223"/>
      <c r="N273" s="224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144</v>
      </c>
      <c r="AU273" s="20" t="s">
        <v>88</v>
      </c>
    </row>
    <row r="274" s="2" customFormat="1">
      <c r="A274" s="41"/>
      <c r="B274" s="42"/>
      <c r="C274" s="43"/>
      <c r="D274" s="225" t="s">
        <v>146</v>
      </c>
      <c r="E274" s="43"/>
      <c r="F274" s="226" t="s">
        <v>1567</v>
      </c>
      <c r="G274" s="43"/>
      <c r="H274" s="43"/>
      <c r="I274" s="222"/>
      <c r="J274" s="43"/>
      <c r="K274" s="43"/>
      <c r="L274" s="47"/>
      <c r="M274" s="223"/>
      <c r="N274" s="224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146</v>
      </c>
      <c r="AU274" s="20" t="s">
        <v>88</v>
      </c>
    </row>
    <row r="275" s="13" customFormat="1">
      <c r="A275" s="13"/>
      <c r="B275" s="227"/>
      <c r="C275" s="228"/>
      <c r="D275" s="220" t="s">
        <v>171</v>
      </c>
      <c r="E275" s="229" t="s">
        <v>76</v>
      </c>
      <c r="F275" s="230" t="s">
        <v>1372</v>
      </c>
      <c r="G275" s="228"/>
      <c r="H275" s="231">
        <v>12</v>
      </c>
      <c r="I275" s="232"/>
      <c r="J275" s="228"/>
      <c r="K275" s="228"/>
      <c r="L275" s="233"/>
      <c r="M275" s="234"/>
      <c r="N275" s="235"/>
      <c r="O275" s="235"/>
      <c r="P275" s="235"/>
      <c r="Q275" s="235"/>
      <c r="R275" s="235"/>
      <c r="S275" s="235"/>
      <c r="T275" s="236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7" t="s">
        <v>171</v>
      </c>
      <c r="AU275" s="237" t="s">
        <v>88</v>
      </c>
      <c r="AV275" s="13" t="s">
        <v>88</v>
      </c>
      <c r="AW275" s="13" t="s">
        <v>38</v>
      </c>
      <c r="AX275" s="13" t="s">
        <v>86</v>
      </c>
      <c r="AY275" s="237" t="s">
        <v>135</v>
      </c>
    </row>
    <row r="276" s="12" customFormat="1" ht="22.8" customHeight="1">
      <c r="A276" s="12"/>
      <c r="B276" s="191"/>
      <c r="C276" s="192"/>
      <c r="D276" s="193" t="s">
        <v>77</v>
      </c>
      <c r="E276" s="205" t="s">
        <v>928</v>
      </c>
      <c r="F276" s="205" t="s">
        <v>929</v>
      </c>
      <c r="G276" s="192"/>
      <c r="H276" s="192"/>
      <c r="I276" s="195"/>
      <c r="J276" s="206">
        <f>BK276</f>
        <v>0</v>
      </c>
      <c r="K276" s="192"/>
      <c r="L276" s="197"/>
      <c r="M276" s="198"/>
      <c r="N276" s="199"/>
      <c r="O276" s="199"/>
      <c r="P276" s="200">
        <f>SUM(P277:P323)</f>
        <v>0</v>
      </c>
      <c r="Q276" s="199"/>
      <c r="R276" s="200">
        <f>SUM(R277:R323)</f>
        <v>0</v>
      </c>
      <c r="S276" s="199"/>
      <c r="T276" s="201">
        <f>SUM(T277:T323)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02" t="s">
        <v>86</v>
      </c>
      <c r="AT276" s="203" t="s">
        <v>77</v>
      </c>
      <c r="AU276" s="203" t="s">
        <v>86</v>
      </c>
      <c r="AY276" s="202" t="s">
        <v>135</v>
      </c>
      <c r="BK276" s="204">
        <f>SUM(BK277:BK323)</f>
        <v>0</v>
      </c>
    </row>
    <row r="277" s="2" customFormat="1" ht="16.5" customHeight="1">
      <c r="A277" s="41"/>
      <c r="B277" s="42"/>
      <c r="C277" s="207" t="s">
        <v>403</v>
      </c>
      <c r="D277" s="207" t="s">
        <v>137</v>
      </c>
      <c r="E277" s="208" t="s">
        <v>1568</v>
      </c>
      <c r="F277" s="209" t="s">
        <v>1569</v>
      </c>
      <c r="G277" s="210" t="s">
        <v>140</v>
      </c>
      <c r="H277" s="211">
        <v>8</v>
      </c>
      <c r="I277" s="212"/>
      <c r="J277" s="213">
        <f>ROUND(I277*H277,2)</f>
        <v>0</v>
      </c>
      <c r="K277" s="209" t="s">
        <v>76</v>
      </c>
      <c r="L277" s="47"/>
      <c r="M277" s="214" t="s">
        <v>76</v>
      </c>
      <c r="N277" s="215" t="s">
        <v>48</v>
      </c>
      <c r="O277" s="87"/>
      <c r="P277" s="216">
        <f>O277*H277</f>
        <v>0</v>
      </c>
      <c r="Q277" s="216">
        <v>0</v>
      </c>
      <c r="R277" s="216">
        <f>Q277*H277</f>
        <v>0</v>
      </c>
      <c r="S277" s="216">
        <v>0</v>
      </c>
      <c r="T277" s="217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18" t="s">
        <v>142</v>
      </c>
      <c r="AT277" s="218" t="s">
        <v>137</v>
      </c>
      <c r="AU277" s="218" t="s">
        <v>88</v>
      </c>
      <c r="AY277" s="20" t="s">
        <v>135</v>
      </c>
      <c r="BE277" s="219">
        <f>IF(N277="základní",J277,0)</f>
        <v>0</v>
      </c>
      <c r="BF277" s="219">
        <f>IF(N277="snížená",J277,0)</f>
        <v>0</v>
      </c>
      <c r="BG277" s="219">
        <f>IF(N277="zákl. přenesená",J277,0)</f>
        <v>0</v>
      </c>
      <c r="BH277" s="219">
        <f>IF(N277="sníž. přenesená",J277,0)</f>
        <v>0</v>
      </c>
      <c r="BI277" s="219">
        <f>IF(N277="nulová",J277,0)</f>
        <v>0</v>
      </c>
      <c r="BJ277" s="20" t="s">
        <v>86</v>
      </c>
      <c r="BK277" s="219">
        <f>ROUND(I277*H277,2)</f>
        <v>0</v>
      </c>
      <c r="BL277" s="20" t="s">
        <v>142</v>
      </c>
      <c r="BM277" s="218" t="s">
        <v>1570</v>
      </c>
    </row>
    <row r="278" s="2" customFormat="1">
      <c r="A278" s="41"/>
      <c r="B278" s="42"/>
      <c r="C278" s="43"/>
      <c r="D278" s="220" t="s">
        <v>144</v>
      </c>
      <c r="E278" s="43"/>
      <c r="F278" s="221" t="s">
        <v>1571</v>
      </c>
      <c r="G278" s="43"/>
      <c r="H278" s="43"/>
      <c r="I278" s="222"/>
      <c r="J278" s="43"/>
      <c r="K278" s="43"/>
      <c r="L278" s="47"/>
      <c r="M278" s="223"/>
      <c r="N278" s="224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144</v>
      </c>
      <c r="AU278" s="20" t="s">
        <v>88</v>
      </c>
    </row>
    <row r="279" s="2" customFormat="1" ht="16.5" customHeight="1">
      <c r="A279" s="41"/>
      <c r="B279" s="42"/>
      <c r="C279" s="207" t="s">
        <v>409</v>
      </c>
      <c r="D279" s="207" t="s">
        <v>137</v>
      </c>
      <c r="E279" s="208" t="s">
        <v>1572</v>
      </c>
      <c r="F279" s="209" t="s">
        <v>1573</v>
      </c>
      <c r="G279" s="210" t="s">
        <v>140</v>
      </c>
      <c r="H279" s="211">
        <v>10</v>
      </c>
      <c r="I279" s="212"/>
      <c r="J279" s="213">
        <f>ROUND(I279*H279,2)</f>
        <v>0</v>
      </c>
      <c r="K279" s="209" t="s">
        <v>76</v>
      </c>
      <c r="L279" s="47"/>
      <c r="M279" s="214" t="s">
        <v>76</v>
      </c>
      <c r="N279" s="215" t="s">
        <v>48</v>
      </c>
      <c r="O279" s="87"/>
      <c r="P279" s="216">
        <f>O279*H279</f>
        <v>0</v>
      </c>
      <c r="Q279" s="216">
        <v>0</v>
      </c>
      <c r="R279" s="216">
        <f>Q279*H279</f>
        <v>0</v>
      </c>
      <c r="S279" s="216">
        <v>0</v>
      </c>
      <c r="T279" s="217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18" t="s">
        <v>142</v>
      </c>
      <c r="AT279" s="218" t="s">
        <v>137</v>
      </c>
      <c r="AU279" s="218" t="s">
        <v>88</v>
      </c>
      <c r="AY279" s="20" t="s">
        <v>135</v>
      </c>
      <c r="BE279" s="219">
        <f>IF(N279="základní",J279,0)</f>
        <v>0</v>
      </c>
      <c r="BF279" s="219">
        <f>IF(N279="snížená",J279,0)</f>
        <v>0</v>
      </c>
      <c r="BG279" s="219">
        <f>IF(N279="zákl. přenesená",J279,0)</f>
        <v>0</v>
      </c>
      <c r="BH279" s="219">
        <f>IF(N279="sníž. přenesená",J279,0)</f>
        <v>0</v>
      </c>
      <c r="BI279" s="219">
        <f>IF(N279="nulová",J279,0)</f>
        <v>0</v>
      </c>
      <c r="BJ279" s="20" t="s">
        <v>86</v>
      </c>
      <c r="BK279" s="219">
        <f>ROUND(I279*H279,2)</f>
        <v>0</v>
      </c>
      <c r="BL279" s="20" t="s">
        <v>142</v>
      </c>
      <c r="BM279" s="218" t="s">
        <v>1574</v>
      </c>
    </row>
    <row r="280" s="2" customFormat="1">
      <c r="A280" s="41"/>
      <c r="B280" s="42"/>
      <c r="C280" s="43"/>
      <c r="D280" s="220" t="s">
        <v>144</v>
      </c>
      <c r="E280" s="43"/>
      <c r="F280" s="221" t="s">
        <v>1575</v>
      </c>
      <c r="G280" s="43"/>
      <c r="H280" s="43"/>
      <c r="I280" s="222"/>
      <c r="J280" s="43"/>
      <c r="K280" s="43"/>
      <c r="L280" s="47"/>
      <c r="M280" s="223"/>
      <c r="N280" s="224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144</v>
      </c>
      <c r="AU280" s="20" t="s">
        <v>88</v>
      </c>
    </row>
    <row r="281" s="2" customFormat="1" ht="16.5" customHeight="1">
      <c r="A281" s="41"/>
      <c r="B281" s="42"/>
      <c r="C281" s="207" t="s">
        <v>418</v>
      </c>
      <c r="D281" s="207" t="s">
        <v>137</v>
      </c>
      <c r="E281" s="208" t="s">
        <v>1576</v>
      </c>
      <c r="F281" s="209" t="s">
        <v>1577</v>
      </c>
      <c r="G281" s="210" t="s">
        <v>140</v>
      </c>
      <c r="H281" s="211">
        <v>15</v>
      </c>
      <c r="I281" s="212"/>
      <c r="J281" s="213">
        <f>ROUND(I281*H281,2)</f>
        <v>0</v>
      </c>
      <c r="K281" s="209" t="s">
        <v>76</v>
      </c>
      <c r="L281" s="47"/>
      <c r="M281" s="214" t="s">
        <v>76</v>
      </c>
      <c r="N281" s="215" t="s">
        <v>48</v>
      </c>
      <c r="O281" s="87"/>
      <c r="P281" s="216">
        <f>O281*H281</f>
        <v>0</v>
      </c>
      <c r="Q281" s="216">
        <v>0</v>
      </c>
      <c r="R281" s="216">
        <f>Q281*H281</f>
        <v>0</v>
      </c>
      <c r="S281" s="216">
        <v>0</v>
      </c>
      <c r="T281" s="217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18" t="s">
        <v>142</v>
      </c>
      <c r="AT281" s="218" t="s">
        <v>137</v>
      </c>
      <c r="AU281" s="218" t="s">
        <v>88</v>
      </c>
      <c r="AY281" s="20" t="s">
        <v>135</v>
      </c>
      <c r="BE281" s="219">
        <f>IF(N281="základní",J281,0)</f>
        <v>0</v>
      </c>
      <c r="BF281" s="219">
        <f>IF(N281="snížená",J281,0)</f>
        <v>0</v>
      </c>
      <c r="BG281" s="219">
        <f>IF(N281="zákl. přenesená",J281,0)</f>
        <v>0</v>
      </c>
      <c r="BH281" s="219">
        <f>IF(N281="sníž. přenesená",J281,0)</f>
        <v>0</v>
      </c>
      <c r="BI281" s="219">
        <f>IF(N281="nulová",J281,0)</f>
        <v>0</v>
      </c>
      <c r="BJ281" s="20" t="s">
        <v>86</v>
      </c>
      <c r="BK281" s="219">
        <f>ROUND(I281*H281,2)</f>
        <v>0</v>
      </c>
      <c r="BL281" s="20" t="s">
        <v>142</v>
      </c>
      <c r="BM281" s="218" t="s">
        <v>1578</v>
      </c>
    </row>
    <row r="282" s="2" customFormat="1">
      <c r="A282" s="41"/>
      <c r="B282" s="42"/>
      <c r="C282" s="43"/>
      <c r="D282" s="220" t="s">
        <v>144</v>
      </c>
      <c r="E282" s="43"/>
      <c r="F282" s="221" t="s">
        <v>1577</v>
      </c>
      <c r="G282" s="43"/>
      <c r="H282" s="43"/>
      <c r="I282" s="222"/>
      <c r="J282" s="43"/>
      <c r="K282" s="43"/>
      <c r="L282" s="47"/>
      <c r="M282" s="223"/>
      <c r="N282" s="224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144</v>
      </c>
      <c r="AU282" s="20" t="s">
        <v>88</v>
      </c>
    </row>
    <row r="283" s="2" customFormat="1" ht="16.5" customHeight="1">
      <c r="A283" s="41"/>
      <c r="B283" s="42"/>
      <c r="C283" s="207" t="s">
        <v>424</v>
      </c>
      <c r="D283" s="207" t="s">
        <v>137</v>
      </c>
      <c r="E283" s="208" t="s">
        <v>1579</v>
      </c>
      <c r="F283" s="209" t="s">
        <v>1580</v>
      </c>
      <c r="G283" s="210" t="s">
        <v>383</v>
      </c>
      <c r="H283" s="211">
        <v>740.56100000000004</v>
      </c>
      <c r="I283" s="212"/>
      <c r="J283" s="213">
        <f>ROUND(I283*H283,2)</f>
        <v>0</v>
      </c>
      <c r="K283" s="209" t="s">
        <v>141</v>
      </c>
      <c r="L283" s="47"/>
      <c r="M283" s="214" t="s">
        <v>76</v>
      </c>
      <c r="N283" s="215" t="s">
        <v>48</v>
      </c>
      <c r="O283" s="87"/>
      <c r="P283" s="216">
        <f>O283*H283</f>
        <v>0</v>
      </c>
      <c r="Q283" s="216">
        <v>0</v>
      </c>
      <c r="R283" s="216">
        <f>Q283*H283</f>
        <v>0</v>
      </c>
      <c r="S283" s="216">
        <v>0</v>
      </c>
      <c r="T283" s="217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18" t="s">
        <v>142</v>
      </c>
      <c r="AT283" s="218" t="s">
        <v>137</v>
      </c>
      <c r="AU283" s="218" t="s">
        <v>88</v>
      </c>
      <c r="AY283" s="20" t="s">
        <v>135</v>
      </c>
      <c r="BE283" s="219">
        <f>IF(N283="základní",J283,0)</f>
        <v>0</v>
      </c>
      <c r="BF283" s="219">
        <f>IF(N283="snížená",J283,0)</f>
        <v>0</v>
      </c>
      <c r="BG283" s="219">
        <f>IF(N283="zákl. přenesená",J283,0)</f>
        <v>0</v>
      </c>
      <c r="BH283" s="219">
        <f>IF(N283="sníž. přenesená",J283,0)</f>
        <v>0</v>
      </c>
      <c r="BI283" s="219">
        <f>IF(N283="nulová",J283,0)</f>
        <v>0</v>
      </c>
      <c r="BJ283" s="20" t="s">
        <v>86</v>
      </c>
      <c r="BK283" s="219">
        <f>ROUND(I283*H283,2)</f>
        <v>0</v>
      </c>
      <c r="BL283" s="20" t="s">
        <v>142</v>
      </c>
      <c r="BM283" s="218" t="s">
        <v>1581</v>
      </c>
    </row>
    <row r="284" s="2" customFormat="1">
      <c r="A284" s="41"/>
      <c r="B284" s="42"/>
      <c r="C284" s="43"/>
      <c r="D284" s="220" t="s">
        <v>144</v>
      </c>
      <c r="E284" s="43"/>
      <c r="F284" s="221" t="s">
        <v>1582</v>
      </c>
      <c r="G284" s="43"/>
      <c r="H284" s="43"/>
      <c r="I284" s="222"/>
      <c r="J284" s="43"/>
      <c r="K284" s="43"/>
      <c r="L284" s="47"/>
      <c r="M284" s="223"/>
      <c r="N284" s="224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144</v>
      </c>
      <c r="AU284" s="20" t="s">
        <v>88</v>
      </c>
    </row>
    <row r="285" s="2" customFormat="1">
      <c r="A285" s="41"/>
      <c r="B285" s="42"/>
      <c r="C285" s="43"/>
      <c r="D285" s="225" t="s">
        <v>146</v>
      </c>
      <c r="E285" s="43"/>
      <c r="F285" s="226" t="s">
        <v>1583</v>
      </c>
      <c r="G285" s="43"/>
      <c r="H285" s="43"/>
      <c r="I285" s="222"/>
      <c r="J285" s="43"/>
      <c r="K285" s="43"/>
      <c r="L285" s="47"/>
      <c r="M285" s="223"/>
      <c r="N285" s="224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146</v>
      </c>
      <c r="AU285" s="20" t="s">
        <v>88</v>
      </c>
    </row>
    <row r="286" s="15" customFormat="1">
      <c r="A286" s="15"/>
      <c r="B286" s="249"/>
      <c r="C286" s="250"/>
      <c r="D286" s="220" t="s">
        <v>171</v>
      </c>
      <c r="E286" s="251" t="s">
        <v>76</v>
      </c>
      <c r="F286" s="252" t="s">
        <v>1584</v>
      </c>
      <c r="G286" s="250"/>
      <c r="H286" s="251" t="s">
        <v>76</v>
      </c>
      <c r="I286" s="253"/>
      <c r="J286" s="250"/>
      <c r="K286" s="250"/>
      <c r="L286" s="254"/>
      <c r="M286" s="255"/>
      <c r="N286" s="256"/>
      <c r="O286" s="256"/>
      <c r="P286" s="256"/>
      <c r="Q286" s="256"/>
      <c r="R286" s="256"/>
      <c r="S286" s="256"/>
      <c r="T286" s="257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58" t="s">
        <v>171</v>
      </c>
      <c r="AU286" s="258" t="s">
        <v>88</v>
      </c>
      <c r="AV286" s="15" t="s">
        <v>86</v>
      </c>
      <c r="AW286" s="15" t="s">
        <v>38</v>
      </c>
      <c r="AX286" s="15" t="s">
        <v>78</v>
      </c>
      <c r="AY286" s="258" t="s">
        <v>135</v>
      </c>
    </row>
    <row r="287" s="13" customFormat="1">
      <c r="A287" s="13"/>
      <c r="B287" s="227"/>
      <c r="C287" s="228"/>
      <c r="D287" s="220" t="s">
        <v>171</v>
      </c>
      <c r="E287" s="229" t="s">
        <v>76</v>
      </c>
      <c r="F287" s="230" t="s">
        <v>1585</v>
      </c>
      <c r="G287" s="228"/>
      <c r="H287" s="231">
        <v>403.98899999999998</v>
      </c>
      <c r="I287" s="232"/>
      <c r="J287" s="228"/>
      <c r="K287" s="228"/>
      <c r="L287" s="233"/>
      <c r="M287" s="234"/>
      <c r="N287" s="235"/>
      <c r="O287" s="235"/>
      <c r="P287" s="235"/>
      <c r="Q287" s="235"/>
      <c r="R287" s="235"/>
      <c r="S287" s="235"/>
      <c r="T287" s="236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7" t="s">
        <v>171</v>
      </c>
      <c r="AU287" s="237" t="s">
        <v>88</v>
      </c>
      <c r="AV287" s="13" t="s">
        <v>88</v>
      </c>
      <c r="AW287" s="13" t="s">
        <v>38</v>
      </c>
      <c r="AX287" s="13" t="s">
        <v>78</v>
      </c>
      <c r="AY287" s="237" t="s">
        <v>135</v>
      </c>
    </row>
    <row r="288" s="13" customFormat="1">
      <c r="A288" s="13"/>
      <c r="B288" s="227"/>
      <c r="C288" s="228"/>
      <c r="D288" s="220" t="s">
        <v>171</v>
      </c>
      <c r="E288" s="229" t="s">
        <v>76</v>
      </c>
      <c r="F288" s="230" t="s">
        <v>1586</v>
      </c>
      <c r="G288" s="228"/>
      <c r="H288" s="231">
        <v>336.572</v>
      </c>
      <c r="I288" s="232"/>
      <c r="J288" s="228"/>
      <c r="K288" s="228"/>
      <c r="L288" s="233"/>
      <c r="M288" s="234"/>
      <c r="N288" s="235"/>
      <c r="O288" s="235"/>
      <c r="P288" s="235"/>
      <c r="Q288" s="235"/>
      <c r="R288" s="235"/>
      <c r="S288" s="235"/>
      <c r="T288" s="236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7" t="s">
        <v>171</v>
      </c>
      <c r="AU288" s="237" t="s">
        <v>88</v>
      </c>
      <c r="AV288" s="13" t="s">
        <v>88</v>
      </c>
      <c r="AW288" s="13" t="s">
        <v>38</v>
      </c>
      <c r="AX288" s="13" t="s">
        <v>78</v>
      </c>
      <c r="AY288" s="237" t="s">
        <v>135</v>
      </c>
    </row>
    <row r="289" s="14" customFormat="1">
      <c r="A289" s="14"/>
      <c r="B289" s="238"/>
      <c r="C289" s="239"/>
      <c r="D289" s="220" t="s">
        <v>171</v>
      </c>
      <c r="E289" s="240" t="s">
        <v>76</v>
      </c>
      <c r="F289" s="241" t="s">
        <v>207</v>
      </c>
      <c r="G289" s="239"/>
      <c r="H289" s="242">
        <v>740.56099999999992</v>
      </c>
      <c r="I289" s="243"/>
      <c r="J289" s="239"/>
      <c r="K289" s="239"/>
      <c r="L289" s="244"/>
      <c r="M289" s="245"/>
      <c r="N289" s="246"/>
      <c r="O289" s="246"/>
      <c r="P289" s="246"/>
      <c r="Q289" s="246"/>
      <c r="R289" s="246"/>
      <c r="S289" s="246"/>
      <c r="T289" s="247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8" t="s">
        <v>171</v>
      </c>
      <c r="AU289" s="248" t="s">
        <v>88</v>
      </c>
      <c r="AV289" s="14" t="s">
        <v>153</v>
      </c>
      <c r="AW289" s="14" t="s">
        <v>38</v>
      </c>
      <c r="AX289" s="14" t="s">
        <v>86</v>
      </c>
      <c r="AY289" s="248" t="s">
        <v>135</v>
      </c>
    </row>
    <row r="290" s="2" customFormat="1" ht="16.5" customHeight="1">
      <c r="A290" s="41"/>
      <c r="B290" s="42"/>
      <c r="C290" s="207" t="s">
        <v>433</v>
      </c>
      <c r="D290" s="207" t="s">
        <v>137</v>
      </c>
      <c r="E290" s="208" t="s">
        <v>1587</v>
      </c>
      <c r="F290" s="209" t="s">
        <v>1588</v>
      </c>
      <c r="G290" s="210" t="s">
        <v>383</v>
      </c>
      <c r="H290" s="211">
        <v>2221.683</v>
      </c>
      <c r="I290" s="212"/>
      <c r="J290" s="213">
        <f>ROUND(I290*H290,2)</f>
        <v>0</v>
      </c>
      <c r="K290" s="209" t="s">
        <v>141</v>
      </c>
      <c r="L290" s="47"/>
      <c r="M290" s="214" t="s">
        <v>76</v>
      </c>
      <c r="N290" s="215" t="s">
        <v>48</v>
      </c>
      <c r="O290" s="87"/>
      <c r="P290" s="216">
        <f>O290*H290</f>
        <v>0</v>
      </c>
      <c r="Q290" s="216">
        <v>0</v>
      </c>
      <c r="R290" s="216">
        <f>Q290*H290</f>
        <v>0</v>
      </c>
      <c r="S290" s="216">
        <v>0</v>
      </c>
      <c r="T290" s="217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18" t="s">
        <v>142</v>
      </c>
      <c r="AT290" s="218" t="s">
        <v>137</v>
      </c>
      <c r="AU290" s="218" t="s">
        <v>88</v>
      </c>
      <c r="AY290" s="20" t="s">
        <v>135</v>
      </c>
      <c r="BE290" s="219">
        <f>IF(N290="základní",J290,0)</f>
        <v>0</v>
      </c>
      <c r="BF290" s="219">
        <f>IF(N290="snížená",J290,0)</f>
        <v>0</v>
      </c>
      <c r="BG290" s="219">
        <f>IF(N290="zákl. přenesená",J290,0)</f>
        <v>0</v>
      </c>
      <c r="BH290" s="219">
        <f>IF(N290="sníž. přenesená",J290,0)</f>
        <v>0</v>
      </c>
      <c r="BI290" s="219">
        <f>IF(N290="nulová",J290,0)</f>
        <v>0</v>
      </c>
      <c r="BJ290" s="20" t="s">
        <v>86</v>
      </c>
      <c r="BK290" s="219">
        <f>ROUND(I290*H290,2)</f>
        <v>0</v>
      </c>
      <c r="BL290" s="20" t="s">
        <v>142</v>
      </c>
      <c r="BM290" s="218" t="s">
        <v>1589</v>
      </c>
    </row>
    <row r="291" s="2" customFormat="1">
      <c r="A291" s="41"/>
      <c r="B291" s="42"/>
      <c r="C291" s="43"/>
      <c r="D291" s="220" t="s">
        <v>144</v>
      </c>
      <c r="E291" s="43"/>
      <c r="F291" s="221" t="s">
        <v>939</v>
      </c>
      <c r="G291" s="43"/>
      <c r="H291" s="43"/>
      <c r="I291" s="222"/>
      <c r="J291" s="43"/>
      <c r="K291" s="43"/>
      <c r="L291" s="47"/>
      <c r="M291" s="223"/>
      <c r="N291" s="224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144</v>
      </c>
      <c r="AU291" s="20" t="s">
        <v>88</v>
      </c>
    </row>
    <row r="292" s="2" customFormat="1">
      <c r="A292" s="41"/>
      <c r="B292" s="42"/>
      <c r="C292" s="43"/>
      <c r="D292" s="225" t="s">
        <v>146</v>
      </c>
      <c r="E292" s="43"/>
      <c r="F292" s="226" t="s">
        <v>1590</v>
      </c>
      <c r="G292" s="43"/>
      <c r="H292" s="43"/>
      <c r="I292" s="222"/>
      <c r="J292" s="43"/>
      <c r="K292" s="43"/>
      <c r="L292" s="47"/>
      <c r="M292" s="223"/>
      <c r="N292" s="224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146</v>
      </c>
      <c r="AU292" s="20" t="s">
        <v>88</v>
      </c>
    </row>
    <row r="293" s="13" customFormat="1">
      <c r="A293" s="13"/>
      <c r="B293" s="227"/>
      <c r="C293" s="228"/>
      <c r="D293" s="220" t="s">
        <v>171</v>
      </c>
      <c r="E293" s="229" t="s">
        <v>76</v>
      </c>
      <c r="F293" s="230" t="s">
        <v>1591</v>
      </c>
      <c r="G293" s="228"/>
      <c r="H293" s="231">
        <v>2221.683</v>
      </c>
      <c r="I293" s="232"/>
      <c r="J293" s="228"/>
      <c r="K293" s="228"/>
      <c r="L293" s="233"/>
      <c r="M293" s="234"/>
      <c r="N293" s="235"/>
      <c r="O293" s="235"/>
      <c r="P293" s="235"/>
      <c r="Q293" s="235"/>
      <c r="R293" s="235"/>
      <c r="S293" s="235"/>
      <c r="T293" s="23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7" t="s">
        <v>171</v>
      </c>
      <c r="AU293" s="237" t="s">
        <v>88</v>
      </c>
      <c r="AV293" s="13" t="s">
        <v>88</v>
      </c>
      <c r="AW293" s="13" t="s">
        <v>38</v>
      </c>
      <c r="AX293" s="13" t="s">
        <v>86</v>
      </c>
      <c r="AY293" s="237" t="s">
        <v>135</v>
      </c>
    </row>
    <row r="294" s="2" customFormat="1" ht="16.5" customHeight="1">
      <c r="A294" s="41"/>
      <c r="B294" s="42"/>
      <c r="C294" s="207" t="s">
        <v>439</v>
      </c>
      <c r="D294" s="207" t="s">
        <v>137</v>
      </c>
      <c r="E294" s="208" t="s">
        <v>930</v>
      </c>
      <c r="F294" s="209" t="s">
        <v>931</v>
      </c>
      <c r="G294" s="210" t="s">
        <v>383</v>
      </c>
      <c r="H294" s="211">
        <v>194.46899999999999</v>
      </c>
      <c r="I294" s="212"/>
      <c r="J294" s="213">
        <f>ROUND(I294*H294,2)</f>
        <v>0</v>
      </c>
      <c r="K294" s="209" t="s">
        <v>141</v>
      </c>
      <c r="L294" s="47"/>
      <c r="M294" s="214" t="s">
        <v>76</v>
      </c>
      <c r="N294" s="215" t="s">
        <v>48</v>
      </c>
      <c r="O294" s="87"/>
      <c r="P294" s="216">
        <f>O294*H294</f>
        <v>0</v>
      </c>
      <c r="Q294" s="216">
        <v>0</v>
      </c>
      <c r="R294" s="216">
        <f>Q294*H294</f>
        <v>0</v>
      </c>
      <c r="S294" s="216">
        <v>0</v>
      </c>
      <c r="T294" s="217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18" t="s">
        <v>142</v>
      </c>
      <c r="AT294" s="218" t="s">
        <v>137</v>
      </c>
      <c r="AU294" s="218" t="s">
        <v>88</v>
      </c>
      <c r="AY294" s="20" t="s">
        <v>135</v>
      </c>
      <c r="BE294" s="219">
        <f>IF(N294="základní",J294,0)</f>
        <v>0</v>
      </c>
      <c r="BF294" s="219">
        <f>IF(N294="snížená",J294,0)</f>
        <v>0</v>
      </c>
      <c r="BG294" s="219">
        <f>IF(N294="zákl. přenesená",J294,0)</f>
        <v>0</v>
      </c>
      <c r="BH294" s="219">
        <f>IF(N294="sníž. přenesená",J294,0)</f>
        <v>0</v>
      </c>
      <c r="BI294" s="219">
        <f>IF(N294="nulová",J294,0)</f>
        <v>0</v>
      </c>
      <c r="BJ294" s="20" t="s">
        <v>86</v>
      </c>
      <c r="BK294" s="219">
        <f>ROUND(I294*H294,2)</f>
        <v>0</v>
      </c>
      <c r="BL294" s="20" t="s">
        <v>142</v>
      </c>
      <c r="BM294" s="218" t="s">
        <v>1592</v>
      </c>
    </row>
    <row r="295" s="2" customFormat="1">
      <c r="A295" s="41"/>
      <c r="B295" s="42"/>
      <c r="C295" s="43"/>
      <c r="D295" s="220" t="s">
        <v>144</v>
      </c>
      <c r="E295" s="43"/>
      <c r="F295" s="221" t="s">
        <v>933</v>
      </c>
      <c r="G295" s="43"/>
      <c r="H295" s="43"/>
      <c r="I295" s="222"/>
      <c r="J295" s="43"/>
      <c r="K295" s="43"/>
      <c r="L295" s="47"/>
      <c r="M295" s="223"/>
      <c r="N295" s="224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144</v>
      </c>
      <c r="AU295" s="20" t="s">
        <v>88</v>
      </c>
    </row>
    <row r="296" s="2" customFormat="1">
      <c r="A296" s="41"/>
      <c r="B296" s="42"/>
      <c r="C296" s="43"/>
      <c r="D296" s="225" t="s">
        <v>146</v>
      </c>
      <c r="E296" s="43"/>
      <c r="F296" s="226" t="s">
        <v>934</v>
      </c>
      <c r="G296" s="43"/>
      <c r="H296" s="43"/>
      <c r="I296" s="222"/>
      <c r="J296" s="43"/>
      <c r="K296" s="43"/>
      <c r="L296" s="47"/>
      <c r="M296" s="223"/>
      <c r="N296" s="224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146</v>
      </c>
      <c r="AU296" s="20" t="s">
        <v>88</v>
      </c>
    </row>
    <row r="297" s="15" customFormat="1">
      <c r="A297" s="15"/>
      <c r="B297" s="249"/>
      <c r="C297" s="250"/>
      <c r="D297" s="220" t="s">
        <v>171</v>
      </c>
      <c r="E297" s="251" t="s">
        <v>76</v>
      </c>
      <c r="F297" s="252" t="s">
        <v>354</v>
      </c>
      <c r="G297" s="250"/>
      <c r="H297" s="251" t="s">
        <v>76</v>
      </c>
      <c r="I297" s="253"/>
      <c r="J297" s="250"/>
      <c r="K297" s="250"/>
      <c r="L297" s="254"/>
      <c r="M297" s="255"/>
      <c r="N297" s="256"/>
      <c r="O297" s="256"/>
      <c r="P297" s="256"/>
      <c r="Q297" s="256"/>
      <c r="R297" s="256"/>
      <c r="S297" s="256"/>
      <c r="T297" s="257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58" t="s">
        <v>171</v>
      </c>
      <c r="AU297" s="258" t="s">
        <v>88</v>
      </c>
      <c r="AV297" s="15" t="s">
        <v>86</v>
      </c>
      <c r="AW297" s="15" t="s">
        <v>38</v>
      </c>
      <c r="AX297" s="15" t="s">
        <v>78</v>
      </c>
      <c r="AY297" s="258" t="s">
        <v>135</v>
      </c>
    </row>
    <row r="298" s="13" customFormat="1">
      <c r="A298" s="13"/>
      <c r="B298" s="227"/>
      <c r="C298" s="228"/>
      <c r="D298" s="220" t="s">
        <v>171</v>
      </c>
      <c r="E298" s="229" t="s">
        <v>76</v>
      </c>
      <c r="F298" s="230" t="s">
        <v>1593</v>
      </c>
      <c r="G298" s="228"/>
      <c r="H298" s="231">
        <v>194.46899999999999</v>
      </c>
      <c r="I298" s="232"/>
      <c r="J298" s="228"/>
      <c r="K298" s="228"/>
      <c r="L298" s="233"/>
      <c r="M298" s="234"/>
      <c r="N298" s="235"/>
      <c r="O298" s="235"/>
      <c r="P298" s="235"/>
      <c r="Q298" s="235"/>
      <c r="R298" s="235"/>
      <c r="S298" s="235"/>
      <c r="T298" s="236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7" t="s">
        <v>171</v>
      </c>
      <c r="AU298" s="237" t="s">
        <v>88</v>
      </c>
      <c r="AV298" s="13" t="s">
        <v>88</v>
      </c>
      <c r="AW298" s="13" t="s">
        <v>38</v>
      </c>
      <c r="AX298" s="13" t="s">
        <v>86</v>
      </c>
      <c r="AY298" s="237" t="s">
        <v>135</v>
      </c>
    </row>
    <row r="299" s="2" customFormat="1" ht="16.5" customHeight="1">
      <c r="A299" s="41"/>
      <c r="B299" s="42"/>
      <c r="C299" s="207" t="s">
        <v>446</v>
      </c>
      <c r="D299" s="207" t="s">
        <v>137</v>
      </c>
      <c r="E299" s="208" t="s">
        <v>936</v>
      </c>
      <c r="F299" s="209" t="s">
        <v>937</v>
      </c>
      <c r="G299" s="210" t="s">
        <v>383</v>
      </c>
      <c r="H299" s="211">
        <v>583.40700000000004</v>
      </c>
      <c r="I299" s="212"/>
      <c r="J299" s="213">
        <f>ROUND(I299*H299,2)</f>
        <v>0</v>
      </c>
      <c r="K299" s="209" t="s">
        <v>141</v>
      </c>
      <c r="L299" s="47"/>
      <c r="M299" s="214" t="s">
        <v>76</v>
      </c>
      <c r="N299" s="215" t="s">
        <v>48</v>
      </c>
      <c r="O299" s="87"/>
      <c r="P299" s="216">
        <f>O299*H299</f>
        <v>0</v>
      </c>
      <c r="Q299" s="216">
        <v>0</v>
      </c>
      <c r="R299" s="216">
        <f>Q299*H299</f>
        <v>0</v>
      </c>
      <c r="S299" s="216">
        <v>0</v>
      </c>
      <c r="T299" s="217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18" t="s">
        <v>142</v>
      </c>
      <c r="AT299" s="218" t="s">
        <v>137</v>
      </c>
      <c r="AU299" s="218" t="s">
        <v>88</v>
      </c>
      <c r="AY299" s="20" t="s">
        <v>135</v>
      </c>
      <c r="BE299" s="219">
        <f>IF(N299="základní",J299,0)</f>
        <v>0</v>
      </c>
      <c r="BF299" s="219">
        <f>IF(N299="snížená",J299,0)</f>
        <v>0</v>
      </c>
      <c r="BG299" s="219">
        <f>IF(N299="zákl. přenesená",J299,0)</f>
        <v>0</v>
      </c>
      <c r="BH299" s="219">
        <f>IF(N299="sníž. přenesená",J299,0)</f>
        <v>0</v>
      </c>
      <c r="BI299" s="219">
        <f>IF(N299="nulová",J299,0)</f>
        <v>0</v>
      </c>
      <c r="BJ299" s="20" t="s">
        <v>86</v>
      </c>
      <c r="BK299" s="219">
        <f>ROUND(I299*H299,2)</f>
        <v>0</v>
      </c>
      <c r="BL299" s="20" t="s">
        <v>142</v>
      </c>
      <c r="BM299" s="218" t="s">
        <v>1594</v>
      </c>
    </row>
    <row r="300" s="2" customFormat="1">
      <c r="A300" s="41"/>
      <c r="B300" s="42"/>
      <c r="C300" s="43"/>
      <c r="D300" s="220" t="s">
        <v>144</v>
      </c>
      <c r="E300" s="43"/>
      <c r="F300" s="221" t="s">
        <v>939</v>
      </c>
      <c r="G300" s="43"/>
      <c r="H300" s="43"/>
      <c r="I300" s="222"/>
      <c r="J300" s="43"/>
      <c r="K300" s="43"/>
      <c r="L300" s="47"/>
      <c r="M300" s="223"/>
      <c r="N300" s="224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144</v>
      </c>
      <c r="AU300" s="20" t="s">
        <v>88</v>
      </c>
    </row>
    <row r="301" s="2" customFormat="1">
      <c r="A301" s="41"/>
      <c r="B301" s="42"/>
      <c r="C301" s="43"/>
      <c r="D301" s="225" t="s">
        <v>146</v>
      </c>
      <c r="E301" s="43"/>
      <c r="F301" s="226" t="s">
        <v>940</v>
      </c>
      <c r="G301" s="43"/>
      <c r="H301" s="43"/>
      <c r="I301" s="222"/>
      <c r="J301" s="43"/>
      <c r="K301" s="43"/>
      <c r="L301" s="47"/>
      <c r="M301" s="223"/>
      <c r="N301" s="224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146</v>
      </c>
      <c r="AU301" s="20" t="s">
        <v>88</v>
      </c>
    </row>
    <row r="302" s="13" customFormat="1">
      <c r="A302" s="13"/>
      <c r="B302" s="227"/>
      <c r="C302" s="228"/>
      <c r="D302" s="220" t="s">
        <v>171</v>
      </c>
      <c r="E302" s="229" t="s">
        <v>76</v>
      </c>
      <c r="F302" s="230" t="s">
        <v>1595</v>
      </c>
      <c r="G302" s="228"/>
      <c r="H302" s="231">
        <v>583.40700000000004</v>
      </c>
      <c r="I302" s="232"/>
      <c r="J302" s="228"/>
      <c r="K302" s="228"/>
      <c r="L302" s="233"/>
      <c r="M302" s="234"/>
      <c r="N302" s="235"/>
      <c r="O302" s="235"/>
      <c r="P302" s="235"/>
      <c r="Q302" s="235"/>
      <c r="R302" s="235"/>
      <c r="S302" s="235"/>
      <c r="T302" s="236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7" t="s">
        <v>171</v>
      </c>
      <c r="AU302" s="237" t="s">
        <v>88</v>
      </c>
      <c r="AV302" s="13" t="s">
        <v>88</v>
      </c>
      <c r="AW302" s="13" t="s">
        <v>38</v>
      </c>
      <c r="AX302" s="13" t="s">
        <v>86</v>
      </c>
      <c r="AY302" s="237" t="s">
        <v>135</v>
      </c>
    </row>
    <row r="303" s="2" customFormat="1" ht="16.5" customHeight="1">
      <c r="A303" s="41"/>
      <c r="B303" s="42"/>
      <c r="C303" s="207" t="s">
        <v>453</v>
      </c>
      <c r="D303" s="207" t="s">
        <v>137</v>
      </c>
      <c r="E303" s="208" t="s">
        <v>1596</v>
      </c>
      <c r="F303" s="209" t="s">
        <v>1597</v>
      </c>
      <c r="G303" s="210" t="s">
        <v>383</v>
      </c>
      <c r="H303" s="211">
        <v>30.632999999999999</v>
      </c>
      <c r="I303" s="212"/>
      <c r="J303" s="213">
        <f>ROUND(I303*H303,2)</f>
        <v>0</v>
      </c>
      <c r="K303" s="209" t="s">
        <v>141</v>
      </c>
      <c r="L303" s="47"/>
      <c r="M303" s="214" t="s">
        <v>76</v>
      </c>
      <c r="N303" s="215" t="s">
        <v>48</v>
      </c>
      <c r="O303" s="87"/>
      <c r="P303" s="216">
        <f>O303*H303</f>
        <v>0</v>
      </c>
      <c r="Q303" s="216">
        <v>0</v>
      </c>
      <c r="R303" s="216">
        <f>Q303*H303</f>
        <v>0</v>
      </c>
      <c r="S303" s="216">
        <v>0</v>
      </c>
      <c r="T303" s="217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18" t="s">
        <v>142</v>
      </c>
      <c r="AT303" s="218" t="s">
        <v>137</v>
      </c>
      <c r="AU303" s="218" t="s">
        <v>88</v>
      </c>
      <c r="AY303" s="20" t="s">
        <v>135</v>
      </c>
      <c r="BE303" s="219">
        <f>IF(N303="základní",J303,0)</f>
        <v>0</v>
      </c>
      <c r="BF303" s="219">
        <f>IF(N303="snížená",J303,0)</f>
        <v>0</v>
      </c>
      <c r="BG303" s="219">
        <f>IF(N303="zákl. přenesená",J303,0)</f>
        <v>0</v>
      </c>
      <c r="BH303" s="219">
        <f>IF(N303="sníž. přenesená",J303,0)</f>
        <v>0</v>
      </c>
      <c r="BI303" s="219">
        <f>IF(N303="nulová",J303,0)</f>
        <v>0</v>
      </c>
      <c r="BJ303" s="20" t="s">
        <v>86</v>
      </c>
      <c r="BK303" s="219">
        <f>ROUND(I303*H303,2)</f>
        <v>0</v>
      </c>
      <c r="BL303" s="20" t="s">
        <v>142</v>
      </c>
      <c r="BM303" s="218" t="s">
        <v>1598</v>
      </c>
    </row>
    <row r="304" s="2" customFormat="1">
      <c r="A304" s="41"/>
      <c r="B304" s="42"/>
      <c r="C304" s="43"/>
      <c r="D304" s="220" t="s">
        <v>144</v>
      </c>
      <c r="E304" s="43"/>
      <c r="F304" s="221" t="s">
        <v>1599</v>
      </c>
      <c r="G304" s="43"/>
      <c r="H304" s="43"/>
      <c r="I304" s="222"/>
      <c r="J304" s="43"/>
      <c r="K304" s="43"/>
      <c r="L304" s="47"/>
      <c r="M304" s="223"/>
      <c r="N304" s="224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144</v>
      </c>
      <c r="AU304" s="20" t="s">
        <v>88</v>
      </c>
    </row>
    <row r="305" s="2" customFormat="1">
      <c r="A305" s="41"/>
      <c r="B305" s="42"/>
      <c r="C305" s="43"/>
      <c r="D305" s="225" t="s">
        <v>146</v>
      </c>
      <c r="E305" s="43"/>
      <c r="F305" s="226" t="s">
        <v>1600</v>
      </c>
      <c r="G305" s="43"/>
      <c r="H305" s="43"/>
      <c r="I305" s="222"/>
      <c r="J305" s="43"/>
      <c r="K305" s="43"/>
      <c r="L305" s="47"/>
      <c r="M305" s="223"/>
      <c r="N305" s="224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146</v>
      </c>
      <c r="AU305" s="20" t="s">
        <v>88</v>
      </c>
    </row>
    <row r="306" s="15" customFormat="1">
      <c r="A306" s="15"/>
      <c r="B306" s="249"/>
      <c r="C306" s="250"/>
      <c r="D306" s="220" t="s">
        <v>171</v>
      </c>
      <c r="E306" s="251" t="s">
        <v>76</v>
      </c>
      <c r="F306" s="252" t="s">
        <v>1584</v>
      </c>
      <c r="G306" s="250"/>
      <c r="H306" s="251" t="s">
        <v>76</v>
      </c>
      <c r="I306" s="253"/>
      <c r="J306" s="250"/>
      <c r="K306" s="250"/>
      <c r="L306" s="254"/>
      <c r="M306" s="255"/>
      <c r="N306" s="256"/>
      <c r="O306" s="256"/>
      <c r="P306" s="256"/>
      <c r="Q306" s="256"/>
      <c r="R306" s="256"/>
      <c r="S306" s="256"/>
      <c r="T306" s="257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58" t="s">
        <v>171</v>
      </c>
      <c r="AU306" s="258" t="s">
        <v>88</v>
      </c>
      <c r="AV306" s="15" t="s">
        <v>86</v>
      </c>
      <c r="AW306" s="15" t="s">
        <v>38</v>
      </c>
      <c r="AX306" s="15" t="s">
        <v>78</v>
      </c>
      <c r="AY306" s="258" t="s">
        <v>135</v>
      </c>
    </row>
    <row r="307" s="13" customFormat="1">
      <c r="A307" s="13"/>
      <c r="B307" s="227"/>
      <c r="C307" s="228"/>
      <c r="D307" s="220" t="s">
        <v>171</v>
      </c>
      <c r="E307" s="229" t="s">
        <v>76</v>
      </c>
      <c r="F307" s="230" t="s">
        <v>1601</v>
      </c>
      <c r="G307" s="228"/>
      <c r="H307" s="231">
        <v>30.632999999999999</v>
      </c>
      <c r="I307" s="232"/>
      <c r="J307" s="228"/>
      <c r="K307" s="228"/>
      <c r="L307" s="233"/>
      <c r="M307" s="234"/>
      <c r="N307" s="235"/>
      <c r="O307" s="235"/>
      <c r="P307" s="235"/>
      <c r="Q307" s="235"/>
      <c r="R307" s="235"/>
      <c r="S307" s="235"/>
      <c r="T307" s="236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7" t="s">
        <v>171</v>
      </c>
      <c r="AU307" s="237" t="s">
        <v>88</v>
      </c>
      <c r="AV307" s="13" t="s">
        <v>88</v>
      </c>
      <c r="AW307" s="13" t="s">
        <v>38</v>
      </c>
      <c r="AX307" s="13" t="s">
        <v>86</v>
      </c>
      <c r="AY307" s="237" t="s">
        <v>135</v>
      </c>
    </row>
    <row r="308" s="2" customFormat="1" ht="16.5" customHeight="1">
      <c r="A308" s="41"/>
      <c r="B308" s="42"/>
      <c r="C308" s="207" t="s">
        <v>459</v>
      </c>
      <c r="D308" s="207" t="s">
        <v>137</v>
      </c>
      <c r="E308" s="208" t="s">
        <v>1602</v>
      </c>
      <c r="F308" s="209" t="s">
        <v>1603</v>
      </c>
      <c r="G308" s="210" t="s">
        <v>383</v>
      </c>
      <c r="H308" s="211">
        <v>91.899000000000001</v>
      </c>
      <c r="I308" s="212"/>
      <c r="J308" s="213">
        <f>ROUND(I308*H308,2)</f>
        <v>0</v>
      </c>
      <c r="K308" s="209" t="s">
        <v>141</v>
      </c>
      <c r="L308" s="47"/>
      <c r="M308" s="214" t="s">
        <v>76</v>
      </c>
      <c r="N308" s="215" t="s">
        <v>48</v>
      </c>
      <c r="O308" s="87"/>
      <c r="P308" s="216">
        <f>O308*H308</f>
        <v>0</v>
      </c>
      <c r="Q308" s="216">
        <v>0</v>
      </c>
      <c r="R308" s="216">
        <f>Q308*H308</f>
        <v>0</v>
      </c>
      <c r="S308" s="216">
        <v>0</v>
      </c>
      <c r="T308" s="217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18" t="s">
        <v>142</v>
      </c>
      <c r="AT308" s="218" t="s">
        <v>137</v>
      </c>
      <c r="AU308" s="218" t="s">
        <v>88</v>
      </c>
      <c r="AY308" s="20" t="s">
        <v>135</v>
      </c>
      <c r="BE308" s="219">
        <f>IF(N308="základní",J308,0)</f>
        <v>0</v>
      </c>
      <c r="BF308" s="219">
        <f>IF(N308="snížená",J308,0)</f>
        <v>0</v>
      </c>
      <c r="BG308" s="219">
        <f>IF(N308="zákl. přenesená",J308,0)</f>
        <v>0</v>
      </c>
      <c r="BH308" s="219">
        <f>IF(N308="sníž. přenesená",J308,0)</f>
        <v>0</v>
      </c>
      <c r="BI308" s="219">
        <f>IF(N308="nulová",J308,0)</f>
        <v>0</v>
      </c>
      <c r="BJ308" s="20" t="s">
        <v>86</v>
      </c>
      <c r="BK308" s="219">
        <f>ROUND(I308*H308,2)</f>
        <v>0</v>
      </c>
      <c r="BL308" s="20" t="s">
        <v>142</v>
      </c>
      <c r="BM308" s="218" t="s">
        <v>1604</v>
      </c>
    </row>
    <row r="309" s="2" customFormat="1">
      <c r="A309" s="41"/>
      <c r="B309" s="42"/>
      <c r="C309" s="43"/>
      <c r="D309" s="220" t="s">
        <v>144</v>
      </c>
      <c r="E309" s="43"/>
      <c r="F309" s="221" t="s">
        <v>1605</v>
      </c>
      <c r="G309" s="43"/>
      <c r="H309" s="43"/>
      <c r="I309" s="222"/>
      <c r="J309" s="43"/>
      <c r="K309" s="43"/>
      <c r="L309" s="47"/>
      <c r="M309" s="223"/>
      <c r="N309" s="224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144</v>
      </c>
      <c r="AU309" s="20" t="s">
        <v>88</v>
      </c>
    </row>
    <row r="310" s="2" customFormat="1">
      <c r="A310" s="41"/>
      <c r="B310" s="42"/>
      <c r="C310" s="43"/>
      <c r="D310" s="225" t="s">
        <v>146</v>
      </c>
      <c r="E310" s="43"/>
      <c r="F310" s="226" t="s">
        <v>1606</v>
      </c>
      <c r="G310" s="43"/>
      <c r="H310" s="43"/>
      <c r="I310" s="222"/>
      <c r="J310" s="43"/>
      <c r="K310" s="43"/>
      <c r="L310" s="47"/>
      <c r="M310" s="223"/>
      <c r="N310" s="224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146</v>
      </c>
      <c r="AU310" s="20" t="s">
        <v>88</v>
      </c>
    </row>
    <row r="311" s="13" customFormat="1">
      <c r="A311" s="13"/>
      <c r="B311" s="227"/>
      <c r="C311" s="228"/>
      <c r="D311" s="220" t="s">
        <v>171</v>
      </c>
      <c r="E311" s="229" t="s">
        <v>76</v>
      </c>
      <c r="F311" s="230" t="s">
        <v>1607</v>
      </c>
      <c r="G311" s="228"/>
      <c r="H311" s="231">
        <v>91.899000000000001</v>
      </c>
      <c r="I311" s="232"/>
      <c r="J311" s="228"/>
      <c r="K311" s="228"/>
      <c r="L311" s="233"/>
      <c r="M311" s="234"/>
      <c r="N311" s="235"/>
      <c r="O311" s="235"/>
      <c r="P311" s="235"/>
      <c r="Q311" s="235"/>
      <c r="R311" s="235"/>
      <c r="S311" s="235"/>
      <c r="T311" s="23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7" t="s">
        <v>171</v>
      </c>
      <c r="AU311" s="237" t="s">
        <v>88</v>
      </c>
      <c r="AV311" s="13" t="s">
        <v>88</v>
      </c>
      <c r="AW311" s="13" t="s">
        <v>38</v>
      </c>
      <c r="AX311" s="13" t="s">
        <v>86</v>
      </c>
      <c r="AY311" s="237" t="s">
        <v>135</v>
      </c>
    </row>
    <row r="312" s="2" customFormat="1" ht="21.75" customHeight="1">
      <c r="A312" s="41"/>
      <c r="B312" s="42"/>
      <c r="C312" s="207" t="s">
        <v>463</v>
      </c>
      <c r="D312" s="207" t="s">
        <v>137</v>
      </c>
      <c r="E312" s="208" t="s">
        <v>1608</v>
      </c>
      <c r="F312" s="209" t="s">
        <v>1609</v>
      </c>
      <c r="G312" s="210" t="s">
        <v>383</v>
      </c>
      <c r="H312" s="211">
        <v>225.102</v>
      </c>
      <c r="I312" s="212"/>
      <c r="J312" s="213">
        <f>ROUND(I312*H312,2)</f>
        <v>0</v>
      </c>
      <c r="K312" s="209" t="s">
        <v>141</v>
      </c>
      <c r="L312" s="47"/>
      <c r="M312" s="214" t="s">
        <v>76</v>
      </c>
      <c r="N312" s="215" t="s">
        <v>48</v>
      </c>
      <c r="O312" s="87"/>
      <c r="P312" s="216">
        <f>O312*H312</f>
        <v>0</v>
      </c>
      <c r="Q312" s="216">
        <v>0</v>
      </c>
      <c r="R312" s="216">
        <f>Q312*H312</f>
        <v>0</v>
      </c>
      <c r="S312" s="216">
        <v>0</v>
      </c>
      <c r="T312" s="217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18" t="s">
        <v>142</v>
      </c>
      <c r="AT312" s="218" t="s">
        <v>137</v>
      </c>
      <c r="AU312" s="218" t="s">
        <v>88</v>
      </c>
      <c r="AY312" s="20" t="s">
        <v>135</v>
      </c>
      <c r="BE312" s="219">
        <f>IF(N312="základní",J312,0)</f>
        <v>0</v>
      </c>
      <c r="BF312" s="219">
        <f>IF(N312="snížená",J312,0)</f>
        <v>0</v>
      </c>
      <c r="BG312" s="219">
        <f>IF(N312="zákl. přenesená",J312,0)</f>
        <v>0</v>
      </c>
      <c r="BH312" s="219">
        <f>IF(N312="sníž. přenesená",J312,0)</f>
        <v>0</v>
      </c>
      <c r="BI312" s="219">
        <f>IF(N312="nulová",J312,0)</f>
        <v>0</v>
      </c>
      <c r="BJ312" s="20" t="s">
        <v>86</v>
      </c>
      <c r="BK312" s="219">
        <f>ROUND(I312*H312,2)</f>
        <v>0</v>
      </c>
      <c r="BL312" s="20" t="s">
        <v>142</v>
      </c>
      <c r="BM312" s="218" t="s">
        <v>1610</v>
      </c>
    </row>
    <row r="313" s="2" customFormat="1">
      <c r="A313" s="41"/>
      <c r="B313" s="42"/>
      <c r="C313" s="43"/>
      <c r="D313" s="220" t="s">
        <v>144</v>
      </c>
      <c r="E313" s="43"/>
      <c r="F313" s="221" t="s">
        <v>1611</v>
      </c>
      <c r="G313" s="43"/>
      <c r="H313" s="43"/>
      <c r="I313" s="222"/>
      <c r="J313" s="43"/>
      <c r="K313" s="43"/>
      <c r="L313" s="47"/>
      <c r="M313" s="223"/>
      <c r="N313" s="224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144</v>
      </c>
      <c r="AU313" s="20" t="s">
        <v>88</v>
      </c>
    </row>
    <row r="314" s="2" customFormat="1">
      <c r="A314" s="41"/>
      <c r="B314" s="42"/>
      <c r="C314" s="43"/>
      <c r="D314" s="225" t="s">
        <v>146</v>
      </c>
      <c r="E314" s="43"/>
      <c r="F314" s="226" t="s">
        <v>1612</v>
      </c>
      <c r="G314" s="43"/>
      <c r="H314" s="43"/>
      <c r="I314" s="222"/>
      <c r="J314" s="43"/>
      <c r="K314" s="43"/>
      <c r="L314" s="47"/>
      <c r="M314" s="223"/>
      <c r="N314" s="224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20" t="s">
        <v>146</v>
      </c>
      <c r="AU314" s="20" t="s">
        <v>88</v>
      </c>
    </row>
    <row r="315" s="13" customFormat="1">
      <c r="A315" s="13"/>
      <c r="B315" s="227"/>
      <c r="C315" s="228"/>
      <c r="D315" s="220" t="s">
        <v>171</v>
      </c>
      <c r="E315" s="229" t="s">
        <v>76</v>
      </c>
      <c r="F315" s="230" t="s">
        <v>1613</v>
      </c>
      <c r="G315" s="228"/>
      <c r="H315" s="231">
        <v>225.102</v>
      </c>
      <c r="I315" s="232"/>
      <c r="J315" s="228"/>
      <c r="K315" s="228"/>
      <c r="L315" s="233"/>
      <c r="M315" s="234"/>
      <c r="N315" s="235"/>
      <c r="O315" s="235"/>
      <c r="P315" s="235"/>
      <c r="Q315" s="235"/>
      <c r="R315" s="235"/>
      <c r="S315" s="235"/>
      <c r="T315" s="236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7" t="s">
        <v>171</v>
      </c>
      <c r="AU315" s="237" t="s">
        <v>88</v>
      </c>
      <c r="AV315" s="13" t="s">
        <v>88</v>
      </c>
      <c r="AW315" s="13" t="s">
        <v>38</v>
      </c>
      <c r="AX315" s="13" t="s">
        <v>86</v>
      </c>
      <c r="AY315" s="237" t="s">
        <v>135</v>
      </c>
    </row>
    <row r="316" s="2" customFormat="1" ht="21.75" customHeight="1">
      <c r="A316" s="41"/>
      <c r="B316" s="42"/>
      <c r="C316" s="207" t="s">
        <v>467</v>
      </c>
      <c r="D316" s="207" t="s">
        <v>137</v>
      </c>
      <c r="E316" s="208" t="s">
        <v>1614</v>
      </c>
      <c r="F316" s="209" t="s">
        <v>1615</v>
      </c>
      <c r="G316" s="210" t="s">
        <v>383</v>
      </c>
      <c r="H316" s="211">
        <v>336.572</v>
      </c>
      <c r="I316" s="212"/>
      <c r="J316" s="213">
        <f>ROUND(I316*H316,2)</f>
        <v>0</v>
      </c>
      <c r="K316" s="209" t="s">
        <v>141</v>
      </c>
      <c r="L316" s="47"/>
      <c r="M316" s="214" t="s">
        <v>76</v>
      </c>
      <c r="N316" s="215" t="s">
        <v>48</v>
      </c>
      <c r="O316" s="87"/>
      <c r="P316" s="216">
        <f>O316*H316</f>
        <v>0</v>
      </c>
      <c r="Q316" s="216">
        <v>0</v>
      </c>
      <c r="R316" s="216">
        <f>Q316*H316</f>
        <v>0</v>
      </c>
      <c r="S316" s="216">
        <v>0</v>
      </c>
      <c r="T316" s="217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18" t="s">
        <v>142</v>
      </c>
      <c r="AT316" s="218" t="s">
        <v>137</v>
      </c>
      <c r="AU316" s="218" t="s">
        <v>88</v>
      </c>
      <c r="AY316" s="20" t="s">
        <v>135</v>
      </c>
      <c r="BE316" s="219">
        <f>IF(N316="základní",J316,0)</f>
        <v>0</v>
      </c>
      <c r="BF316" s="219">
        <f>IF(N316="snížená",J316,0)</f>
        <v>0</v>
      </c>
      <c r="BG316" s="219">
        <f>IF(N316="zákl. přenesená",J316,0)</f>
        <v>0</v>
      </c>
      <c r="BH316" s="219">
        <f>IF(N316="sníž. přenesená",J316,0)</f>
        <v>0</v>
      </c>
      <c r="BI316" s="219">
        <f>IF(N316="nulová",J316,0)</f>
        <v>0</v>
      </c>
      <c r="BJ316" s="20" t="s">
        <v>86</v>
      </c>
      <c r="BK316" s="219">
        <f>ROUND(I316*H316,2)</f>
        <v>0</v>
      </c>
      <c r="BL316" s="20" t="s">
        <v>142</v>
      </c>
      <c r="BM316" s="218" t="s">
        <v>1616</v>
      </c>
    </row>
    <row r="317" s="2" customFormat="1">
      <c r="A317" s="41"/>
      <c r="B317" s="42"/>
      <c r="C317" s="43"/>
      <c r="D317" s="220" t="s">
        <v>144</v>
      </c>
      <c r="E317" s="43"/>
      <c r="F317" s="221" t="s">
        <v>1617</v>
      </c>
      <c r="G317" s="43"/>
      <c r="H317" s="43"/>
      <c r="I317" s="222"/>
      <c r="J317" s="43"/>
      <c r="K317" s="43"/>
      <c r="L317" s="47"/>
      <c r="M317" s="223"/>
      <c r="N317" s="224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144</v>
      </c>
      <c r="AU317" s="20" t="s">
        <v>88</v>
      </c>
    </row>
    <row r="318" s="2" customFormat="1">
      <c r="A318" s="41"/>
      <c r="B318" s="42"/>
      <c r="C318" s="43"/>
      <c r="D318" s="225" t="s">
        <v>146</v>
      </c>
      <c r="E318" s="43"/>
      <c r="F318" s="226" t="s">
        <v>1618</v>
      </c>
      <c r="G318" s="43"/>
      <c r="H318" s="43"/>
      <c r="I318" s="222"/>
      <c r="J318" s="43"/>
      <c r="K318" s="43"/>
      <c r="L318" s="47"/>
      <c r="M318" s="223"/>
      <c r="N318" s="224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146</v>
      </c>
      <c r="AU318" s="20" t="s">
        <v>88</v>
      </c>
    </row>
    <row r="319" s="13" customFormat="1">
      <c r="A319" s="13"/>
      <c r="B319" s="227"/>
      <c r="C319" s="228"/>
      <c r="D319" s="220" t="s">
        <v>171</v>
      </c>
      <c r="E319" s="229" t="s">
        <v>76</v>
      </c>
      <c r="F319" s="230" t="s">
        <v>1586</v>
      </c>
      <c r="G319" s="228"/>
      <c r="H319" s="231">
        <v>336.572</v>
      </c>
      <c r="I319" s="232"/>
      <c r="J319" s="228"/>
      <c r="K319" s="228"/>
      <c r="L319" s="233"/>
      <c r="M319" s="234"/>
      <c r="N319" s="235"/>
      <c r="O319" s="235"/>
      <c r="P319" s="235"/>
      <c r="Q319" s="235"/>
      <c r="R319" s="235"/>
      <c r="S319" s="235"/>
      <c r="T319" s="236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7" t="s">
        <v>171</v>
      </c>
      <c r="AU319" s="237" t="s">
        <v>88</v>
      </c>
      <c r="AV319" s="13" t="s">
        <v>88</v>
      </c>
      <c r="AW319" s="13" t="s">
        <v>38</v>
      </c>
      <c r="AX319" s="13" t="s">
        <v>86</v>
      </c>
      <c r="AY319" s="237" t="s">
        <v>135</v>
      </c>
    </row>
    <row r="320" s="2" customFormat="1" ht="16.5" customHeight="1">
      <c r="A320" s="41"/>
      <c r="B320" s="42"/>
      <c r="C320" s="207" t="s">
        <v>471</v>
      </c>
      <c r="D320" s="207" t="s">
        <v>137</v>
      </c>
      <c r="E320" s="208" t="s">
        <v>1619</v>
      </c>
      <c r="F320" s="209" t="s">
        <v>382</v>
      </c>
      <c r="G320" s="210" t="s">
        <v>383</v>
      </c>
      <c r="H320" s="211">
        <v>403.98899999999998</v>
      </c>
      <c r="I320" s="212"/>
      <c r="J320" s="213">
        <f>ROUND(I320*H320,2)</f>
        <v>0</v>
      </c>
      <c r="K320" s="209" t="s">
        <v>141</v>
      </c>
      <c r="L320" s="47"/>
      <c r="M320" s="214" t="s">
        <v>76</v>
      </c>
      <c r="N320" s="215" t="s">
        <v>48</v>
      </c>
      <c r="O320" s="87"/>
      <c r="P320" s="216">
        <f>O320*H320</f>
        <v>0</v>
      </c>
      <c r="Q320" s="216">
        <v>0</v>
      </c>
      <c r="R320" s="216">
        <f>Q320*H320</f>
        <v>0</v>
      </c>
      <c r="S320" s="216">
        <v>0</v>
      </c>
      <c r="T320" s="217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18" t="s">
        <v>142</v>
      </c>
      <c r="AT320" s="218" t="s">
        <v>137</v>
      </c>
      <c r="AU320" s="218" t="s">
        <v>88</v>
      </c>
      <c r="AY320" s="20" t="s">
        <v>135</v>
      </c>
      <c r="BE320" s="219">
        <f>IF(N320="základní",J320,0)</f>
        <v>0</v>
      </c>
      <c r="BF320" s="219">
        <f>IF(N320="snížená",J320,0)</f>
        <v>0</v>
      </c>
      <c r="BG320" s="219">
        <f>IF(N320="zákl. přenesená",J320,0)</f>
        <v>0</v>
      </c>
      <c r="BH320" s="219">
        <f>IF(N320="sníž. přenesená",J320,0)</f>
        <v>0</v>
      </c>
      <c r="BI320" s="219">
        <f>IF(N320="nulová",J320,0)</f>
        <v>0</v>
      </c>
      <c r="BJ320" s="20" t="s">
        <v>86</v>
      </c>
      <c r="BK320" s="219">
        <f>ROUND(I320*H320,2)</f>
        <v>0</v>
      </c>
      <c r="BL320" s="20" t="s">
        <v>142</v>
      </c>
      <c r="BM320" s="218" t="s">
        <v>1620</v>
      </c>
    </row>
    <row r="321" s="2" customFormat="1">
      <c r="A321" s="41"/>
      <c r="B321" s="42"/>
      <c r="C321" s="43"/>
      <c r="D321" s="220" t="s">
        <v>144</v>
      </c>
      <c r="E321" s="43"/>
      <c r="F321" s="221" t="s">
        <v>385</v>
      </c>
      <c r="G321" s="43"/>
      <c r="H321" s="43"/>
      <c r="I321" s="222"/>
      <c r="J321" s="43"/>
      <c r="K321" s="43"/>
      <c r="L321" s="47"/>
      <c r="M321" s="223"/>
      <c r="N321" s="224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144</v>
      </c>
      <c r="AU321" s="20" t="s">
        <v>88</v>
      </c>
    </row>
    <row r="322" s="2" customFormat="1">
      <c r="A322" s="41"/>
      <c r="B322" s="42"/>
      <c r="C322" s="43"/>
      <c r="D322" s="225" t="s">
        <v>146</v>
      </c>
      <c r="E322" s="43"/>
      <c r="F322" s="226" t="s">
        <v>1621</v>
      </c>
      <c r="G322" s="43"/>
      <c r="H322" s="43"/>
      <c r="I322" s="222"/>
      <c r="J322" s="43"/>
      <c r="K322" s="43"/>
      <c r="L322" s="47"/>
      <c r="M322" s="223"/>
      <c r="N322" s="224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20" t="s">
        <v>146</v>
      </c>
      <c r="AU322" s="20" t="s">
        <v>88</v>
      </c>
    </row>
    <row r="323" s="13" customFormat="1">
      <c r="A323" s="13"/>
      <c r="B323" s="227"/>
      <c r="C323" s="228"/>
      <c r="D323" s="220" t="s">
        <v>171</v>
      </c>
      <c r="E323" s="229" t="s">
        <v>76</v>
      </c>
      <c r="F323" s="230" t="s">
        <v>1585</v>
      </c>
      <c r="G323" s="228"/>
      <c r="H323" s="231">
        <v>403.98899999999998</v>
      </c>
      <c r="I323" s="232"/>
      <c r="J323" s="228"/>
      <c r="K323" s="228"/>
      <c r="L323" s="233"/>
      <c r="M323" s="234"/>
      <c r="N323" s="235"/>
      <c r="O323" s="235"/>
      <c r="P323" s="235"/>
      <c r="Q323" s="235"/>
      <c r="R323" s="235"/>
      <c r="S323" s="235"/>
      <c r="T323" s="236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7" t="s">
        <v>171</v>
      </c>
      <c r="AU323" s="237" t="s">
        <v>88</v>
      </c>
      <c r="AV323" s="13" t="s">
        <v>88</v>
      </c>
      <c r="AW323" s="13" t="s">
        <v>38</v>
      </c>
      <c r="AX323" s="13" t="s">
        <v>86</v>
      </c>
      <c r="AY323" s="237" t="s">
        <v>135</v>
      </c>
    </row>
    <row r="324" s="12" customFormat="1" ht="22.8" customHeight="1">
      <c r="A324" s="12"/>
      <c r="B324" s="191"/>
      <c r="C324" s="192"/>
      <c r="D324" s="193" t="s">
        <v>77</v>
      </c>
      <c r="E324" s="205" t="s">
        <v>630</v>
      </c>
      <c r="F324" s="205" t="s">
        <v>631</v>
      </c>
      <c r="G324" s="192"/>
      <c r="H324" s="192"/>
      <c r="I324" s="195"/>
      <c r="J324" s="206">
        <f>BK324</f>
        <v>0</v>
      </c>
      <c r="K324" s="192"/>
      <c r="L324" s="197"/>
      <c r="M324" s="198"/>
      <c r="N324" s="199"/>
      <c r="O324" s="199"/>
      <c r="P324" s="200">
        <f>SUM(P325:P327)</f>
        <v>0</v>
      </c>
      <c r="Q324" s="199"/>
      <c r="R324" s="200">
        <f>SUM(R325:R327)</f>
        <v>0</v>
      </c>
      <c r="S324" s="199"/>
      <c r="T324" s="201">
        <f>SUM(T325:T327)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02" t="s">
        <v>86</v>
      </c>
      <c r="AT324" s="203" t="s">
        <v>77</v>
      </c>
      <c r="AU324" s="203" t="s">
        <v>86</v>
      </c>
      <c r="AY324" s="202" t="s">
        <v>135</v>
      </c>
      <c r="BK324" s="204">
        <f>SUM(BK325:BK327)</f>
        <v>0</v>
      </c>
    </row>
    <row r="325" s="2" customFormat="1" ht="21.75" customHeight="1">
      <c r="A325" s="41"/>
      <c r="B325" s="42"/>
      <c r="C325" s="207" t="s">
        <v>475</v>
      </c>
      <c r="D325" s="207" t="s">
        <v>137</v>
      </c>
      <c r="E325" s="208" t="s">
        <v>1622</v>
      </c>
      <c r="F325" s="209" t="s">
        <v>1623</v>
      </c>
      <c r="G325" s="210" t="s">
        <v>383</v>
      </c>
      <c r="H325" s="211">
        <v>85.391999999999996</v>
      </c>
      <c r="I325" s="212"/>
      <c r="J325" s="213">
        <f>ROUND(I325*H325,2)</f>
        <v>0</v>
      </c>
      <c r="K325" s="209" t="s">
        <v>141</v>
      </c>
      <c r="L325" s="47"/>
      <c r="M325" s="214" t="s">
        <v>76</v>
      </c>
      <c r="N325" s="215" t="s">
        <v>48</v>
      </c>
      <c r="O325" s="87"/>
      <c r="P325" s="216">
        <f>O325*H325</f>
        <v>0</v>
      </c>
      <c r="Q325" s="216">
        <v>0</v>
      </c>
      <c r="R325" s="216">
        <f>Q325*H325</f>
        <v>0</v>
      </c>
      <c r="S325" s="216">
        <v>0</v>
      </c>
      <c r="T325" s="217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18" t="s">
        <v>142</v>
      </c>
      <c r="AT325" s="218" t="s">
        <v>137</v>
      </c>
      <c r="AU325" s="218" t="s">
        <v>88</v>
      </c>
      <c r="AY325" s="20" t="s">
        <v>135</v>
      </c>
      <c r="BE325" s="219">
        <f>IF(N325="základní",J325,0)</f>
        <v>0</v>
      </c>
      <c r="BF325" s="219">
        <f>IF(N325="snížená",J325,0)</f>
        <v>0</v>
      </c>
      <c r="BG325" s="219">
        <f>IF(N325="zákl. přenesená",J325,0)</f>
        <v>0</v>
      </c>
      <c r="BH325" s="219">
        <f>IF(N325="sníž. přenesená",J325,0)</f>
        <v>0</v>
      </c>
      <c r="BI325" s="219">
        <f>IF(N325="nulová",J325,0)</f>
        <v>0</v>
      </c>
      <c r="BJ325" s="20" t="s">
        <v>86</v>
      </c>
      <c r="BK325" s="219">
        <f>ROUND(I325*H325,2)</f>
        <v>0</v>
      </c>
      <c r="BL325" s="20" t="s">
        <v>142</v>
      </c>
      <c r="BM325" s="218" t="s">
        <v>1624</v>
      </c>
    </row>
    <row r="326" s="2" customFormat="1">
      <c r="A326" s="41"/>
      <c r="B326" s="42"/>
      <c r="C326" s="43"/>
      <c r="D326" s="220" t="s">
        <v>144</v>
      </c>
      <c r="E326" s="43"/>
      <c r="F326" s="221" t="s">
        <v>1625</v>
      </c>
      <c r="G326" s="43"/>
      <c r="H326" s="43"/>
      <c r="I326" s="222"/>
      <c r="J326" s="43"/>
      <c r="K326" s="43"/>
      <c r="L326" s="47"/>
      <c r="M326" s="223"/>
      <c r="N326" s="224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144</v>
      </c>
      <c r="AU326" s="20" t="s">
        <v>88</v>
      </c>
    </row>
    <row r="327" s="2" customFormat="1">
      <c r="A327" s="41"/>
      <c r="B327" s="42"/>
      <c r="C327" s="43"/>
      <c r="D327" s="225" t="s">
        <v>146</v>
      </c>
      <c r="E327" s="43"/>
      <c r="F327" s="226" t="s">
        <v>1626</v>
      </c>
      <c r="G327" s="43"/>
      <c r="H327" s="43"/>
      <c r="I327" s="222"/>
      <c r="J327" s="43"/>
      <c r="K327" s="43"/>
      <c r="L327" s="47"/>
      <c r="M327" s="281"/>
      <c r="N327" s="282"/>
      <c r="O327" s="283"/>
      <c r="P327" s="283"/>
      <c r="Q327" s="283"/>
      <c r="R327" s="283"/>
      <c r="S327" s="283"/>
      <c r="T327" s="284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T327" s="20" t="s">
        <v>146</v>
      </c>
      <c r="AU327" s="20" t="s">
        <v>88</v>
      </c>
    </row>
    <row r="328" s="2" customFormat="1" ht="6.96" customHeight="1">
      <c r="A328" s="41"/>
      <c r="B328" s="62"/>
      <c r="C328" s="63"/>
      <c r="D328" s="63"/>
      <c r="E328" s="63"/>
      <c r="F328" s="63"/>
      <c r="G328" s="63"/>
      <c r="H328" s="63"/>
      <c r="I328" s="63"/>
      <c r="J328" s="63"/>
      <c r="K328" s="63"/>
      <c r="L328" s="47"/>
      <c r="M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</row>
  </sheetData>
  <sheetProtection sheet="1" autoFilter="0" formatColumns="0" formatRows="0" objects="1" scenarios="1" spinCount="100000" saltValue="aJKIoedwbfhMuZi9n3n7pSTJQDxiIFt44ZhlqYUrwbTn5uqv3j8R8ZQts3UMmb13iBjTr9iDzk1ozuxN3JQ4ww==" hashValue="vYCJ3Dfqxh1avhftxbfvqe4VizTrOr3dUDiowyx+JKW4/mqsOrzytPIlbCZPtondta2Kd+KsoStIFWlHSlV3bg==" algorithmName="SHA-512" password="CC35"/>
  <autoFilter ref="C84:K327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90" r:id="rId1" display="https://podminky.urs.cz/item/CS_URS_2024_02/113106123"/>
    <hyperlink ref="F94" r:id="rId2" display="https://podminky.urs.cz/item/CS_URS_2024_02/113106185"/>
    <hyperlink ref="F98" r:id="rId3" display="https://podminky.urs.cz/item/CS_URS_2024_02/113107163"/>
    <hyperlink ref="F104" r:id="rId4" display="https://podminky.urs.cz/item/CS_URS_2024_02/113107222"/>
    <hyperlink ref="F115" r:id="rId5" display="https://podminky.urs.cz/item/CS_URS_2024_02/113107230"/>
    <hyperlink ref="F124" r:id="rId6" display="https://podminky.urs.cz/item/CS_URS_2024_02/113107332"/>
    <hyperlink ref="F128" r:id="rId7" display="https://podminky.urs.cz/item/CS_URS_2024_02/113154535"/>
    <hyperlink ref="F136" r:id="rId8" display="https://podminky.urs.cz/item/CS_URS_2024_02/113154552"/>
    <hyperlink ref="F140" r:id="rId9" display="https://podminky.urs.cz/item/CS_URS_2024_02/113201112"/>
    <hyperlink ref="F144" r:id="rId10" display="https://podminky.urs.cz/item/CS_URS_2024_02/113202111"/>
    <hyperlink ref="F148" r:id="rId11" display="https://podminky.urs.cz/item/CS_URS_2024_02/113204111"/>
    <hyperlink ref="F153" r:id="rId12" display="https://podminky.urs.cz/item/CS_URS_2024_02/561121111"/>
    <hyperlink ref="F160" r:id="rId13" display="https://podminky.urs.cz/item/CS_URS_2024_02/564752111"/>
    <hyperlink ref="F166" r:id="rId14" display="https://podminky.urs.cz/item/CS_URS_2022_02/564851111"/>
    <hyperlink ref="F172" r:id="rId15" display="https://podminky.urs.cz/item/CS_URS_2024_02/564861111"/>
    <hyperlink ref="F183" r:id="rId16" display="https://podminky.urs.cz/item/CS_URS_2024_02/565155101"/>
    <hyperlink ref="F191" r:id="rId17" display="https://podminky.urs.cz/item/CS_URS_2024_02/567122112"/>
    <hyperlink ref="F200" r:id="rId18" display="https://podminky.urs.cz/item/CS_URS_2024_02/567122113"/>
    <hyperlink ref="F204" r:id="rId19" display="https://podminky.urs.cz/item/CS_URS_2024_02/573231111"/>
    <hyperlink ref="F208" r:id="rId20" display="https://podminky.urs.cz/item/CS_URS_2024_02/577134131"/>
    <hyperlink ref="F212" r:id="rId21" display="https://podminky.urs.cz/item/CS_URS_2024_02/591211111"/>
    <hyperlink ref="F216" r:id="rId22" display="https://podminky.urs.cz/item/CS_URS_2024_02/596211112"/>
    <hyperlink ref="F225" r:id="rId23" display="https://podminky.urs.cz/item/CS_URS_2024_02/916131113"/>
    <hyperlink ref="F232" r:id="rId24" display="https://podminky.urs.cz/item/CS_URS_2024_02/916131213"/>
    <hyperlink ref="F239" r:id="rId25" display="https://podminky.urs.cz/item/CS_URS_2024_02/916231213"/>
    <hyperlink ref="F246" r:id="rId26" display="https://podminky.urs.cz/item/CS_URS_2024_02/919112213"/>
    <hyperlink ref="F250" r:id="rId27" display="https://podminky.urs.cz/item/CS_URS_2024_02/919121112"/>
    <hyperlink ref="F254" r:id="rId28" display="https://podminky.urs.cz/item/CS_URS_2024_02/919735111"/>
    <hyperlink ref="F258" r:id="rId29" display="https://podminky.urs.cz/item/CS_URS_2024_02/919735112"/>
    <hyperlink ref="F262" r:id="rId30" display="https://podminky.urs.cz/item/CS_URS_2024_02/979024441"/>
    <hyperlink ref="F266" r:id="rId31" display="https://podminky.urs.cz/item/CS_URS_2024_02/979024443"/>
    <hyperlink ref="F270" r:id="rId32" display="https://podminky.urs.cz/item/CS_URS_2024_02/979054451"/>
    <hyperlink ref="F274" r:id="rId33" display="https://podminky.urs.cz/item/CS_URS_2024_02/979071121"/>
    <hyperlink ref="F285" r:id="rId34" display="https://podminky.urs.cz/item/CS_URS_2024_02/997221551"/>
    <hyperlink ref="F292" r:id="rId35" display="https://podminky.urs.cz/item/CS_URS_2024_02/997221559"/>
    <hyperlink ref="F296" r:id="rId36" display="https://podminky.urs.cz/item/CS_URS_2024_02/997221561"/>
    <hyperlink ref="F301" r:id="rId37" display="https://podminky.urs.cz/item/CS_URS_2024_02/997221569"/>
    <hyperlink ref="F305" r:id="rId38" display="https://podminky.urs.cz/item/CS_URS_2024_02/997221571"/>
    <hyperlink ref="F310" r:id="rId39" display="https://podminky.urs.cz/item/CS_URS_2024_02/997221579"/>
    <hyperlink ref="F314" r:id="rId40" display="https://podminky.urs.cz/item/CS_URS_2024_02/997221615"/>
    <hyperlink ref="F318" r:id="rId41" display="https://podminky.urs.cz/item/CS_URS_2024_02/997221645"/>
    <hyperlink ref="F322" r:id="rId42" display="https://podminky.urs.cz/item/CS_URS_2024_02/997221655"/>
    <hyperlink ref="F327" r:id="rId43" display="https://podminky.urs.cz/item/CS_URS_2024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4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88</v>
      </c>
    </row>
    <row r="4" s="1" customFormat="1" ht="24.96" customHeight="1">
      <c r="B4" s="23"/>
      <c r="D4" s="133" t="s">
        <v>106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Liberec-Horní Hanychov, ul. Pod Ještědem, V Lukách odkanalizování lokality I.etapa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107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1627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76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22</v>
      </c>
      <c r="E12" s="41"/>
      <c r="F12" s="139" t="s">
        <v>23</v>
      </c>
      <c r="G12" s="41"/>
      <c r="H12" s="41"/>
      <c r="I12" s="135" t="s">
        <v>24</v>
      </c>
      <c r="J12" s="140" t="str">
        <f>'Rekapitulace stavby'!AN8</f>
        <v>12. 7. 2024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26</v>
      </c>
      <c r="E14" s="41"/>
      <c r="F14" s="41"/>
      <c r="G14" s="41"/>
      <c r="H14" s="41"/>
      <c r="I14" s="135" t="s">
        <v>27</v>
      </c>
      <c r="J14" s="139" t="s">
        <v>28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29</v>
      </c>
      <c r="F15" s="41"/>
      <c r="G15" s="41"/>
      <c r="H15" s="41"/>
      <c r="I15" s="135" t="s">
        <v>30</v>
      </c>
      <c r="J15" s="139" t="s">
        <v>31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32</v>
      </c>
      <c r="E17" s="41"/>
      <c r="F17" s="41"/>
      <c r="G17" s="41"/>
      <c r="H17" s="41"/>
      <c r="I17" s="135" t="s">
        <v>27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30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34</v>
      </c>
      <c r="E20" s="41"/>
      <c r="F20" s="41"/>
      <c r="G20" s="41"/>
      <c r="H20" s="41"/>
      <c r="I20" s="135" t="s">
        <v>27</v>
      </c>
      <c r="J20" s="139" t="s">
        <v>35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36</v>
      </c>
      <c r="F21" s="41"/>
      <c r="G21" s="41"/>
      <c r="H21" s="41"/>
      <c r="I21" s="135" t="s">
        <v>30</v>
      </c>
      <c r="J21" s="139" t="s">
        <v>37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39</v>
      </c>
      <c r="E23" s="41"/>
      <c r="F23" s="41"/>
      <c r="G23" s="41"/>
      <c r="H23" s="41"/>
      <c r="I23" s="135" t="s">
        <v>27</v>
      </c>
      <c r="J23" s="139" t="s">
        <v>35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40</v>
      </c>
      <c r="F24" s="41"/>
      <c r="G24" s="41"/>
      <c r="H24" s="41"/>
      <c r="I24" s="135" t="s">
        <v>30</v>
      </c>
      <c r="J24" s="139" t="s">
        <v>37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41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76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43</v>
      </c>
      <c r="E30" s="41"/>
      <c r="F30" s="41"/>
      <c r="G30" s="41"/>
      <c r="H30" s="41"/>
      <c r="I30" s="41"/>
      <c r="J30" s="147">
        <f>ROUND(J86,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45</v>
      </c>
      <c r="G32" s="41"/>
      <c r="H32" s="41"/>
      <c r="I32" s="148" t="s">
        <v>44</v>
      </c>
      <c r="J32" s="148" t="s">
        <v>46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47</v>
      </c>
      <c r="E33" s="135" t="s">
        <v>48</v>
      </c>
      <c r="F33" s="150">
        <f>ROUND((SUM(BE86:BE141)),  2)</f>
        <v>0</v>
      </c>
      <c r="G33" s="41"/>
      <c r="H33" s="41"/>
      <c r="I33" s="151">
        <v>0.20999999999999999</v>
      </c>
      <c r="J33" s="150">
        <f>ROUND(((SUM(BE86:BE141))*I33),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49</v>
      </c>
      <c r="F34" s="150">
        <f>ROUND((SUM(BF86:BF141)),  2)</f>
        <v>0</v>
      </c>
      <c r="G34" s="41"/>
      <c r="H34" s="41"/>
      <c r="I34" s="151">
        <v>0.12</v>
      </c>
      <c r="J34" s="150">
        <f>ROUND(((SUM(BF86:BF141))*I34),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50</v>
      </c>
      <c r="F35" s="150">
        <f>ROUND((SUM(BG86:BG141)),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51</v>
      </c>
      <c r="F36" s="150">
        <f>ROUND((SUM(BH86:BH141)),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52</v>
      </c>
      <c r="F37" s="150">
        <f>ROUND((SUM(BI86:BI141)),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53</v>
      </c>
      <c r="E39" s="154"/>
      <c r="F39" s="154"/>
      <c r="G39" s="155" t="s">
        <v>54</v>
      </c>
      <c r="H39" s="156" t="s">
        <v>55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109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Liberec-Horní Hanychov, ul. Pod Ještědem, V Lukách odkanalizování lokality I.etapa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107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06 - VRN - Vedlejší rozpočtové náklady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22</v>
      </c>
      <c r="D52" s="43"/>
      <c r="E52" s="43"/>
      <c r="F52" s="30" t="str">
        <f>F12</f>
        <v>Liberec</v>
      </c>
      <c r="G52" s="43"/>
      <c r="H52" s="43"/>
      <c r="I52" s="35" t="s">
        <v>24</v>
      </c>
      <c r="J52" s="75" t="str">
        <f>IF(J12="","",J12)</f>
        <v>12. 7. 2024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26</v>
      </c>
      <c r="D54" s="43"/>
      <c r="E54" s="43"/>
      <c r="F54" s="30" t="str">
        <f>E15</f>
        <v>Statutární město Liberec</v>
      </c>
      <c r="G54" s="43"/>
      <c r="H54" s="43"/>
      <c r="I54" s="35" t="s">
        <v>34</v>
      </c>
      <c r="J54" s="39" t="str">
        <f>E21</f>
        <v>SNOWPLAN, spol. s r.o.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40.05" customHeight="1">
      <c r="A55" s="41"/>
      <c r="B55" s="42"/>
      <c r="C55" s="35" t="s">
        <v>32</v>
      </c>
      <c r="D55" s="43"/>
      <c r="E55" s="43"/>
      <c r="F55" s="30" t="str">
        <f>IF(E18="","",E18)</f>
        <v>Vyplň údaj</v>
      </c>
      <c r="G55" s="43"/>
      <c r="H55" s="43"/>
      <c r="I55" s="35" t="s">
        <v>39</v>
      </c>
      <c r="J55" s="39" t="str">
        <f>E24</f>
        <v>SNOWPLAN, spol. s r.o. - Pavel Nezbeda Javůrek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110</v>
      </c>
      <c r="D57" s="165"/>
      <c r="E57" s="165"/>
      <c r="F57" s="165"/>
      <c r="G57" s="165"/>
      <c r="H57" s="165"/>
      <c r="I57" s="165"/>
      <c r="J57" s="166" t="s">
        <v>111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75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112</v>
      </c>
    </row>
    <row r="60" s="9" customFormat="1" ht="24.96" customHeight="1">
      <c r="A60" s="9"/>
      <c r="B60" s="168"/>
      <c r="C60" s="169"/>
      <c r="D60" s="170" t="s">
        <v>103</v>
      </c>
      <c r="E60" s="171"/>
      <c r="F60" s="171"/>
      <c r="G60" s="171"/>
      <c r="H60" s="171"/>
      <c r="I60" s="171"/>
      <c r="J60" s="172">
        <f>J87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1628</v>
      </c>
      <c r="E61" s="177"/>
      <c r="F61" s="177"/>
      <c r="G61" s="177"/>
      <c r="H61" s="177"/>
      <c r="I61" s="177"/>
      <c r="J61" s="178">
        <f>J88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1629</v>
      </c>
      <c r="E62" s="177"/>
      <c r="F62" s="177"/>
      <c r="G62" s="177"/>
      <c r="H62" s="177"/>
      <c r="I62" s="177"/>
      <c r="J62" s="178">
        <f>J94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1630</v>
      </c>
      <c r="E63" s="177"/>
      <c r="F63" s="177"/>
      <c r="G63" s="177"/>
      <c r="H63" s="177"/>
      <c r="I63" s="177"/>
      <c r="J63" s="178">
        <f>J119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1631</v>
      </c>
      <c r="E64" s="177"/>
      <c r="F64" s="177"/>
      <c r="G64" s="177"/>
      <c r="H64" s="177"/>
      <c r="I64" s="177"/>
      <c r="J64" s="178">
        <f>J123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1632</v>
      </c>
      <c r="E65" s="177"/>
      <c r="F65" s="177"/>
      <c r="G65" s="177"/>
      <c r="H65" s="177"/>
      <c r="I65" s="177"/>
      <c r="J65" s="178">
        <f>J131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1633</v>
      </c>
      <c r="E66" s="177"/>
      <c r="F66" s="177"/>
      <c r="G66" s="177"/>
      <c r="H66" s="177"/>
      <c r="I66" s="177"/>
      <c r="J66" s="178">
        <f>J138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120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63" t="str">
        <f>E7</f>
        <v>Liberec-Horní Hanychov, ul. Pod Ještědem, V Lukách odkanalizování lokality I.etapa</v>
      </c>
      <c r="F76" s="35"/>
      <c r="G76" s="35"/>
      <c r="H76" s="35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107</v>
      </c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>06 - VRN - Vedlejší rozpočtové náklady</v>
      </c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22</v>
      </c>
      <c r="D80" s="43"/>
      <c r="E80" s="43"/>
      <c r="F80" s="30" t="str">
        <f>F12</f>
        <v>Liberec</v>
      </c>
      <c r="G80" s="43"/>
      <c r="H80" s="43"/>
      <c r="I80" s="35" t="s">
        <v>24</v>
      </c>
      <c r="J80" s="75" t="str">
        <f>IF(J12="","",J12)</f>
        <v>12. 7. 2024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5.65" customHeight="1">
      <c r="A82" s="41"/>
      <c r="B82" s="42"/>
      <c r="C82" s="35" t="s">
        <v>26</v>
      </c>
      <c r="D82" s="43"/>
      <c r="E82" s="43"/>
      <c r="F82" s="30" t="str">
        <f>E15</f>
        <v>Statutární město Liberec</v>
      </c>
      <c r="G82" s="43"/>
      <c r="H82" s="43"/>
      <c r="I82" s="35" t="s">
        <v>34</v>
      </c>
      <c r="J82" s="39" t="str">
        <f>E21</f>
        <v>SNOWPLAN, spol. s r.o.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40.05" customHeight="1">
      <c r="A83" s="41"/>
      <c r="B83" s="42"/>
      <c r="C83" s="35" t="s">
        <v>32</v>
      </c>
      <c r="D83" s="43"/>
      <c r="E83" s="43"/>
      <c r="F83" s="30" t="str">
        <f>IF(E18="","",E18)</f>
        <v>Vyplň údaj</v>
      </c>
      <c r="G83" s="43"/>
      <c r="H83" s="43"/>
      <c r="I83" s="35" t="s">
        <v>39</v>
      </c>
      <c r="J83" s="39" t="str">
        <f>E24</f>
        <v>SNOWPLAN, spol. s r.o. - Pavel Nezbeda Javůrek</v>
      </c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0"/>
      <c r="B85" s="181"/>
      <c r="C85" s="182" t="s">
        <v>121</v>
      </c>
      <c r="D85" s="183" t="s">
        <v>62</v>
      </c>
      <c r="E85" s="183" t="s">
        <v>58</v>
      </c>
      <c r="F85" s="183" t="s">
        <v>59</v>
      </c>
      <c r="G85" s="183" t="s">
        <v>122</v>
      </c>
      <c r="H85" s="183" t="s">
        <v>123</v>
      </c>
      <c r="I85" s="183" t="s">
        <v>124</v>
      </c>
      <c r="J85" s="183" t="s">
        <v>111</v>
      </c>
      <c r="K85" s="184" t="s">
        <v>125</v>
      </c>
      <c r="L85" s="185"/>
      <c r="M85" s="95" t="s">
        <v>76</v>
      </c>
      <c r="N85" s="96" t="s">
        <v>47</v>
      </c>
      <c r="O85" s="96" t="s">
        <v>126</v>
      </c>
      <c r="P85" s="96" t="s">
        <v>127</v>
      </c>
      <c r="Q85" s="96" t="s">
        <v>128</v>
      </c>
      <c r="R85" s="96" t="s">
        <v>129</v>
      </c>
      <c r="S85" s="96" t="s">
        <v>130</v>
      </c>
      <c r="T85" s="97" t="s">
        <v>131</v>
      </c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</row>
    <row r="86" s="2" customFormat="1" ht="22.8" customHeight="1">
      <c r="A86" s="41"/>
      <c r="B86" s="42"/>
      <c r="C86" s="102" t="s">
        <v>132</v>
      </c>
      <c r="D86" s="43"/>
      <c r="E86" s="43"/>
      <c r="F86" s="43"/>
      <c r="G86" s="43"/>
      <c r="H86" s="43"/>
      <c r="I86" s="43"/>
      <c r="J86" s="186">
        <f>BK86</f>
        <v>0</v>
      </c>
      <c r="K86" s="43"/>
      <c r="L86" s="47"/>
      <c r="M86" s="98"/>
      <c r="N86" s="187"/>
      <c r="O86" s="99"/>
      <c r="P86" s="188">
        <f>P87</f>
        <v>0</v>
      </c>
      <c r="Q86" s="99"/>
      <c r="R86" s="188">
        <f>R87</f>
        <v>0</v>
      </c>
      <c r="S86" s="99"/>
      <c r="T86" s="189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77</v>
      </c>
      <c r="AU86" s="20" t="s">
        <v>112</v>
      </c>
      <c r="BK86" s="190">
        <f>BK87</f>
        <v>0</v>
      </c>
    </row>
    <row r="87" s="12" customFormat="1" ht="25.92" customHeight="1">
      <c r="A87" s="12"/>
      <c r="B87" s="191"/>
      <c r="C87" s="192"/>
      <c r="D87" s="193" t="s">
        <v>77</v>
      </c>
      <c r="E87" s="194" t="s">
        <v>1634</v>
      </c>
      <c r="F87" s="194" t="s">
        <v>1635</v>
      </c>
      <c r="G87" s="192"/>
      <c r="H87" s="192"/>
      <c r="I87" s="195"/>
      <c r="J87" s="196">
        <f>BK87</f>
        <v>0</v>
      </c>
      <c r="K87" s="192"/>
      <c r="L87" s="197"/>
      <c r="M87" s="198"/>
      <c r="N87" s="199"/>
      <c r="O87" s="199"/>
      <c r="P87" s="200">
        <f>P88+P94+P119+P123+P131+P138</f>
        <v>0</v>
      </c>
      <c r="Q87" s="199"/>
      <c r="R87" s="200">
        <f>R88+R94+R119+R123+R131+R138</f>
        <v>0</v>
      </c>
      <c r="S87" s="199"/>
      <c r="T87" s="201">
        <f>T88+T94+T119+T123+T131+T138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164</v>
      </c>
      <c r="AT87" s="203" t="s">
        <v>77</v>
      </c>
      <c r="AU87" s="203" t="s">
        <v>78</v>
      </c>
      <c r="AY87" s="202" t="s">
        <v>135</v>
      </c>
      <c r="BK87" s="204">
        <f>BK88+BK94+BK119+BK123+BK131+BK138</f>
        <v>0</v>
      </c>
    </row>
    <row r="88" s="12" customFormat="1" ht="22.8" customHeight="1">
      <c r="A88" s="12"/>
      <c r="B88" s="191"/>
      <c r="C88" s="192"/>
      <c r="D88" s="193" t="s">
        <v>77</v>
      </c>
      <c r="E88" s="205" t="s">
        <v>78</v>
      </c>
      <c r="F88" s="205" t="s">
        <v>1636</v>
      </c>
      <c r="G88" s="192"/>
      <c r="H88" s="192"/>
      <c r="I88" s="195"/>
      <c r="J88" s="206">
        <f>BK88</f>
        <v>0</v>
      </c>
      <c r="K88" s="192"/>
      <c r="L88" s="197"/>
      <c r="M88" s="198"/>
      <c r="N88" s="199"/>
      <c r="O88" s="199"/>
      <c r="P88" s="200">
        <f>SUM(P89:P93)</f>
        <v>0</v>
      </c>
      <c r="Q88" s="199"/>
      <c r="R88" s="200">
        <f>SUM(R89:R93)</f>
        <v>0</v>
      </c>
      <c r="S88" s="199"/>
      <c r="T88" s="201">
        <f>SUM(T89:T93)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2" t="s">
        <v>164</v>
      </c>
      <c r="AT88" s="203" t="s">
        <v>77</v>
      </c>
      <c r="AU88" s="203" t="s">
        <v>86</v>
      </c>
      <c r="AY88" s="202" t="s">
        <v>135</v>
      </c>
      <c r="BK88" s="204">
        <f>SUM(BK89:BK93)</f>
        <v>0</v>
      </c>
    </row>
    <row r="89" s="2" customFormat="1" ht="16.5" customHeight="1">
      <c r="A89" s="41"/>
      <c r="B89" s="42"/>
      <c r="C89" s="207" t="s">
        <v>86</v>
      </c>
      <c r="D89" s="207" t="s">
        <v>137</v>
      </c>
      <c r="E89" s="208" t="s">
        <v>1637</v>
      </c>
      <c r="F89" s="209" t="s">
        <v>1638</v>
      </c>
      <c r="G89" s="210" t="s">
        <v>1639</v>
      </c>
      <c r="H89" s="211">
        <v>1</v>
      </c>
      <c r="I89" s="212"/>
      <c r="J89" s="213">
        <f>ROUND(I89*H89,2)</f>
        <v>0</v>
      </c>
      <c r="K89" s="209" t="s">
        <v>141</v>
      </c>
      <c r="L89" s="47"/>
      <c r="M89" s="214" t="s">
        <v>76</v>
      </c>
      <c r="N89" s="215" t="s">
        <v>48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1640</v>
      </c>
      <c r="AT89" s="218" t="s">
        <v>137</v>
      </c>
      <c r="AU89" s="218" t="s">
        <v>88</v>
      </c>
      <c r="AY89" s="20" t="s">
        <v>135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86</v>
      </c>
      <c r="BK89" s="219">
        <f>ROUND(I89*H89,2)</f>
        <v>0</v>
      </c>
      <c r="BL89" s="20" t="s">
        <v>1640</v>
      </c>
      <c r="BM89" s="218" t="s">
        <v>1641</v>
      </c>
    </row>
    <row r="90" s="2" customFormat="1">
      <c r="A90" s="41"/>
      <c r="B90" s="42"/>
      <c r="C90" s="43"/>
      <c r="D90" s="220" t="s">
        <v>144</v>
      </c>
      <c r="E90" s="43"/>
      <c r="F90" s="221" t="s">
        <v>1638</v>
      </c>
      <c r="G90" s="43"/>
      <c r="H90" s="43"/>
      <c r="I90" s="222"/>
      <c r="J90" s="43"/>
      <c r="K90" s="43"/>
      <c r="L90" s="47"/>
      <c r="M90" s="223"/>
      <c r="N90" s="224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144</v>
      </c>
      <c r="AU90" s="20" t="s">
        <v>88</v>
      </c>
    </row>
    <row r="91" s="2" customFormat="1">
      <c r="A91" s="41"/>
      <c r="B91" s="42"/>
      <c r="C91" s="43"/>
      <c r="D91" s="225" t="s">
        <v>146</v>
      </c>
      <c r="E91" s="43"/>
      <c r="F91" s="226" t="s">
        <v>1642</v>
      </c>
      <c r="G91" s="43"/>
      <c r="H91" s="43"/>
      <c r="I91" s="222"/>
      <c r="J91" s="43"/>
      <c r="K91" s="43"/>
      <c r="L91" s="47"/>
      <c r="M91" s="223"/>
      <c r="N91" s="224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146</v>
      </c>
      <c r="AU91" s="20" t="s">
        <v>88</v>
      </c>
    </row>
    <row r="92" s="2" customFormat="1" ht="16.5" customHeight="1">
      <c r="A92" s="41"/>
      <c r="B92" s="42"/>
      <c r="C92" s="207" t="s">
        <v>88</v>
      </c>
      <c r="D92" s="207" t="s">
        <v>137</v>
      </c>
      <c r="E92" s="208" t="s">
        <v>1643</v>
      </c>
      <c r="F92" s="209" t="s">
        <v>1644</v>
      </c>
      <c r="G92" s="210" t="s">
        <v>1639</v>
      </c>
      <c r="H92" s="211">
        <v>1</v>
      </c>
      <c r="I92" s="212"/>
      <c r="J92" s="213">
        <f>ROUND(I92*H92,2)</f>
        <v>0</v>
      </c>
      <c r="K92" s="209" t="s">
        <v>76</v>
      </c>
      <c r="L92" s="47"/>
      <c r="M92" s="214" t="s">
        <v>76</v>
      </c>
      <c r="N92" s="215" t="s">
        <v>48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1640</v>
      </c>
      <c r="AT92" s="218" t="s">
        <v>137</v>
      </c>
      <c r="AU92" s="218" t="s">
        <v>88</v>
      </c>
      <c r="AY92" s="20" t="s">
        <v>135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86</v>
      </c>
      <c r="BK92" s="219">
        <f>ROUND(I92*H92,2)</f>
        <v>0</v>
      </c>
      <c r="BL92" s="20" t="s">
        <v>1640</v>
      </c>
      <c r="BM92" s="218" t="s">
        <v>1645</v>
      </c>
    </row>
    <row r="93" s="2" customFormat="1">
      <c r="A93" s="41"/>
      <c r="B93" s="42"/>
      <c r="C93" s="43"/>
      <c r="D93" s="220" t="s">
        <v>144</v>
      </c>
      <c r="E93" s="43"/>
      <c r="F93" s="221" t="s">
        <v>1644</v>
      </c>
      <c r="G93" s="43"/>
      <c r="H93" s="43"/>
      <c r="I93" s="222"/>
      <c r="J93" s="43"/>
      <c r="K93" s="43"/>
      <c r="L93" s="47"/>
      <c r="M93" s="223"/>
      <c r="N93" s="224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144</v>
      </c>
      <c r="AU93" s="20" t="s">
        <v>88</v>
      </c>
    </row>
    <row r="94" s="12" customFormat="1" ht="22.8" customHeight="1">
      <c r="A94" s="12"/>
      <c r="B94" s="191"/>
      <c r="C94" s="192"/>
      <c r="D94" s="193" t="s">
        <v>77</v>
      </c>
      <c r="E94" s="205" t="s">
        <v>1646</v>
      </c>
      <c r="F94" s="205" t="s">
        <v>1647</v>
      </c>
      <c r="G94" s="192"/>
      <c r="H94" s="192"/>
      <c r="I94" s="195"/>
      <c r="J94" s="206">
        <f>BK94</f>
        <v>0</v>
      </c>
      <c r="K94" s="192"/>
      <c r="L94" s="197"/>
      <c r="M94" s="198"/>
      <c r="N94" s="199"/>
      <c r="O94" s="199"/>
      <c r="P94" s="200">
        <f>SUM(P95:P118)</f>
        <v>0</v>
      </c>
      <c r="Q94" s="199"/>
      <c r="R94" s="200">
        <f>SUM(R95:R118)</f>
        <v>0</v>
      </c>
      <c r="S94" s="199"/>
      <c r="T94" s="201">
        <f>SUM(T95:T118)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2" t="s">
        <v>164</v>
      </c>
      <c r="AT94" s="203" t="s">
        <v>77</v>
      </c>
      <c r="AU94" s="203" t="s">
        <v>86</v>
      </c>
      <c r="AY94" s="202" t="s">
        <v>135</v>
      </c>
      <c r="BK94" s="204">
        <f>SUM(BK95:BK118)</f>
        <v>0</v>
      </c>
    </row>
    <row r="95" s="2" customFormat="1" ht="16.5" customHeight="1">
      <c r="A95" s="41"/>
      <c r="B95" s="42"/>
      <c r="C95" s="207" t="s">
        <v>153</v>
      </c>
      <c r="D95" s="207" t="s">
        <v>137</v>
      </c>
      <c r="E95" s="208" t="s">
        <v>1648</v>
      </c>
      <c r="F95" s="209" t="s">
        <v>1649</v>
      </c>
      <c r="G95" s="210" t="s">
        <v>1639</v>
      </c>
      <c r="H95" s="211">
        <v>1</v>
      </c>
      <c r="I95" s="212"/>
      <c r="J95" s="213">
        <f>ROUND(I95*H95,2)</f>
        <v>0</v>
      </c>
      <c r="K95" s="209" t="s">
        <v>141</v>
      </c>
      <c r="L95" s="47"/>
      <c r="M95" s="214" t="s">
        <v>76</v>
      </c>
      <c r="N95" s="215" t="s">
        <v>48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1640</v>
      </c>
      <c r="AT95" s="218" t="s">
        <v>137</v>
      </c>
      <c r="AU95" s="218" t="s">
        <v>88</v>
      </c>
      <c r="AY95" s="20" t="s">
        <v>135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86</v>
      </c>
      <c r="BK95" s="219">
        <f>ROUND(I95*H95,2)</f>
        <v>0</v>
      </c>
      <c r="BL95" s="20" t="s">
        <v>1640</v>
      </c>
      <c r="BM95" s="218" t="s">
        <v>1650</v>
      </c>
    </row>
    <row r="96" s="2" customFormat="1">
      <c r="A96" s="41"/>
      <c r="B96" s="42"/>
      <c r="C96" s="43"/>
      <c r="D96" s="220" t="s">
        <v>144</v>
      </c>
      <c r="E96" s="43"/>
      <c r="F96" s="221" t="s">
        <v>1649</v>
      </c>
      <c r="G96" s="43"/>
      <c r="H96" s="43"/>
      <c r="I96" s="222"/>
      <c r="J96" s="43"/>
      <c r="K96" s="43"/>
      <c r="L96" s="47"/>
      <c r="M96" s="223"/>
      <c r="N96" s="22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144</v>
      </c>
      <c r="AU96" s="20" t="s">
        <v>88</v>
      </c>
    </row>
    <row r="97" s="2" customFormat="1">
      <c r="A97" s="41"/>
      <c r="B97" s="42"/>
      <c r="C97" s="43"/>
      <c r="D97" s="225" t="s">
        <v>146</v>
      </c>
      <c r="E97" s="43"/>
      <c r="F97" s="226" t="s">
        <v>1651</v>
      </c>
      <c r="G97" s="43"/>
      <c r="H97" s="43"/>
      <c r="I97" s="222"/>
      <c r="J97" s="43"/>
      <c r="K97" s="43"/>
      <c r="L97" s="47"/>
      <c r="M97" s="223"/>
      <c r="N97" s="22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146</v>
      </c>
      <c r="AU97" s="20" t="s">
        <v>88</v>
      </c>
    </row>
    <row r="98" s="2" customFormat="1" ht="16.5" customHeight="1">
      <c r="A98" s="41"/>
      <c r="B98" s="42"/>
      <c r="C98" s="207" t="s">
        <v>142</v>
      </c>
      <c r="D98" s="207" t="s">
        <v>137</v>
      </c>
      <c r="E98" s="208" t="s">
        <v>1652</v>
      </c>
      <c r="F98" s="209" t="s">
        <v>1653</v>
      </c>
      <c r="G98" s="210" t="s">
        <v>1639</v>
      </c>
      <c r="H98" s="211">
        <v>1</v>
      </c>
      <c r="I98" s="212"/>
      <c r="J98" s="213">
        <f>ROUND(I98*H98,2)</f>
        <v>0</v>
      </c>
      <c r="K98" s="209" t="s">
        <v>141</v>
      </c>
      <c r="L98" s="47"/>
      <c r="M98" s="214" t="s">
        <v>76</v>
      </c>
      <c r="N98" s="215" t="s">
        <v>48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1640</v>
      </c>
      <c r="AT98" s="218" t="s">
        <v>137</v>
      </c>
      <c r="AU98" s="218" t="s">
        <v>88</v>
      </c>
      <c r="AY98" s="20" t="s">
        <v>135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86</v>
      </c>
      <c r="BK98" s="219">
        <f>ROUND(I98*H98,2)</f>
        <v>0</v>
      </c>
      <c r="BL98" s="20" t="s">
        <v>1640</v>
      </c>
      <c r="BM98" s="218" t="s">
        <v>1654</v>
      </c>
    </row>
    <row r="99" s="2" customFormat="1">
      <c r="A99" s="41"/>
      <c r="B99" s="42"/>
      <c r="C99" s="43"/>
      <c r="D99" s="220" t="s">
        <v>144</v>
      </c>
      <c r="E99" s="43"/>
      <c r="F99" s="221" t="s">
        <v>1653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144</v>
      </c>
      <c r="AU99" s="20" t="s">
        <v>88</v>
      </c>
    </row>
    <row r="100" s="2" customFormat="1">
      <c r="A100" s="41"/>
      <c r="B100" s="42"/>
      <c r="C100" s="43"/>
      <c r="D100" s="225" t="s">
        <v>146</v>
      </c>
      <c r="E100" s="43"/>
      <c r="F100" s="226" t="s">
        <v>1655</v>
      </c>
      <c r="G100" s="43"/>
      <c r="H100" s="43"/>
      <c r="I100" s="222"/>
      <c r="J100" s="43"/>
      <c r="K100" s="43"/>
      <c r="L100" s="47"/>
      <c r="M100" s="223"/>
      <c r="N100" s="22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146</v>
      </c>
      <c r="AU100" s="20" t="s">
        <v>88</v>
      </c>
    </row>
    <row r="101" s="2" customFormat="1" ht="16.5" customHeight="1">
      <c r="A101" s="41"/>
      <c r="B101" s="42"/>
      <c r="C101" s="207" t="s">
        <v>164</v>
      </c>
      <c r="D101" s="207" t="s">
        <v>137</v>
      </c>
      <c r="E101" s="208" t="s">
        <v>1656</v>
      </c>
      <c r="F101" s="209" t="s">
        <v>1657</v>
      </c>
      <c r="G101" s="210" t="s">
        <v>1639</v>
      </c>
      <c r="H101" s="211">
        <v>1</v>
      </c>
      <c r="I101" s="212"/>
      <c r="J101" s="213">
        <f>ROUND(I101*H101,2)</f>
        <v>0</v>
      </c>
      <c r="K101" s="209" t="s">
        <v>141</v>
      </c>
      <c r="L101" s="47"/>
      <c r="M101" s="214" t="s">
        <v>76</v>
      </c>
      <c r="N101" s="215" t="s">
        <v>48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1640</v>
      </c>
      <c r="AT101" s="218" t="s">
        <v>137</v>
      </c>
      <c r="AU101" s="218" t="s">
        <v>88</v>
      </c>
      <c r="AY101" s="20" t="s">
        <v>135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86</v>
      </c>
      <c r="BK101" s="219">
        <f>ROUND(I101*H101,2)</f>
        <v>0</v>
      </c>
      <c r="BL101" s="20" t="s">
        <v>1640</v>
      </c>
      <c r="BM101" s="218" t="s">
        <v>1658</v>
      </c>
    </row>
    <row r="102" s="2" customFormat="1">
      <c r="A102" s="41"/>
      <c r="B102" s="42"/>
      <c r="C102" s="43"/>
      <c r="D102" s="220" t="s">
        <v>144</v>
      </c>
      <c r="E102" s="43"/>
      <c r="F102" s="221" t="s">
        <v>1657</v>
      </c>
      <c r="G102" s="43"/>
      <c r="H102" s="43"/>
      <c r="I102" s="222"/>
      <c r="J102" s="43"/>
      <c r="K102" s="43"/>
      <c r="L102" s="47"/>
      <c r="M102" s="223"/>
      <c r="N102" s="22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144</v>
      </c>
      <c r="AU102" s="20" t="s">
        <v>88</v>
      </c>
    </row>
    <row r="103" s="2" customFormat="1">
      <c r="A103" s="41"/>
      <c r="B103" s="42"/>
      <c r="C103" s="43"/>
      <c r="D103" s="225" t="s">
        <v>146</v>
      </c>
      <c r="E103" s="43"/>
      <c r="F103" s="226" t="s">
        <v>1659</v>
      </c>
      <c r="G103" s="43"/>
      <c r="H103" s="43"/>
      <c r="I103" s="222"/>
      <c r="J103" s="43"/>
      <c r="K103" s="43"/>
      <c r="L103" s="47"/>
      <c r="M103" s="223"/>
      <c r="N103" s="22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146</v>
      </c>
      <c r="AU103" s="20" t="s">
        <v>88</v>
      </c>
    </row>
    <row r="104" s="2" customFormat="1" ht="16.5" customHeight="1">
      <c r="A104" s="41"/>
      <c r="B104" s="42"/>
      <c r="C104" s="207" t="s">
        <v>173</v>
      </c>
      <c r="D104" s="207" t="s">
        <v>137</v>
      </c>
      <c r="E104" s="208" t="s">
        <v>1660</v>
      </c>
      <c r="F104" s="209" t="s">
        <v>1661</v>
      </c>
      <c r="G104" s="210" t="s">
        <v>1639</v>
      </c>
      <c r="H104" s="211">
        <v>1</v>
      </c>
      <c r="I104" s="212"/>
      <c r="J104" s="213">
        <f>ROUND(I104*H104,2)</f>
        <v>0</v>
      </c>
      <c r="K104" s="209" t="s">
        <v>141</v>
      </c>
      <c r="L104" s="47"/>
      <c r="M104" s="214" t="s">
        <v>76</v>
      </c>
      <c r="N104" s="215" t="s">
        <v>48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1640</v>
      </c>
      <c r="AT104" s="218" t="s">
        <v>137</v>
      </c>
      <c r="AU104" s="218" t="s">
        <v>88</v>
      </c>
      <c r="AY104" s="20" t="s">
        <v>135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86</v>
      </c>
      <c r="BK104" s="219">
        <f>ROUND(I104*H104,2)</f>
        <v>0</v>
      </c>
      <c r="BL104" s="20" t="s">
        <v>1640</v>
      </c>
      <c r="BM104" s="218" t="s">
        <v>1662</v>
      </c>
    </row>
    <row r="105" s="2" customFormat="1">
      <c r="A105" s="41"/>
      <c r="B105" s="42"/>
      <c r="C105" s="43"/>
      <c r="D105" s="220" t="s">
        <v>144</v>
      </c>
      <c r="E105" s="43"/>
      <c r="F105" s="221" t="s">
        <v>1661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144</v>
      </c>
      <c r="AU105" s="20" t="s">
        <v>88</v>
      </c>
    </row>
    <row r="106" s="2" customFormat="1">
      <c r="A106" s="41"/>
      <c r="B106" s="42"/>
      <c r="C106" s="43"/>
      <c r="D106" s="225" t="s">
        <v>146</v>
      </c>
      <c r="E106" s="43"/>
      <c r="F106" s="226" t="s">
        <v>1663</v>
      </c>
      <c r="G106" s="43"/>
      <c r="H106" s="43"/>
      <c r="I106" s="222"/>
      <c r="J106" s="43"/>
      <c r="K106" s="43"/>
      <c r="L106" s="47"/>
      <c r="M106" s="223"/>
      <c r="N106" s="22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146</v>
      </c>
      <c r="AU106" s="20" t="s">
        <v>88</v>
      </c>
    </row>
    <row r="107" s="2" customFormat="1" ht="16.5" customHeight="1">
      <c r="A107" s="41"/>
      <c r="B107" s="42"/>
      <c r="C107" s="207" t="s">
        <v>181</v>
      </c>
      <c r="D107" s="207" t="s">
        <v>137</v>
      </c>
      <c r="E107" s="208" t="s">
        <v>1664</v>
      </c>
      <c r="F107" s="209" t="s">
        <v>1665</v>
      </c>
      <c r="G107" s="210" t="s">
        <v>1639</v>
      </c>
      <c r="H107" s="211">
        <v>1</v>
      </c>
      <c r="I107" s="212"/>
      <c r="J107" s="213">
        <f>ROUND(I107*H107,2)</f>
        <v>0</v>
      </c>
      <c r="K107" s="209" t="s">
        <v>141</v>
      </c>
      <c r="L107" s="47"/>
      <c r="M107" s="214" t="s">
        <v>76</v>
      </c>
      <c r="N107" s="215" t="s">
        <v>48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1640</v>
      </c>
      <c r="AT107" s="218" t="s">
        <v>137</v>
      </c>
      <c r="AU107" s="218" t="s">
        <v>88</v>
      </c>
      <c r="AY107" s="20" t="s">
        <v>135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86</v>
      </c>
      <c r="BK107" s="219">
        <f>ROUND(I107*H107,2)</f>
        <v>0</v>
      </c>
      <c r="BL107" s="20" t="s">
        <v>1640</v>
      </c>
      <c r="BM107" s="218" t="s">
        <v>1666</v>
      </c>
    </row>
    <row r="108" s="2" customFormat="1">
      <c r="A108" s="41"/>
      <c r="B108" s="42"/>
      <c r="C108" s="43"/>
      <c r="D108" s="220" t="s">
        <v>144</v>
      </c>
      <c r="E108" s="43"/>
      <c r="F108" s="221" t="s">
        <v>1665</v>
      </c>
      <c r="G108" s="43"/>
      <c r="H108" s="43"/>
      <c r="I108" s="222"/>
      <c r="J108" s="43"/>
      <c r="K108" s="43"/>
      <c r="L108" s="47"/>
      <c r="M108" s="223"/>
      <c r="N108" s="224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144</v>
      </c>
      <c r="AU108" s="20" t="s">
        <v>88</v>
      </c>
    </row>
    <row r="109" s="2" customFormat="1">
      <c r="A109" s="41"/>
      <c r="B109" s="42"/>
      <c r="C109" s="43"/>
      <c r="D109" s="225" t="s">
        <v>146</v>
      </c>
      <c r="E109" s="43"/>
      <c r="F109" s="226" t="s">
        <v>1667</v>
      </c>
      <c r="G109" s="43"/>
      <c r="H109" s="43"/>
      <c r="I109" s="222"/>
      <c r="J109" s="43"/>
      <c r="K109" s="43"/>
      <c r="L109" s="47"/>
      <c r="M109" s="223"/>
      <c r="N109" s="22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146</v>
      </c>
      <c r="AU109" s="20" t="s">
        <v>88</v>
      </c>
    </row>
    <row r="110" s="2" customFormat="1" ht="16.5" customHeight="1">
      <c r="A110" s="41"/>
      <c r="B110" s="42"/>
      <c r="C110" s="207" t="s">
        <v>188</v>
      </c>
      <c r="D110" s="207" t="s">
        <v>137</v>
      </c>
      <c r="E110" s="208" t="s">
        <v>1668</v>
      </c>
      <c r="F110" s="209" t="s">
        <v>1669</v>
      </c>
      <c r="G110" s="210" t="s">
        <v>1639</v>
      </c>
      <c r="H110" s="211">
        <v>1</v>
      </c>
      <c r="I110" s="212"/>
      <c r="J110" s="213">
        <f>ROUND(I110*H110,2)</f>
        <v>0</v>
      </c>
      <c r="K110" s="209" t="s">
        <v>141</v>
      </c>
      <c r="L110" s="47"/>
      <c r="M110" s="214" t="s">
        <v>76</v>
      </c>
      <c r="N110" s="215" t="s">
        <v>48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1640</v>
      </c>
      <c r="AT110" s="218" t="s">
        <v>137</v>
      </c>
      <c r="AU110" s="218" t="s">
        <v>88</v>
      </c>
      <c r="AY110" s="20" t="s">
        <v>135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86</v>
      </c>
      <c r="BK110" s="219">
        <f>ROUND(I110*H110,2)</f>
        <v>0</v>
      </c>
      <c r="BL110" s="20" t="s">
        <v>1640</v>
      </c>
      <c r="BM110" s="218" t="s">
        <v>1670</v>
      </c>
    </row>
    <row r="111" s="2" customFormat="1">
      <c r="A111" s="41"/>
      <c r="B111" s="42"/>
      <c r="C111" s="43"/>
      <c r="D111" s="220" t="s">
        <v>144</v>
      </c>
      <c r="E111" s="43"/>
      <c r="F111" s="221" t="s">
        <v>1669</v>
      </c>
      <c r="G111" s="43"/>
      <c r="H111" s="43"/>
      <c r="I111" s="222"/>
      <c r="J111" s="43"/>
      <c r="K111" s="43"/>
      <c r="L111" s="47"/>
      <c r="M111" s="223"/>
      <c r="N111" s="22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144</v>
      </c>
      <c r="AU111" s="20" t="s">
        <v>88</v>
      </c>
    </row>
    <row r="112" s="2" customFormat="1">
      <c r="A112" s="41"/>
      <c r="B112" s="42"/>
      <c r="C112" s="43"/>
      <c r="D112" s="225" t="s">
        <v>146</v>
      </c>
      <c r="E112" s="43"/>
      <c r="F112" s="226" t="s">
        <v>1671</v>
      </c>
      <c r="G112" s="43"/>
      <c r="H112" s="43"/>
      <c r="I112" s="222"/>
      <c r="J112" s="43"/>
      <c r="K112" s="43"/>
      <c r="L112" s="47"/>
      <c r="M112" s="223"/>
      <c r="N112" s="22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146</v>
      </c>
      <c r="AU112" s="20" t="s">
        <v>88</v>
      </c>
    </row>
    <row r="113" s="2" customFormat="1" ht="16.5" customHeight="1">
      <c r="A113" s="41"/>
      <c r="B113" s="42"/>
      <c r="C113" s="207" t="s">
        <v>194</v>
      </c>
      <c r="D113" s="207" t="s">
        <v>137</v>
      </c>
      <c r="E113" s="208" t="s">
        <v>1672</v>
      </c>
      <c r="F113" s="209" t="s">
        <v>1673</v>
      </c>
      <c r="G113" s="210" t="s">
        <v>1639</v>
      </c>
      <c r="H113" s="211">
        <v>1</v>
      </c>
      <c r="I113" s="212"/>
      <c r="J113" s="213">
        <f>ROUND(I113*H113,2)</f>
        <v>0</v>
      </c>
      <c r="K113" s="209" t="s">
        <v>141</v>
      </c>
      <c r="L113" s="47"/>
      <c r="M113" s="214" t="s">
        <v>76</v>
      </c>
      <c r="N113" s="215" t="s">
        <v>48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1640</v>
      </c>
      <c r="AT113" s="218" t="s">
        <v>137</v>
      </c>
      <c r="AU113" s="218" t="s">
        <v>88</v>
      </c>
      <c r="AY113" s="20" t="s">
        <v>135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86</v>
      </c>
      <c r="BK113" s="219">
        <f>ROUND(I113*H113,2)</f>
        <v>0</v>
      </c>
      <c r="BL113" s="20" t="s">
        <v>1640</v>
      </c>
      <c r="BM113" s="218" t="s">
        <v>1674</v>
      </c>
    </row>
    <row r="114" s="2" customFormat="1">
      <c r="A114" s="41"/>
      <c r="B114" s="42"/>
      <c r="C114" s="43"/>
      <c r="D114" s="220" t="s">
        <v>144</v>
      </c>
      <c r="E114" s="43"/>
      <c r="F114" s="221" t="s">
        <v>1673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144</v>
      </c>
      <c r="AU114" s="20" t="s">
        <v>88</v>
      </c>
    </row>
    <row r="115" s="2" customFormat="1">
      <c r="A115" s="41"/>
      <c r="B115" s="42"/>
      <c r="C115" s="43"/>
      <c r="D115" s="225" t="s">
        <v>146</v>
      </c>
      <c r="E115" s="43"/>
      <c r="F115" s="226" t="s">
        <v>1675</v>
      </c>
      <c r="G115" s="43"/>
      <c r="H115" s="43"/>
      <c r="I115" s="222"/>
      <c r="J115" s="43"/>
      <c r="K115" s="43"/>
      <c r="L115" s="47"/>
      <c r="M115" s="223"/>
      <c r="N115" s="22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146</v>
      </c>
      <c r="AU115" s="20" t="s">
        <v>88</v>
      </c>
    </row>
    <row r="116" s="2" customFormat="1" ht="16.5" customHeight="1">
      <c r="A116" s="41"/>
      <c r="B116" s="42"/>
      <c r="C116" s="207" t="s">
        <v>199</v>
      </c>
      <c r="D116" s="207" t="s">
        <v>137</v>
      </c>
      <c r="E116" s="208" t="s">
        <v>1676</v>
      </c>
      <c r="F116" s="209" t="s">
        <v>1677</v>
      </c>
      <c r="G116" s="210" t="s">
        <v>1639</v>
      </c>
      <c r="H116" s="211">
        <v>1</v>
      </c>
      <c r="I116" s="212"/>
      <c r="J116" s="213">
        <f>ROUND(I116*H116,2)</f>
        <v>0</v>
      </c>
      <c r="K116" s="209" t="s">
        <v>141</v>
      </c>
      <c r="L116" s="47"/>
      <c r="M116" s="214" t="s">
        <v>76</v>
      </c>
      <c r="N116" s="215" t="s">
        <v>48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1640</v>
      </c>
      <c r="AT116" s="218" t="s">
        <v>137</v>
      </c>
      <c r="AU116" s="218" t="s">
        <v>88</v>
      </c>
      <c r="AY116" s="20" t="s">
        <v>135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86</v>
      </c>
      <c r="BK116" s="219">
        <f>ROUND(I116*H116,2)</f>
        <v>0</v>
      </c>
      <c r="BL116" s="20" t="s">
        <v>1640</v>
      </c>
      <c r="BM116" s="218" t="s">
        <v>1678</v>
      </c>
    </row>
    <row r="117" s="2" customFormat="1">
      <c r="A117" s="41"/>
      <c r="B117" s="42"/>
      <c r="C117" s="43"/>
      <c r="D117" s="220" t="s">
        <v>144</v>
      </c>
      <c r="E117" s="43"/>
      <c r="F117" s="221" t="s">
        <v>1677</v>
      </c>
      <c r="G117" s="43"/>
      <c r="H117" s="43"/>
      <c r="I117" s="222"/>
      <c r="J117" s="43"/>
      <c r="K117" s="43"/>
      <c r="L117" s="47"/>
      <c r="M117" s="223"/>
      <c r="N117" s="22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144</v>
      </c>
      <c r="AU117" s="20" t="s">
        <v>88</v>
      </c>
    </row>
    <row r="118" s="2" customFormat="1">
      <c r="A118" s="41"/>
      <c r="B118" s="42"/>
      <c r="C118" s="43"/>
      <c r="D118" s="225" t="s">
        <v>146</v>
      </c>
      <c r="E118" s="43"/>
      <c r="F118" s="226" t="s">
        <v>1679</v>
      </c>
      <c r="G118" s="43"/>
      <c r="H118" s="43"/>
      <c r="I118" s="222"/>
      <c r="J118" s="43"/>
      <c r="K118" s="43"/>
      <c r="L118" s="47"/>
      <c r="M118" s="223"/>
      <c r="N118" s="22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146</v>
      </c>
      <c r="AU118" s="20" t="s">
        <v>88</v>
      </c>
    </row>
    <row r="119" s="12" customFormat="1" ht="22.8" customHeight="1">
      <c r="A119" s="12"/>
      <c r="B119" s="191"/>
      <c r="C119" s="192"/>
      <c r="D119" s="193" t="s">
        <v>77</v>
      </c>
      <c r="E119" s="205" t="s">
        <v>1680</v>
      </c>
      <c r="F119" s="205" t="s">
        <v>1681</v>
      </c>
      <c r="G119" s="192"/>
      <c r="H119" s="192"/>
      <c r="I119" s="195"/>
      <c r="J119" s="206">
        <f>BK119</f>
        <v>0</v>
      </c>
      <c r="K119" s="192"/>
      <c r="L119" s="197"/>
      <c r="M119" s="198"/>
      <c r="N119" s="199"/>
      <c r="O119" s="199"/>
      <c r="P119" s="200">
        <f>SUM(P120:P122)</f>
        <v>0</v>
      </c>
      <c r="Q119" s="199"/>
      <c r="R119" s="200">
        <f>SUM(R120:R122)</f>
        <v>0</v>
      </c>
      <c r="S119" s="199"/>
      <c r="T119" s="201">
        <f>SUM(T120:T122)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2" t="s">
        <v>164</v>
      </c>
      <c r="AT119" s="203" t="s">
        <v>77</v>
      </c>
      <c r="AU119" s="203" t="s">
        <v>86</v>
      </c>
      <c r="AY119" s="202" t="s">
        <v>135</v>
      </c>
      <c r="BK119" s="204">
        <f>SUM(BK120:BK122)</f>
        <v>0</v>
      </c>
    </row>
    <row r="120" s="2" customFormat="1" ht="16.5" customHeight="1">
      <c r="A120" s="41"/>
      <c r="B120" s="42"/>
      <c r="C120" s="207" t="s">
        <v>211</v>
      </c>
      <c r="D120" s="207" t="s">
        <v>137</v>
      </c>
      <c r="E120" s="208" t="s">
        <v>1682</v>
      </c>
      <c r="F120" s="209" t="s">
        <v>1683</v>
      </c>
      <c r="G120" s="210" t="s">
        <v>1639</v>
      </c>
      <c r="H120" s="211">
        <v>1</v>
      </c>
      <c r="I120" s="212"/>
      <c r="J120" s="213">
        <f>ROUND(I120*H120,2)</f>
        <v>0</v>
      </c>
      <c r="K120" s="209" t="s">
        <v>141</v>
      </c>
      <c r="L120" s="47"/>
      <c r="M120" s="214" t="s">
        <v>76</v>
      </c>
      <c r="N120" s="215" t="s">
        <v>48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1640</v>
      </c>
      <c r="AT120" s="218" t="s">
        <v>137</v>
      </c>
      <c r="AU120" s="218" t="s">
        <v>88</v>
      </c>
      <c r="AY120" s="20" t="s">
        <v>135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86</v>
      </c>
      <c r="BK120" s="219">
        <f>ROUND(I120*H120,2)</f>
        <v>0</v>
      </c>
      <c r="BL120" s="20" t="s">
        <v>1640</v>
      </c>
      <c r="BM120" s="218" t="s">
        <v>1684</v>
      </c>
    </row>
    <row r="121" s="2" customFormat="1">
      <c r="A121" s="41"/>
      <c r="B121" s="42"/>
      <c r="C121" s="43"/>
      <c r="D121" s="220" t="s">
        <v>144</v>
      </c>
      <c r="E121" s="43"/>
      <c r="F121" s="221" t="s">
        <v>1683</v>
      </c>
      <c r="G121" s="43"/>
      <c r="H121" s="43"/>
      <c r="I121" s="222"/>
      <c r="J121" s="43"/>
      <c r="K121" s="43"/>
      <c r="L121" s="47"/>
      <c r="M121" s="223"/>
      <c r="N121" s="224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144</v>
      </c>
      <c r="AU121" s="20" t="s">
        <v>88</v>
      </c>
    </row>
    <row r="122" s="2" customFormat="1">
      <c r="A122" s="41"/>
      <c r="B122" s="42"/>
      <c r="C122" s="43"/>
      <c r="D122" s="225" t="s">
        <v>146</v>
      </c>
      <c r="E122" s="43"/>
      <c r="F122" s="226" t="s">
        <v>1685</v>
      </c>
      <c r="G122" s="43"/>
      <c r="H122" s="43"/>
      <c r="I122" s="222"/>
      <c r="J122" s="43"/>
      <c r="K122" s="43"/>
      <c r="L122" s="47"/>
      <c r="M122" s="223"/>
      <c r="N122" s="22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146</v>
      </c>
      <c r="AU122" s="20" t="s">
        <v>88</v>
      </c>
    </row>
    <row r="123" s="12" customFormat="1" ht="22.8" customHeight="1">
      <c r="A123" s="12"/>
      <c r="B123" s="191"/>
      <c r="C123" s="192"/>
      <c r="D123" s="193" t="s">
        <v>77</v>
      </c>
      <c r="E123" s="205" t="s">
        <v>1686</v>
      </c>
      <c r="F123" s="205" t="s">
        <v>1687</v>
      </c>
      <c r="G123" s="192"/>
      <c r="H123" s="192"/>
      <c r="I123" s="195"/>
      <c r="J123" s="206">
        <f>BK123</f>
        <v>0</v>
      </c>
      <c r="K123" s="192"/>
      <c r="L123" s="197"/>
      <c r="M123" s="198"/>
      <c r="N123" s="199"/>
      <c r="O123" s="199"/>
      <c r="P123" s="200">
        <f>SUM(P124:P130)</f>
        <v>0</v>
      </c>
      <c r="Q123" s="199"/>
      <c r="R123" s="200">
        <f>SUM(R124:R130)</f>
        <v>0</v>
      </c>
      <c r="S123" s="199"/>
      <c r="T123" s="201">
        <f>SUM(T124:T130)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2" t="s">
        <v>164</v>
      </c>
      <c r="AT123" s="203" t="s">
        <v>77</v>
      </c>
      <c r="AU123" s="203" t="s">
        <v>86</v>
      </c>
      <c r="AY123" s="202" t="s">
        <v>135</v>
      </c>
      <c r="BK123" s="204">
        <f>SUM(BK124:BK130)</f>
        <v>0</v>
      </c>
    </row>
    <row r="124" s="2" customFormat="1" ht="16.5" customHeight="1">
      <c r="A124" s="41"/>
      <c r="B124" s="42"/>
      <c r="C124" s="207" t="s">
        <v>8</v>
      </c>
      <c r="D124" s="207" t="s">
        <v>137</v>
      </c>
      <c r="E124" s="208" t="s">
        <v>1688</v>
      </c>
      <c r="F124" s="209" t="s">
        <v>1689</v>
      </c>
      <c r="G124" s="210" t="s">
        <v>1639</v>
      </c>
      <c r="H124" s="211">
        <v>15</v>
      </c>
      <c r="I124" s="212"/>
      <c r="J124" s="213">
        <f>ROUND(I124*H124,2)</f>
        <v>0</v>
      </c>
      <c r="K124" s="209" t="s">
        <v>141</v>
      </c>
      <c r="L124" s="47"/>
      <c r="M124" s="214" t="s">
        <v>76</v>
      </c>
      <c r="N124" s="215" t="s">
        <v>48</v>
      </c>
      <c r="O124" s="87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1640</v>
      </c>
      <c r="AT124" s="218" t="s">
        <v>137</v>
      </c>
      <c r="AU124" s="218" t="s">
        <v>88</v>
      </c>
      <c r="AY124" s="20" t="s">
        <v>135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86</v>
      </c>
      <c r="BK124" s="219">
        <f>ROUND(I124*H124,2)</f>
        <v>0</v>
      </c>
      <c r="BL124" s="20" t="s">
        <v>1640</v>
      </c>
      <c r="BM124" s="218" t="s">
        <v>1690</v>
      </c>
    </row>
    <row r="125" s="2" customFormat="1">
      <c r="A125" s="41"/>
      <c r="B125" s="42"/>
      <c r="C125" s="43"/>
      <c r="D125" s="220" t="s">
        <v>144</v>
      </c>
      <c r="E125" s="43"/>
      <c r="F125" s="221" t="s">
        <v>1689</v>
      </c>
      <c r="G125" s="43"/>
      <c r="H125" s="43"/>
      <c r="I125" s="222"/>
      <c r="J125" s="43"/>
      <c r="K125" s="43"/>
      <c r="L125" s="47"/>
      <c r="M125" s="223"/>
      <c r="N125" s="224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144</v>
      </c>
      <c r="AU125" s="20" t="s">
        <v>88</v>
      </c>
    </row>
    <row r="126" s="2" customFormat="1">
      <c r="A126" s="41"/>
      <c r="B126" s="42"/>
      <c r="C126" s="43"/>
      <c r="D126" s="225" t="s">
        <v>146</v>
      </c>
      <c r="E126" s="43"/>
      <c r="F126" s="226" t="s">
        <v>1691</v>
      </c>
      <c r="G126" s="43"/>
      <c r="H126" s="43"/>
      <c r="I126" s="222"/>
      <c r="J126" s="43"/>
      <c r="K126" s="43"/>
      <c r="L126" s="47"/>
      <c r="M126" s="223"/>
      <c r="N126" s="22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146</v>
      </c>
      <c r="AU126" s="20" t="s">
        <v>88</v>
      </c>
    </row>
    <row r="127" s="2" customFormat="1">
      <c r="A127" s="41"/>
      <c r="B127" s="42"/>
      <c r="C127" s="43"/>
      <c r="D127" s="220" t="s">
        <v>628</v>
      </c>
      <c r="E127" s="43"/>
      <c r="F127" s="280" t="s">
        <v>1692</v>
      </c>
      <c r="G127" s="43"/>
      <c r="H127" s="43"/>
      <c r="I127" s="222"/>
      <c r="J127" s="43"/>
      <c r="K127" s="43"/>
      <c r="L127" s="47"/>
      <c r="M127" s="223"/>
      <c r="N127" s="22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628</v>
      </c>
      <c r="AU127" s="20" t="s">
        <v>88</v>
      </c>
    </row>
    <row r="128" s="2" customFormat="1" ht="16.5" customHeight="1">
      <c r="A128" s="41"/>
      <c r="B128" s="42"/>
      <c r="C128" s="207" t="s">
        <v>229</v>
      </c>
      <c r="D128" s="207" t="s">
        <v>137</v>
      </c>
      <c r="E128" s="208" t="s">
        <v>1693</v>
      </c>
      <c r="F128" s="209" t="s">
        <v>1694</v>
      </c>
      <c r="G128" s="210" t="s">
        <v>1639</v>
      </c>
      <c r="H128" s="211">
        <v>1</v>
      </c>
      <c r="I128" s="212"/>
      <c r="J128" s="213">
        <f>ROUND(I128*H128,2)</f>
        <v>0</v>
      </c>
      <c r="K128" s="209" t="s">
        <v>141</v>
      </c>
      <c r="L128" s="47"/>
      <c r="M128" s="214" t="s">
        <v>76</v>
      </c>
      <c r="N128" s="215" t="s">
        <v>48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1640</v>
      </c>
      <c r="AT128" s="218" t="s">
        <v>137</v>
      </c>
      <c r="AU128" s="218" t="s">
        <v>88</v>
      </c>
      <c r="AY128" s="20" t="s">
        <v>135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86</v>
      </c>
      <c r="BK128" s="219">
        <f>ROUND(I128*H128,2)</f>
        <v>0</v>
      </c>
      <c r="BL128" s="20" t="s">
        <v>1640</v>
      </c>
      <c r="BM128" s="218" t="s">
        <v>1695</v>
      </c>
    </row>
    <row r="129" s="2" customFormat="1">
      <c r="A129" s="41"/>
      <c r="B129" s="42"/>
      <c r="C129" s="43"/>
      <c r="D129" s="220" t="s">
        <v>144</v>
      </c>
      <c r="E129" s="43"/>
      <c r="F129" s="221" t="s">
        <v>1694</v>
      </c>
      <c r="G129" s="43"/>
      <c r="H129" s="43"/>
      <c r="I129" s="222"/>
      <c r="J129" s="43"/>
      <c r="K129" s="43"/>
      <c r="L129" s="47"/>
      <c r="M129" s="223"/>
      <c r="N129" s="22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144</v>
      </c>
      <c r="AU129" s="20" t="s">
        <v>88</v>
      </c>
    </row>
    <row r="130" s="2" customFormat="1">
      <c r="A130" s="41"/>
      <c r="B130" s="42"/>
      <c r="C130" s="43"/>
      <c r="D130" s="225" t="s">
        <v>146</v>
      </c>
      <c r="E130" s="43"/>
      <c r="F130" s="226" t="s">
        <v>1696</v>
      </c>
      <c r="G130" s="43"/>
      <c r="H130" s="43"/>
      <c r="I130" s="222"/>
      <c r="J130" s="43"/>
      <c r="K130" s="43"/>
      <c r="L130" s="47"/>
      <c r="M130" s="223"/>
      <c r="N130" s="22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146</v>
      </c>
      <c r="AU130" s="20" t="s">
        <v>88</v>
      </c>
    </row>
    <row r="131" s="12" customFormat="1" ht="22.8" customHeight="1">
      <c r="A131" s="12"/>
      <c r="B131" s="191"/>
      <c r="C131" s="192"/>
      <c r="D131" s="193" t="s">
        <v>77</v>
      </c>
      <c r="E131" s="205" t="s">
        <v>1697</v>
      </c>
      <c r="F131" s="205" t="s">
        <v>1698</v>
      </c>
      <c r="G131" s="192"/>
      <c r="H131" s="192"/>
      <c r="I131" s="195"/>
      <c r="J131" s="206">
        <f>BK131</f>
        <v>0</v>
      </c>
      <c r="K131" s="192"/>
      <c r="L131" s="197"/>
      <c r="M131" s="198"/>
      <c r="N131" s="199"/>
      <c r="O131" s="199"/>
      <c r="P131" s="200">
        <f>SUM(P132:P137)</f>
        <v>0</v>
      </c>
      <c r="Q131" s="199"/>
      <c r="R131" s="200">
        <f>SUM(R132:R137)</f>
        <v>0</v>
      </c>
      <c r="S131" s="199"/>
      <c r="T131" s="201">
        <f>SUM(T132:T137)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2" t="s">
        <v>164</v>
      </c>
      <c r="AT131" s="203" t="s">
        <v>77</v>
      </c>
      <c r="AU131" s="203" t="s">
        <v>86</v>
      </c>
      <c r="AY131" s="202" t="s">
        <v>135</v>
      </c>
      <c r="BK131" s="204">
        <f>SUM(BK132:BK137)</f>
        <v>0</v>
      </c>
    </row>
    <row r="132" s="2" customFormat="1" ht="16.5" customHeight="1">
      <c r="A132" s="41"/>
      <c r="B132" s="42"/>
      <c r="C132" s="207" t="s">
        <v>235</v>
      </c>
      <c r="D132" s="207" t="s">
        <v>137</v>
      </c>
      <c r="E132" s="208" t="s">
        <v>1699</v>
      </c>
      <c r="F132" s="209" t="s">
        <v>1700</v>
      </c>
      <c r="G132" s="210" t="s">
        <v>1639</v>
      </c>
      <c r="H132" s="211">
        <v>1</v>
      </c>
      <c r="I132" s="212"/>
      <c r="J132" s="213">
        <f>ROUND(I132*H132,2)</f>
        <v>0</v>
      </c>
      <c r="K132" s="209" t="s">
        <v>141</v>
      </c>
      <c r="L132" s="47"/>
      <c r="M132" s="214" t="s">
        <v>76</v>
      </c>
      <c r="N132" s="215" t="s">
        <v>48</v>
      </c>
      <c r="O132" s="87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1640</v>
      </c>
      <c r="AT132" s="218" t="s">
        <v>137</v>
      </c>
      <c r="AU132" s="218" t="s">
        <v>88</v>
      </c>
      <c r="AY132" s="20" t="s">
        <v>135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86</v>
      </c>
      <c r="BK132" s="219">
        <f>ROUND(I132*H132,2)</f>
        <v>0</v>
      </c>
      <c r="BL132" s="20" t="s">
        <v>1640</v>
      </c>
      <c r="BM132" s="218" t="s">
        <v>1701</v>
      </c>
    </row>
    <row r="133" s="2" customFormat="1">
      <c r="A133" s="41"/>
      <c r="B133" s="42"/>
      <c r="C133" s="43"/>
      <c r="D133" s="220" t="s">
        <v>144</v>
      </c>
      <c r="E133" s="43"/>
      <c r="F133" s="221" t="s">
        <v>1700</v>
      </c>
      <c r="G133" s="43"/>
      <c r="H133" s="43"/>
      <c r="I133" s="222"/>
      <c r="J133" s="43"/>
      <c r="K133" s="43"/>
      <c r="L133" s="47"/>
      <c r="M133" s="223"/>
      <c r="N133" s="224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144</v>
      </c>
      <c r="AU133" s="20" t="s">
        <v>88</v>
      </c>
    </row>
    <row r="134" s="2" customFormat="1">
      <c r="A134" s="41"/>
      <c r="B134" s="42"/>
      <c r="C134" s="43"/>
      <c r="D134" s="225" t="s">
        <v>146</v>
      </c>
      <c r="E134" s="43"/>
      <c r="F134" s="226" t="s">
        <v>1702</v>
      </c>
      <c r="G134" s="43"/>
      <c r="H134" s="43"/>
      <c r="I134" s="222"/>
      <c r="J134" s="43"/>
      <c r="K134" s="43"/>
      <c r="L134" s="47"/>
      <c r="M134" s="223"/>
      <c r="N134" s="22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146</v>
      </c>
      <c r="AU134" s="20" t="s">
        <v>88</v>
      </c>
    </row>
    <row r="135" s="2" customFormat="1" ht="16.5" customHeight="1">
      <c r="A135" s="41"/>
      <c r="B135" s="42"/>
      <c r="C135" s="207" t="s">
        <v>242</v>
      </c>
      <c r="D135" s="207" t="s">
        <v>137</v>
      </c>
      <c r="E135" s="208" t="s">
        <v>1703</v>
      </c>
      <c r="F135" s="209" t="s">
        <v>1704</v>
      </c>
      <c r="G135" s="210" t="s">
        <v>1639</v>
      </c>
      <c r="H135" s="211">
        <v>1</v>
      </c>
      <c r="I135" s="212"/>
      <c r="J135" s="213">
        <f>ROUND(I135*H135,2)</f>
        <v>0</v>
      </c>
      <c r="K135" s="209" t="s">
        <v>141</v>
      </c>
      <c r="L135" s="47"/>
      <c r="M135" s="214" t="s">
        <v>76</v>
      </c>
      <c r="N135" s="215" t="s">
        <v>48</v>
      </c>
      <c r="O135" s="87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1640</v>
      </c>
      <c r="AT135" s="218" t="s">
        <v>137</v>
      </c>
      <c r="AU135" s="218" t="s">
        <v>88</v>
      </c>
      <c r="AY135" s="20" t="s">
        <v>135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86</v>
      </c>
      <c r="BK135" s="219">
        <f>ROUND(I135*H135,2)</f>
        <v>0</v>
      </c>
      <c r="BL135" s="20" t="s">
        <v>1640</v>
      </c>
      <c r="BM135" s="218" t="s">
        <v>1705</v>
      </c>
    </row>
    <row r="136" s="2" customFormat="1">
      <c r="A136" s="41"/>
      <c r="B136" s="42"/>
      <c r="C136" s="43"/>
      <c r="D136" s="220" t="s">
        <v>144</v>
      </c>
      <c r="E136" s="43"/>
      <c r="F136" s="221" t="s">
        <v>1704</v>
      </c>
      <c r="G136" s="43"/>
      <c r="H136" s="43"/>
      <c r="I136" s="222"/>
      <c r="J136" s="43"/>
      <c r="K136" s="43"/>
      <c r="L136" s="47"/>
      <c r="M136" s="223"/>
      <c r="N136" s="224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144</v>
      </c>
      <c r="AU136" s="20" t="s">
        <v>88</v>
      </c>
    </row>
    <row r="137" s="2" customFormat="1">
      <c r="A137" s="41"/>
      <c r="B137" s="42"/>
      <c r="C137" s="43"/>
      <c r="D137" s="225" t="s">
        <v>146</v>
      </c>
      <c r="E137" s="43"/>
      <c r="F137" s="226" t="s">
        <v>1706</v>
      </c>
      <c r="G137" s="43"/>
      <c r="H137" s="43"/>
      <c r="I137" s="222"/>
      <c r="J137" s="43"/>
      <c r="K137" s="43"/>
      <c r="L137" s="47"/>
      <c r="M137" s="223"/>
      <c r="N137" s="224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146</v>
      </c>
      <c r="AU137" s="20" t="s">
        <v>88</v>
      </c>
    </row>
    <row r="138" s="12" customFormat="1" ht="22.8" customHeight="1">
      <c r="A138" s="12"/>
      <c r="B138" s="191"/>
      <c r="C138" s="192"/>
      <c r="D138" s="193" t="s">
        <v>77</v>
      </c>
      <c r="E138" s="205" t="s">
        <v>1707</v>
      </c>
      <c r="F138" s="205" t="s">
        <v>1708</v>
      </c>
      <c r="G138" s="192"/>
      <c r="H138" s="192"/>
      <c r="I138" s="195"/>
      <c r="J138" s="206">
        <f>BK138</f>
        <v>0</v>
      </c>
      <c r="K138" s="192"/>
      <c r="L138" s="197"/>
      <c r="M138" s="198"/>
      <c r="N138" s="199"/>
      <c r="O138" s="199"/>
      <c r="P138" s="200">
        <f>SUM(P139:P141)</f>
        <v>0</v>
      </c>
      <c r="Q138" s="199"/>
      <c r="R138" s="200">
        <f>SUM(R139:R141)</f>
        <v>0</v>
      </c>
      <c r="S138" s="199"/>
      <c r="T138" s="201">
        <f>SUM(T139:T141)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2" t="s">
        <v>164</v>
      </c>
      <c r="AT138" s="203" t="s">
        <v>77</v>
      </c>
      <c r="AU138" s="203" t="s">
        <v>86</v>
      </c>
      <c r="AY138" s="202" t="s">
        <v>135</v>
      </c>
      <c r="BK138" s="204">
        <f>SUM(BK139:BK141)</f>
        <v>0</v>
      </c>
    </row>
    <row r="139" s="2" customFormat="1" ht="16.5" customHeight="1">
      <c r="A139" s="41"/>
      <c r="B139" s="42"/>
      <c r="C139" s="207" t="s">
        <v>249</v>
      </c>
      <c r="D139" s="207" t="s">
        <v>137</v>
      </c>
      <c r="E139" s="208" t="s">
        <v>1709</v>
      </c>
      <c r="F139" s="209" t="s">
        <v>1710</v>
      </c>
      <c r="G139" s="210" t="s">
        <v>1639</v>
      </c>
      <c r="H139" s="211">
        <v>1</v>
      </c>
      <c r="I139" s="212"/>
      <c r="J139" s="213">
        <f>ROUND(I139*H139,2)</f>
        <v>0</v>
      </c>
      <c r="K139" s="209" t="s">
        <v>141</v>
      </c>
      <c r="L139" s="47"/>
      <c r="M139" s="214" t="s">
        <v>76</v>
      </c>
      <c r="N139" s="215" t="s">
        <v>48</v>
      </c>
      <c r="O139" s="87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1640</v>
      </c>
      <c r="AT139" s="218" t="s">
        <v>137</v>
      </c>
      <c r="AU139" s="218" t="s">
        <v>88</v>
      </c>
      <c r="AY139" s="20" t="s">
        <v>135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86</v>
      </c>
      <c r="BK139" s="219">
        <f>ROUND(I139*H139,2)</f>
        <v>0</v>
      </c>
      <c r="BL139" s="20" t="s">
        <v>1640</v>
      </c>
      <c r="BM139" s="218" t="s">
        <v>1711</v>
      </c>
    </row>
    <row r="140" s="2" customFormat="1">
      <c r="A140" s="41"/>
      <c r="B140" s="42"/>
      <c r="C140" s="43"/>
      <c r="D140" s="220" t="s">
        <v>144</v>
      </c>
      <c r="E140" s="43"/>
      <c r="F140" s="221" t="s">
        <v>1710</v>
      </c>
      <c r="G140" s="43"/>
      <c r="H140" s="43"/>
      <c r="I140" s="222"/>
      <c r="J140" s="43"/>
      <c r="K140" s="43"/>
      <c r="L140" s="47"/>
      <c r="M140" s="223"/>
      <c r="N140" s="22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144</v>
      </c>
      <c r="AU140" s="20" t="s">
        <v>88</v>
      </c>
    </row>
    <row r="141" s="2" customFormat="1">
      <c r="A141" s="41"/>
      <c r="B141" s="42"/>
      <c r="C141" s="43"/>
      <c r="D141" s="225" t="s">
        <v>146</v>
      </c>
      <c r="E141" s="43"/>
      <c r="F141" s="226" t="s">
        <v>1712</v>
      </c>
      <c r="G141" s="43"/>
      <c r="H141" s="43"/>
      <c r="I141" s="222"/>
      <c r="J141" s="43"/>
      <c r="K141" s="43"/>
      <c r="L141" s="47"/>
      <c r="M141" s="281"/>
      <c r="N141" s="282"/>
      <c r="O141" s="283"/>
      <c r="P141" s="283"/>
      <c r="Q141" s="283"/>
      <c r="R141" s="283"/>
      <c r="S141" s="283"/>
      <c r="T141" s="284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146</v>
      </c>
      <c r="AU141" s="20" t="s">
        <v>88</v>
      </c>
    </row>
    <row r="142" s="2" customFormat="1" ht="6.96" customHeight="1">
      <c r="A142" s="41"/>
      <c r="B142" s="62"/>
      <c r="C142" s="63"/>
      <c r="D142" s="63"/>
      <c r="E142" s="63"/>
      <c r="F142" s="63"/>
      <c r="G142" s="63"/>
      <c r="H142" s="63"/>
      <c r="I142" s="63"/>
      <c r="J142" s="63"/>
      <c r="K142" s="63"/>
      <c r="L142" s="47"/>
      <c r="M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</row>
  </sheetData>
  <sheetProtection sheet="1" autoFilter="0" formatColumns="0" formatRows="0" objects="1" scenarios="1" spinCount="100000" saltValue="KPgVFbegTUvZ3UPRjgcTS5ndmuwdPUS8N1JwVV/EeQSIvr1Smcam4JnBHIXuiSpsw+CWsSoMjFFwVLSlUxPb0A==" hashValue="0N1Wqq6wIxDHTS3IIvSsPQGedQ729vy+rTjtdr1hRIAbVOfxEu6ChMKsEYJXFouZu7C5bVIFqQsxRqEraPUiUQ==" algorithmName="SHA-512" password="CC35"/>
  <autoFilter ref="C85:K141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4_02/030001000"/>
    <hyperlink ref="F97" r:id="rId2" display="https://podminky.urs.cz/item/CS_URS_2024_02/012103000"/>
    <hyperlink ref="F100" r:id="rId3" display="https://podminky.urs.cz/item/CS_URS_2024_02/012203000"/>
    <hyperlink ref="F103" r:id="rId4" display="https://podminky.urs.cz/item/CS_URS_2024_02/012414000"/>
    <hyperlink ref="F106" r:id="rId5" display="https://podminky.urs.cz/item/CS_URS_2024_02/012444000"/>
    <hyperlink ref="F109" r:id="rId6" display="https://podminky.urs.cz/item/CS_URS_2024_02/013244000"/>
    <hyperlink ref="F112" r:id="rId7" display="https://podminky.urs.cz/item/CS_URS_2024_02/013254000"/>
    <hyperlink ref="F115" r:id="rId8" display="https://podminky.urs.cz/item/CS_URS_2024_02/013274000"/>
    <hyperlink ref="F118" r:id="rId9" display="https://podminky.urs.cz/item/CS_URS_2024_02/013284000"/>
    <hyperlink ref="F122" r:id="rId10" display="https://podminky.urs.cz/item/CS_URS_2024_02/035103001"/>
    <hyperlink ref="F126" r:id="rId11" display="https://podminky.urs.cz/item/CS_URS_2024_02/043134000"/>
    <hyperlink ref="F130" r:id="rId12" display="https://podminky.urs.cz/item/CS_URS_2024_02/045002000"/>
    <hyperlink ref="F134" r:id="rId13" display="https://podminky.urs.cz/item/CS_URS_2024_02/072103000"/>
    <hyperlink ref="F137" r:id="rId14" display="https://podminky.urs.cz/item/CS_URS_2024_02/072203000"/>
    <hyperlink ref="F141" r:id="rId15" display="https://podminky.urs.cz/item/CS_URS_2024_02/09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6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85" customWidth="1"/>
    <col min="2" max="2" width="1.667969" style="285" customWidth="1"/>
    <col min="3" max="4" width="5" style="285" customWidth="1"/>
    <col min="5" max="5" width="11.66016" style="285" customWidth="1"/>
    <col min="6" max="6" width="9.160156" style="285" customWidth="1"/>
    <col min="7" max="7" width="5" style="285" customWidth="1"/>
    <col min="8" max="8" width="77.83203" style="285" customWidth="1"/>
    <col min="9" max="10" width="20" style="285" customWidth="1"/>
    <col min="11" max="11" width="1.667969" style="285" customWidth="1"/>
  </cols>
  <sheetData>
    <row r="1" s="1" customFormat="1" ht="37.5" customHeight="1"/>
    <row r="2" s="1" customFormat="1" ht="7.5" customHeight="1">
      <c r="B2" s="286"/>
      <c r="C2" s="287"/>
      <c r="D2" s="287"/>
      <c r="E2" s="287"/>
      <c r="F2" s="287"/>
      <c r="G2" s="287"/>
      <c r="H2" s="287"/>
      <c r="I2" s="287"/>
      <c r="J2" s="287"/>
      <c r="K2" s="288"/>
    </row>
    <row r="3" s="17" customFormat="1" ht="45" customHeight="1">
      <c r="B3" s="289"/>
      <c r="C3" s="290" t="s">
        <v>1713</v>
      </c>
      <c r="D3" s="290"/>
      <c r="E3" s="290"/>
      <c r="F3" s="290"/>
      <c r="G3" s="290"/>
      <c r="H3" s="290"/>
      <c r="I3" s="290"/>
      <c r="J3" s="290"/>
      <c r="K3" s="291"/>
    </row>
    <row r="4" s="1" customFormat="1" ht="25.5" customHeight="1">
      <c r="B4" s="292"/>
      <c r="C4" s="293" t="s">
        <v>1714</v>
      </c>
      <c r="D4" s="293"/>
      <c r="E4" s="293"/>
      <c r="F4" s="293"/>
      <c r="G4" s="293"/>
      <c r="H4" s="293"/>
      <c r="I4" s="293"/>
      <c r="J4" s="293"/>
      <c r="K4" s="294"/>
    </row>
    <row r="5" s="1" customFormat="1" ht="5.25" customHeight="1">
      <c r="B5" s="292"/>
      <c r="C5" s="295"/>
      <c r="D5" s="295"/>
      <c r="E5" s="295"/>
      <c r="F5" s="295"/>
      <c r="G5" s="295"/>
      <c r="H5" s="295"/>
      <c r="I5" s="295"/>
      <c r="J5" s="295"/>
      <c r="K5" s="294"/>
    </row>
    <row r="6" s="1" customFormat="1" ht="15" customHeight="1">
      <c r="B6" s="292"/>
      <c r="C6" s="296" t="s">
        <v>1715</v>
      </c>
      <c r="D6" s="296"/>
      <c r="E6" s="296"/>
      <c r="F6" s="296"/>
      <c r="G6" s="296"/>
      <c r="H6" s="296"/>
      <c r="I6" s="296"/>
      <c r="J6" s="296"/>
      <c r="K6" s="294"/>
    </row>
    <row r="7" s="1" customFormat="1" ht="15" customHeight="1">
      <c r="B7" s="297"/>
      <c r="C7" s="296" t="s">
        <v>1716</v>
      </c>
      <c r="D7" s="296"/>
      <c r="E7" s="296"/>
      <c r="F7" s="296"/>
      <c r="G7" s="296"/>
      <c r="H7" s="296"/>
      <c r="I7" s="296"/>
      <c r="J7" s="296"/>
      <c r="K7" s="294"/>
    </row>
    <row r="8" s="1" customFormat="1" ht="12.75" customHeight="1">
      <c r="B8" s="297"/>
      <c r="C8" s="296"/>
      <c r="D8" s="296"/>
      <c r="E8" s="296"/>
      <c r="F8" s="296"/>
      <c r="G8" s="296"/>
      <c r="H8" s="296"/>
      <c r="I8" s="296"/>
      <c r="J8" s="296"/>
      <c r="K8" s="294"/>
    </row>
    <row r="9" s="1" customFormat="1" ht="15" customHeight="1">
      <c r="B9" s="297"/>
      <c r="C9" s="296" t="s">
        <v>1717</v>
      </c>
      <c r="D9" s="296"/>
      <c r="E9" s="296"/>
      <c r="F9" s="296"/>
      <c r="G9" s="296"/>
      <c r="H9" s="296"/>
      <c r="I9" s="296"/>
      <c r="J9" s="296"/>
      <c r="K9" s="294"/>
    </row>
    <row r="10" s="1" customFormat="1" ht="15" customHeight="1">
      <c r="B10" s="297"/>
      <c r="C10" s="296"/>
      <c r="D10" s="296" t="s">
        <v>1718</v>
      </c>
      <c r="E10" s="296"/>
      <c r="F10" s="296"/>
      <c r="G10" s="296"/>
      <c r="H10" s="296"/>
      <c r="I10" s="296"/>
      <c r="J10" s="296"/>
      <c r="K10" s="294"/>
    </row>
    <row r="11" s="1" customFormat="1" ht="15" customHeight="1">
      <c r="B11" s="297"/>
      <c r="C11" s="298"/>
      <c r="D11" s="296" t="s">
        <v>1719</v>
      </c>
      <c r="E11" s="296"/>
      <c r="F11" s="296"/>
      <c r="G11" s="296"/>
      <c r="H11" s="296"/>
      <c r="I11" s="296"/>
      <c r="J11" s="296"/>
      <c r="K11" s="294"/>
    </row>
    <row r="12" s="1" customFormat="1" ht="15" customHeight="1">
      <c r="B12" s="297"/>
      <c r="C12" s="298"/>
      <c r="D12" s="296"/>
      <c r="E12" s="296"/>
      <c r="F12" s="296"/>
      <c r="G12" s="296"/>
      <c r="H12" s="296"/>
      <c r="I12" s="296"/>
      <c r="J12" s="296"/>
      <c r="K12" s="294"/>
    </row>
    <row r="13" s="1" customFormat="1" ht="15" customHeight="1">
      <c r="B13" s="297"/>
      <c r="C13" s="298"/>
      <c r="D13" s="299" t="s">
        <v>1720</v>
      </c>
      <c r="E13" s="296"/>
      <c r="F13" s="296"/>
      <c r="G13" s="296"/>
      <c r="H13" s="296"/>
      <c r="I13" s="296"/>
      <c r="J13" s="296"/>
      <c r="K13" s="294"/>
    </row>
    <row r="14" s="1" customFormat="1" ht="12.75" customHeight="1">
      <c r="B14" s="297"/>
      <c r="C14" s="298"/>
      <c r="D14" s="298"/>
      <c r="E14" s="298"/>
      <c r="F14" s="298"/>
      <c r="G14" s="298"/>
      <c r="H14" s="298"/>
      <c r="I14" s="298"/>
      <c r="J14" s="298"/>
      <c r="K14" s="294"/>
    </row>
    <row r="15" s="1" customFormat="1" ht="15" customHeight="1">
      <c r="B15" s="297"/>
      <c r="C15" s="298"/>
      <c r="D15" s="296" t="s">
        <v>1721</v>
      </c>
      <c r="E15" s="296"/>
      <c r="F15" s="296"/>
      <c r="G15" s="296"/>
      <c r="H15" s="296"/>
      <c r="I15" s="296"/>
      <c r="J15" s="296"/>
      <c r="K15" s="294"/>
    </row>
    <row r="16" s="1" customFormat="1" ht="15" customHeight="1">
      <c r="B16" s="297"/>
      <c r="C16" s="298"/>
      <c r="D16" s="296" t="s">
        <v>1722</v>
      </c>
      <c r="E16" s="296"/>
      <c r="F16" s="296"/>
      <c r="G16" s="296"/>
      <c r="H16" s="296"/>
      <c r="I16" s="296"/>
      <c r="J16" s="296"/>
      <c r="K16" s="294"/>
    </row>
    <row r="17" s="1" customFormat="1" ht="15" customHeight="1">
      <c r="B17" s="297"/>
      <c r="C17" s="298"/>
      <c r="D17" s="296" t="s">
        <v>1723</v>
      </c>
      <c r="E17" s="296"/>
      <c r="F17" s="296"/>
      <c r="G17" s="296"/>
      <c r="H17" s="296"/>
      <c r="I17" s="296"/>
      <c r="J17" s="296"/>
      <c r="K17" s="294"/>
    </row>
    <row r="18" s="1" customFormat="1" ht="15" customHeight="1">
      <c r="B18" s="297"/>
      <c r="C18" s="298"/>
      <c r="D18" s="298"/>
      <c r="E18" s="300" t="s">
        <v>97</v>
      </c>
      <c r="F18" s="296" t="s">
        <v>1724</v>
      </c>
      <c r="G18" s="296"/>
      <c r="H18" s="296"/>
      <c r="I18" s="296"/>
      <c r="J18" s="296"/>
      <c r="K18" s="294"/>
    </row>
    <row r="19" s="1" customFormat="1" ht="15" customHeight="1">
      <c r="B19" s="297"/>
      <c r="C19" s="298"/>
      <c r="D19" s="298"/>
      <c r="E19" s="300" t="s">
        <v>85</v>
      </c>
      <c r="F19" s="296" t="s">
        <v>1725</v>
      </c>
      <c r="G19" s="296"/>
      <c r="H19" s="296"/>
      <c r="I19" s="296"/>
      <c r="J19" s="296"/>
      <c r="K19" s="294"/>
    </row>
    <row r="20" s="1" customFormat="1" ht="15" customHeight="1">
      <c r="B20" s="297"/>
      <c r="C20" s="298"/>
      <c r="D20" s="298"/>
      <c r="E20" s="300" t="s">
        <v>1726</v>
      </c>
      <c r="F20" s="296" t="s">
        <v>1727</v>
      </c>
      <c r="G20" s="296"/>
      <c r="H20" s="296"/>
      <c r="I20" s="296"/>
      <c r="J20" s="296"/>
      <c r="K20" s="294"/>
    </row>
    <row r="21" s="1" customFormat="1" ht="15" customHeight="1">
      <c r="B21" s="297"/>
      <c r="C21" s="298"/>
      <c r="D21" s="298"/>
      <c r="E21" s="300" t="s">
        <v>104</v>
      </c>
      <c r="F21" s="296" t="s">
        <v>1728</v>
      </c>
      <c r="G21" s="296"/>
      <c r="H21" s="296"/>
      <c r="I21" s="296"/>
      <c r="J21" s="296"/>
      <c r="K21" s="294"/>
    </row>
    <row r="22" s="1" customFormat="1" ht="15" customHeight="1">
      <c r="B22" s="297"/>
      <c r="C22" s="298"/>
      <c r="D22" s="298"/>
      <c r="E22" s="300" t="s">
        <v>1729</v>
      </c>
      <c r="F22" s="296" t="s">
        <v>1730</v>
      </c>
      <c r="G22" s="296"/>
      <c r="H22" s="296"/>
      <c r="I22" s="296"/>
      <c r="J22" s="296"/>
      <c r="K22" s="294"/>
    </row>
    <row r="23" s="1" customFormat="1" ht="15" customHeight="1">
      <c r="B23" s="297"/>
      <c r="C23" s="298"/>
      <c r="D23" s="298"/>
      <c r="E23" s="300" t="s">
        <v>1731</v>
      </c>
      <c r="F23" s="296" t="s">
        <v>1732</v>
      </c>
      <c r="G23" s="296"/>
      <c r="H23" s="296"/>
      <c r="I23" s="296"/>
      <c r="J23" s="296"/>
      <c r="K23" s="294"/>
    </row>
    <row r="24" s="1" customFormat="1" ht="12.75" customHeight="1">
      <c r="B24" s="297"/>
      <c r="C24" s="298"/>
      <c r="D24" s="298"/>
      <c r="E24" s="298"/>
      <c r="F24" s="298"/>
      <c r="G24" s="298"/>
      <c r="H24" s="298"/>
      <c r="I24" s="298"/>
      <c r="J24" s="298"/>
      <c r="K24" s="294"/>
    </row>
    <row r="25" s="1" customFormat="1" ht="15" customHeight="1">
      <c r="B25" s="297"/>
      <c r="C25" s="296" t="s">
        <v>1733</v>
      </c>
      <c r="D25" s="296"/>
      <c r="E25" s="296"/>
      <c r="F25" s="296"/>
      <c r="G25" s="296"/>
      <c r="H25" s="296"/>
      <c r="I25" s="296"/>
      <c r="J25" s="296"/>
      <c r="K25" s="294"/>
    </row>
    <row r="26" s="1" customFormat="1" ht="15" customHeight="1">
      <c r="B26" s="297"/>
      <c r="C26" s="296" t="s">
        <v>1734</v>
      </c>
      <c r="D26" s="296"/>
      <c r="E26" s="296"/>
      <c r="F26" s="296"/>
      <c r="G26" s="296"/>
      <c r="H26" s="296"/>
      <c r="I26" s="296"/>
      <c r="J26" s="296"/>
      <c r="K26" s="294"/>
    </row>
    <row r="27" s="1" customFormat="1" ht="15" customHeight="1">
      <c r="B27" s="297"/>
      <c r="C27" s="296"/>
      <c r="D27" s="296" t="s">
        <v>1735</v>
      </c>
      <c r="E27" s="296"/>
      <c r="F27" s="296"/>
      <c r="G27" s="296"/>
      <c r="H27" s="296"/>
      <c r="I27" s="296"/>
      <c r="J27" s="296"/>
      <c r="K27" s="294"/>
    </row>
    <row r="28" s="1" customFormat="1" ht="15" customHeight="1">
      <c r="B28" s="297"/>
      <c r="C28" s="298"/>
      <c r="D28" s="296" t="s">
        <v>1736</v>
      </c>
      <c r="E28" s="296"/>
      <c r="F28" s="296"/>
      <c r="G28" s="296"/>
      <c r="H28" s="296"/>
      <c r="I28" s="296"/>
      <c r="J28" s="296"/>
      <c r="K28" s="294"/>
    </row>
    <row r="29" s="1" customFormat="1" ht="12.75" customHeight="1">
      <c r="B29" s="297"/>
      <c r="C29" s="298"/>
      <c r="D29" s="298"/>
      <c r="E29" s="298"/>
      <c r="F29" s="298"/>
      <c r="G29" s="298"/>
      <c r="H29" s="298"/>
      <c r="I29" s="298"/>
      <c r="J29" s="298"/>
      <c r="K29" s="294"/>
    </row>
    <row r="30" s="1" customFormat="1" ht="15" customHeight="1">
      <c r="B30" s="297"/>
      <c r="C30" s="298"/>
      <c r="D30" s="296" t="s">
        <v>1737</v>
      </c>
      <c r="E30" s="296"/>
      <c r="F30" s="296"/>
      <c r="G30" s="296"/>
      <c r="H30" s="296"/>
      <c r="I30" s="296"/>
      <c r="J30" s="296"/>
      <c r="K30" s="294"/>
    </row>
    <row r="31" s="1" customFormat="1" ht="15" customHeight="1">
      <c r="B31" s="297"/>
      <c r="C31" s="298"/>
      <c r="D31" s="296" t="s">
        <v>1738</v>
      </c>
      <c r="E31" s="296"/>
      <c r="F31" s="296"/>
      <c r="G31" s="296"/>
      <c r="H31" s="296"/>
      <c r="I31" s="296"/>
      <c r="J31" s="296"/>
      <c r="K31" s="294"/>
    </row>
    <row r="32" s="1" customFormat="1" ht="12.75" customHeight="1">
      <c r="B32" s="297"/>
      <c r="C32" s="298"/>
      <c r="D32" s="298"/>
      <c r="E32" s="298"/>
      <c r="F32" s="298"/>
      <c r="G32" s="298"/>
      <c r="H32" s="298"/>
      <c r="I32" s="298"/>
      <c r="J32" s="298"/>
      <c r="K32" s="294"/>
    </row>
    <row r="33" s="1" customFormat="1" ht="15" customHeight="1">
      <c r="B33" s="297"/>
      <c r="C33" s="298"/>
      <c r="D33" s="296" t="s">
        <v>1739</v>
      </c>
      <c r="E33" s="296"/>
      <c r="F33" s="296"/>
      <c r="G33" s="296"/>
      <c r="H33" s="296"/>
      <c r="I33" s="296"/>
      <c r="J33" s="296"/>
      <c r="K33" s="294"/>
    </row>
    <row r="34" s="1" customFormat="1" ht="15" customHeight="1">
      <c r="B34" s="297"/>
      <c r="C34" s="298"/>
      <c r="D34" s="296" t="s">
        <v>1740</v>
      </c>
      <c r="E34" s="296"/>
      <c r="F34" s="296"/>
      <c r="G34" s="296"/>
      <c r="H34" s="296"/>
      <c r="I34" s="296"/>
      <c r="J34" s="296"/>
      <c r="K34" s="294"/>
    </row>
    <row r="35" s="1" customFormat="1" ht="15" customHeight="1">
      <c r="B35" s="297"/>
      <c r="C35" s="298"/>
      <c r="D35" s="296" t="s">
        <v>1741</v>
      </c>
      <c r="E35" s="296"/>
      <c r="F35" s="296"/>
      <c r="G35" s="296"/>
      <c r="H35" s="296"/>
      <c r="I35" s="296"/>
      <c r="J35" s="296"/>
      <c r="K35" s="294"/>
    </row>
    <row r="36" s="1" customFormat="1" ht="15" customHeight="1">
      <c r="B36" s="297"/>
      <c r="C36" s="298"/>
      <c r="D36" s="296"/>
      <c r="E36" s="299" t="s">
        <v>121</v>
      </c>
      <c r="F36" s="296"/>
      <c r="G36" s="296" t="s">
        <v>1742</v>
      </c>
      <c r="H36" s="296"/>
      <c r="I36" s="296"/>
      <c r="J36" s="296"/>
      <c r="K36" s="294"/>
    </row>
    <row r="37" s="1" customFormat="1" ht="30.75" customHeight="1">
      <c r="B37" s="297"/>
      <c r="C37" s="298"/>
      <c r="D37" s="296"/>
      <c r="E37" s="299" t="s">
        <v>1743</v>
      </c>
      <c r="F37" s="296"/>
      <c r="G37" s="296" t="s">
        <v>1744</v>
      </c>
      <c r="H37" s="296"/>
      <c r="I37" s="296"/>
      <c r="J37" s="296"/>
      <c r="K37" s="294"/>
    </row>
    <row r="38" s="1" customFormat="1" ht="15" customHeight="1">
      <c r="B38" s="297"/>
      <c r="C38" s="298"/>
      <c r="D38" s="296"/>
      <c r="E38" s="299" t="s">
        <v>58</v>
      </c>
      <c r="F38" s="296"/>
      <c r="G38" s="296" t="s">
        <v>1745</v>
      </c>
      <c r="H38" s="296"/>
      <c r="I38" s="296"/>
      <c r="J38" s="296"/>
      <c r="K38" s="294"/>
    </row>
    <row r="39" s="1" customFormat="1" ht="15" customHeight="1">
      <c r="B39" s="297"/>
      <c r="C39" s="298"/>
      <c r="D39" s="296"/>
      <c r="E39" s="299" t="s">
        <v>59</v>
      </c>
      <c r="F39" s="296"/>
      <c r="G39" s="296" t="s">
        <v>1746</v>
      </c>
      <c r="H39" s="296"/>
      <c r="I39" s="296"/>
      <c r="J39" s="296"/>
      <c r="K39" s="294"/>
    </row>
    <row r="40" s="1" customFormat="1" ht="15" customHeight="1">
      <c r="B40" s="297"/>
      <c r="C40" s="298"/>
      <c r="D40" s="296"/>
      <c r="E40" s="299" t="s">
        <v>122</v>
      </c>
      <c r="F40" s="296"/>
      <c r="G40" s="296" t="s">
        <v>1747</v>
      </c>
      <c r="H40" s="296"/>
      <c r="I40" s="296"/>
      <c r="J40" s="296"/>
      <c r="K40" s="294"/>
    </row>
    <row r="41" s="1" customFormat="1" ht="15" customHeight="1">
      <c r="B41" s="297"/>
      <c r="C41" s="298"/>
      <c r="D41" s="296"/>
      <c r="E41" s="299" t="s">
        <v>123</v>
      </c>
      <c r="F41" s="296"/>
      <c r="G41" s="296" t="s">
        <v>1748</v>
      </c>
      <c r="H41" s="296"/>
      <c r="I41" s="296"/>
      <c r="J41" s="296"/>
      <c r="K41" s="294"/>
    </row>
    <row r="42" s="1" customFormat="1" ht="15" customHeight="1">
      <c r="B42" s="297"/>
      <c r="C42" s="298"/>
      <c r="D42" s="296"/>
      <c r="E42" s="299" t="s">
        <v>1749</v>
      </c>
      <c r="F42" s="296"/>
      <c r="G42" s="296" t="s">
        <v>1750</v>
      </c>
      <c r="H42" s="296"/>
      <c r="I42" s="296"/>
      <c r="J42" s="296"/>
      <c r="K42" s="294"/>
    </row>
    <row r="43" s="1" customFormat="1" ht="15" customHeight="1">
      <c r="B43" s="297"/>
      <c r="C43" s="298"/>
      <c r="D43" s="296"/>
      <c r="E43" s="299"/>
      <c r="F43" s="296"/>
      <c r="G43" s="296" t="s">
        <v>1751</v>
      </c>
      <c r="H43" s="296"/>
      <c r="I43" s="296"/>
      <c r="J43" s="296"/>
      <c r="K43" s="294"/>
    </row>
    <row r="44" s="1" customFormat="1" ht="15" customHeight="1">
      <c r="B44" s="297"/>
      <c r="C44" s="298"/>
      <c r="D44" s="296"/>
      <c r="E44" s="299" t="s">
        <v>1752</v>
      </c>
      <c r="F44" s="296"/>
      <c r="G44" s="296" t="s">
        <v>1753</v>
      </c>
      <c r="H44" s="296"/>
      <c r="I44" s="296"/>
      <c r="J44" s="296"/>
      <c r="K44" s="294"/>
    </row>
    <row r="45" s="1" customFormat="1" ht="15" customHeight="1">
      <c r="B45" s="297"/>
      <c r="C45" s="298"/>
      <c r="D45" s="296"/>
      <c r="E45" s="299" t="s">
        <v>125</v>
      </c>
      <c r="F45" s="296"/>
      <c r="G45" s="296" t="s">
        <v>1754</v>
      </c>
      <c r="H45" s="296"/>
      <c r="I45" s="296"/>
      <c r="J45" s="296"/>
      <c r="K45" s="294"/>
    </row>
    <row r="46" s="1" customFormat="1" ht="12.75" customHeight="1">
      <c r="B46" s="297"/>
      <c r="C46" s="298"/>
      <c r="D46" s="296"/>
      <c r="E46" s="296"/>
      <c r="F46" s="296"/>
      <c r="G46" s="296"/>
      <c r="H46" s="296"/>
      <c r="I46" s="296"/>
      <c r="J46" s="296"/>
      <c r="K46" s="294"/>
    </row>
    <row r="47" s="1" customFormat="1" ht="15" customHeight="1">
      <c r="B47" s="297"/>
      <c r="C47" s="298"/>
      <c r="D47" s="296" t="s">
        <v>1755</v>
      </c>
      <c r="E47" s="296"/>
      <c r="F47" s="296"/>
      <c r="G47" s="296"/>
      <c r="H47" s="296"/>
      <c r="I47" s="296"/>
      <c r="J47" s="296"/>
      <c r="K47" s="294"/>
    </row>
    <row r="48" s="1" customFormat="1" ht="15" customHeight="1">
      <c r="B48" s="297"/>
      <c r="C48" s="298"/>
      <c r="D48" s="298"/>
      <c r="E48" s="296" t="s">
        <v>1756</v>
      </c>
      <c r="F48" s="296"/>
      <c r="G48" s="296"/>
      <c r="H48" s="296"/>
      <c r="I48" s="296"/>
      <c r="J48" s="296"/>
      <c r="K48" s="294"/>
    </row>
    <row r="49" s="1" customFormat="1" ht="15" customHeight="1">
      <c r="B49" s="297"/>
      <c r="C49" s="298"/>
      <c r="D49" s="298"/>
      <c r="E49" s="296" t="s">
        <v>1757</v>
      </c>
      <c r="F49" s="296"/>
      <c r="G49" s="296"/>
      <c r="H49" s="296"/>
      <c r="I49" s="296"/>
      <c r="J49" s="296"/>
      <c r="K49" s="294"/>
    </row>
    <row r="50" s="1" customFormat="1" ht="15" customHeight="1">
      <c r="B50" s="297"/>
      <c r="C50" s="298"/>
      <c r="D50" s="298"/>
      <c r="E50" s="296" t="s">
        <v>1758</v>
      </c>
      <c r="F50" s="296"/>
      <c r="G50" s="296"/>
      <c r="H50" s="296"/>
      <c r="I50" s="296"/>
      <c r="J50" s="296"/>
      <c r="K50" s="294"/>
    </row>
    <row r="51" s="1" customFormat="1" ht="15" customHeight="1">
      <c r="B51" s="297"/>
      <c r="C51" s="298"/>
      <c r="D51" s="296" t="s">
        <v>1759</v>
      </c>
      <c r="E51" s="296"/>
      <c r="F51" s="296"/>
      <c r="G51" s="296"/>
      <c r="H51" s="296"/>
      <c r="I51" s="296"/>
      <c r="J51" s="296"/>
      <c r="K51" s="294"/>
    </row>
    <row r="52" s="1" customFormat="1" ht="25.5" customHeight="1">
      <c r="B52" s="292"/>
      <c r="C52" s="293" t="s">
        <v>1760</v>
      </c>
      <c r="D52" s="293"/>
      <c r="E52" s="293"/>
      <c r="F52" s="293"/>
      <c r="G52" s="293"/>
      <c r="H52" s="293"/>
      <c r="I52" s="293"/>
      <c r="J52" s="293"/>
      <c r="K52" s="294"/>
    </row>
    <row r="53" s="1" customFormat="1" ht="5.25" customHeight="1">
      <c r="B53" s="292"/>
      <c r="C53" s="295"/>
      <c r="D53" s="295"/>
      <c r="E53" s="295"/>
      <c r="F53" s="295"/>
      <c r="G53" s="295"/>
      <c r="H53" s="295"/>
      <c r="I53" s="295"/>
      <c r="J53" s="295"/>
      <c r="K53" s="294"/>
    </row>
    <row r="54" s="1" customFormat="1" ht="15" customHeight="1">
      <c r="B54" s="292"/>
      <c r="C54" s="296" t="s">
        <v>1761</v>
      </c>
      <c r="D54" s="296"/>
      <c r="E54" s="296"/>
      <c r="F54" s="296"/>
      <c r="G54" s="296"/>
      <c r="H54" s="296"/>
      <c r="I54" s="296"/>
      <c r="J54" s="296"/>
      <c r="K54" s="294"/>
    </row>
    <row r="55" s="1" customFormat="1" ht="15" customHeight="1">
      <c r="B55" s="292"/>
      <c r="C55" s="296" t="s">
        <v>1762</v>
      </c>
      <c r="D55" s="296"/>
      <c r="E55" s="296"/>
      <c r="F55" s="296"/>
      <c r="G55" s="296"/>
      <c r="H55" s="296"/>
      <c r="I55" s="296"/>
      <c r="J55" s="296"/>
      <c r="K55" s="294"/>
    </row>
    <row r="56" s="1" customFormat="1" ht="12.75" customHeight="1">
      <c r="B56" s="292"/>
      <c r="C56" s="296"/>
      <c r="D56" s="296"/>
      <c r="E56" s="296"/>
      <c r="F56" s="296"/>
      <c r="G56" s="296"/>
      <c r="H56" s="296"/>
      <c r="I56" s="296"/>
      <c r="J56" s="296"/>
      <c r="K56" s="294"/>
    </row>
    <row r="57" s="1" customFormat="1" ht="15" customHeight="1">
      <c r="B57" s="292"/>
      <c r="C57" s="296" t="s">
        <v>1763</v>
      </c>
      <c r="D57" s="296"/>
      <c r="E57" s="296"/>
      <c r="F57" s="296"/>
      <c r="G57" s="296"/>
      <c r="H57" s="296"/>
      <c r="I57" s="296"/>
      <c r="J57" s="296"/>
      <c r="K57" s="294"/>
    </row>
    <row r="58" s="1" customFormat="1" ht="15" customHeight="1">
      <c r="B58" s="292"/>
      <c r="C58" s="298"/>
      <c r="D58" s="296" t="s">
        <v>1764</v>
      </c>
      <c r="E58" s="296"/>
      <c r="F58" s="296"/>
      <c r="G58" s="296"/>
      <c r="H58" s="296"/>
      <c r="I58" s="296"/>
      <c r="J58" s="296"/>
      <c r="K58" s="294"/>
    </row>
    <row r="59" s="1" customFormat="1" ht="15" customHeight="1">
      <c r="B59" s="292"/>
      <c r="C59" s="298"/>
      <c r="D59" s="296" t="s">
        <v>1765</v>
      </c>
      <c r="E59" s="296"/>
      <c r="F59" s="296"/>
      <c r="G59" s="296"/>
      <c r="H59" s="296"/>
      <c r="I59" s="296"/>
      <c r="J59" s="296"/>
      <c r="K59" s="294"/>
    </row>
    <row r="60" s="1" customFormat="1" ht="15" customHeight="1">
      <c r="B60" s="292"/>
      <c r="C60" s="298"/>
      <c r="D60" s="296" t="s">
        <v>1766</v>
      </c>
      <c r="E60" s="296"/>
      <c r="F60" s="296"/>
      <c r="G60" s="296"/>
      <c r="H60" s="296"/>
      <c r="I60" s="296"/>
      <c r="J60" s="296"/>
      <c r="K60" s="294"/>
    </row>
    <row r="61" s="1" customFormat="1" ht="15" customHeight="1">
      <c r="B61" s="292"/>
      <c r="C61" s="298"/>
      <c r="D61" s="296" t="s">
        <v>1767</v>
      </c>
      <c r="E61" s="296"/>
      <c r="F61" s="296"/>
      <c r="G61" s="296"/>
      <c r="H61" s="296"/>
      <c r="I61" s="296"/>
      <c r="J61" s="296"/>
      <c r="K61" s="294"/>
    </row>
    <row r="62" s="1" customFormat="1" ht="15" customHeight="1">
      <c r="B62" s="292"/>
      <c r="C62" s="298"/>
      <c r="D62" s="301" t="s">
        <v>1768</v>
      </c>
      <c r="E62" s="301"/>
      <c r="F62" s="301"/>
      <c r="G62" s="301"/>
      <c r="H62" s="301"/>
      <c r="I62" s="301"/>
      <c r="J62" s="301"/>
      <c r="K62" s="294"/>
    </row>
    <row r="63" s="1" customFormat="1" ht="15" customHeight="1">
      <c r="B63" s="292"/>
      <c r="C63" s="298"/>
      <c r="D63" s="296" t="s">
        <v>1769</v>
      </c>
      <c r="E63" s="296"/>
      <c r="F63" s="296"/>
      <c r="G63" s="296"/>
      <c r="H63" s="296"/>
      <c r="I63" s="296"/>
      <c r="J63" s="296"/>
      <c r="K63" s="294"/>
    </row>
    <row r="64" s="1" customFormat="1" ht="12.75" customHeight="1">
      <c r="B64" s="292"/>
      <c r="C64" s="298"/>
      <c r="D64" s="298"/>
      <c r="E64" s="302"/>
      <c r="F64" s="298"/>
      <c r="G64" s="298"/>
      <c r="H64" s="298"/>
      <c r="I64" s="298"/>
      <c r="J64" s="298"/>
      <c r="K64" s="294"/>
    </row>
    <row r="65" s="1" customFormat="1" ht="15" customHeight="1">
      <c r="B65" s="292"/>
      <c r="C65" s="298"/>
      <c r="D65" s="296" t="s">
        <v>1770</v>
      </c>
      <c r="E65" s="296"/>
      <c r="F65" s="296"/>
      <c r="G65" s="296"/>
      <c r="H65" s="296"/>
      <c r="I65" s="296"/>
      <c r="J65" s="296"/>
      <c r="K65" s="294"/>
    </row>
    <row r="66" s="1" customFormat="1" ht="15" customHeight="1">
      <c r="B66" s="292"/>
      <c r="C66" s="298"/>
      <c r="D66" s="301" t="s">
        <v>1771</v>
      </c>
      <c r="E66" s="301"/>
      <c r="F66" s="301"/>
      <c r="G66" s="301"/>
      <c r="H66" s="301"/>
      <c r="I66" s="301"/>
      <c r="J66" s="301"/>
      <c r="K66" s="294"/>
    </row>
    <row r="67" s="1" customFormat="1" ht="15" customHeight="1">
      <c r="B67" s="292"/>
      <c r="C67" s="298"/>
      <c r="D67" s="296" t="s">
        <v>1772</v>
      </c>
      <c r="E67" s="296"/>
      <c r="F67" s="296"/>
      <c r="G67" s="296"/>
      <c r="H67" s="296"/>
      <c r="I67" s="296"/>
      <c r="J67" s="296"/>
      <c r="K67" s="294"/>
    </row>
    <row r="68" s="1" customFormat="1" ht="15" customHeight="1">
      <c r="B68" s="292"/>
      <c r="C68" s="298"/>
      <c r="D68" s="296" t="s">
        <v>1773</v>
      </c>
      <c r="E68" s="296"/>
      <c r="F68" s="296"/>
      <c r="G68" s="296"/>
      <c r="H68" s="296"/>
      <c r="I68" s="296"/>
      <c r="J68" s="296"/>
      <c r="K68" s="294"/>
    </row>
    <row r="69" s="1" customFormat="1" ht="15" customHeight="1">
      <c r="B69" s="292"/>
      <c r="C69" s="298"/>
      <c r="D69" s="296" t="s">
        <v>1774</v>
      </c>
      <c r="E69" s="296"/>
      <c r="F69" s="296"/>
      <c r="G69" s="296"/>
      <c r="H69" s="296"/>
      <c r="I69" s="296"/>
      <c r="J69" s="296"/>
      <c r="K69" s="294"/>
    </row>
    <row r="70" s="1" customFormat="1" ht="15" customHeight="1">
      <c r="B70" s="292"/>
      <c r="C70" s="298"/>
      <c r="D70" s="296" t="s">
        <v>1775</v>
      </c>
      <c r="E70" s="296"/>
      <c r="F70" s="296"/>
      <c r="G70" s="296"/>
      <c r="H70" s="296"/>
      <c r="I70" s="296"/>
      <c r="J70" s="296"/>
      <c r="K70" s="294"/>
    </row>
    <row r="71" s="1" customFormat="1" ht="12.75" customHeight="1">
      <c r="B71" s="303"/>
      <c r="C71" s="304"/>
      <c r="D71" s="304"/>
      <c r="E71" s="304"/>
      <c r="F71" s="304"/>
      <c r="G71" s="304"/>
      <c r="H71" s="304"/>
      <c r="I71" s="304"/>
      <c r="J71" s="304"/>
      <c r="K71" s="305"/>
    </row>
    <row r="72" s="1" customFormat="1" ht="18.75" customHeight="1">
      <c r="B72" s="306"/>
      <c r="C72" s="306"/>
      <c r="D72" s="306"/>
      <c r="E72" s="306"/>
      <c r="F72" s="306"/>
      <c r="G72" s="306"/>
      <c r="H72" s="306"/>
      <c r="I72" s="306"/>
      <c r="J72" s="306"/>
      <c r="K72" s="307"/>
    </row>
    <row r="73" s="1" customFormat="1" ht="18.75" customHeight="1">
      <c r="B73" s="307"/>
      <c r="C73" s="307"/>
      <c r="D73" s="307"/>
      <c r="E73" s="307"/>
      <c r="F73" s="307"/>
      <c r="G73" s="307"/>
      <c r="H73" s="307"/>
      <c r="I73" s="307"/>
      <c r="J73" s="307"/>
      <c r="K73" s="307"/>
    </row>
    <row r="74" s="1" customFormat="1" ht="7.5" customHeight="1">
      <c r="B74" s="308"/>
      <c r="C74" s="309"/>
      <c r="D74" s="309"/>
      <c r="E74" s="309"/>
      <c r="F74" s="309"/>
      <c r="G74" s="309"/>
      <c r="H74" s="309"/>
      <c r="I74" s="309"/>
      <c r="J74" s="309"/>
      <c r="K74" s="310"/>
    </row>
    <row r="75" s="1" customFormat="1" ht="45" customHeight="1">
      <c r="B75" s="311"/>
      <c r="C75" s="312" t="s">
        <v>1776</v>
      </c>
      <c r="D75" s="312"/>
      <c r="E75" s="312"/>
      <c r="F75" s="312"/>
      <c r="G75" s="312"/>
      <c r="H75" s="312"/>
      <c r="I75" s="312"/>
      <c r="J75" s="312"/>
      <c r="K75" s="313"/>
    </row>
    <row r="76" s="1" customFormat="1" ht="17.25" customHeight="1">
      <c r="B76" s="311"/>
      <c r="C76" s="314" t="s">
        <v>1777</v>
      </c>
      <c r="D76" s="314"/>
      <c r="E76" s="314"/>
      <c r="F76" s="314" t="s">
        <v>1778</v>
      </c>
      <c r="G76" s="315"/>
      <c r="H76" s="314" t="s">
        <v>59</v>
      </c>
      <c r="I76" s="314" t="s">
        <v>62</v>
      </c>
      <c r="J76" s="314" t="s">
        <v>1779</v>
      </c>
      <c r="K76" s="313"/>
    </row>
    <row r="77" s="1" customFormat="1" ht="17.25" customHeight="1">
      <c r="B77" s="311"/>
      <c r="C77" s="316" t="s">
        <v>1780</v>
      </c>
      <c r="D77" s="316"/>
      <c r="E77" s="316"/>
      <c r="F77" s="317" t="s">
        <v>1781</v>
      </c>
      <c r="G77" s="318"/>
      <c r="H77" s="316"/>
      <c r="I77" s="316"/>
      <c r="J77" s="316" t="s">
        <v>1782</v>
      </c>
      <c r="K77" s="313"/>
    </row>
    <row r="78" s="1" customFormat="1" ht="5.25" customHeight="1">
      <c r="B78" s="311"/>
      <c r="C78" s="319"/>
      <c r="D78" s="319"/>
      <c r="E78" s="319"/>
      <c r="F78" s="319"/>
      <c r="G78" s="320"/>
      <c r="H78" s="319"/>
      <c r="I78" s="319"/>
      <c r="J78" s="319"/>
      <c r="K78" s="313"/>
    </row>
    <row r="79" s="1" customFormat="1" ht="15" customHeight="1">
      <c r="B79" s="311"/>
      <c r="C79" s="299" t="s">
        <v>58</v>
      </c>
      <c r="D79" s="321"/>
      <c r="E79" s="321"/>
      <c r="F79" s="322" t="s">
        <v>1783</v>
      </c>
      <c r="G79" s="323"/>
      <c r="H79" s="299" t="s">
        <v>1784</v>
      </c>
      <c r="I79" s="299" t="s">
        <v>1785</v>
      </c>
      <c r="J79" s="299">
        <v>20</v>
      </c>
      <c r="K79" s="313"/>
    </row>
    <row r="80" s="1" customFormat="1" ht="15" customHeight="1">
      <c r="B80" s="311"/>
      <c r="C80" s="299" t="s">
        <v>1786</v>
      </c>
      <c r="D80" s="299"/>
      <c r="E80" s="299"/>
      <c r="F80" s="322" t="s">
        <v>1783</v>
      </c>
      <c r="G80" s="323"/>
      <c r="H80" s="299" t="s">
        <v>1787</v>
      </c>
      <c r="I80" s="299" t="s">
        <v>1785</v>
      </c>
      <c r="J80" s="299">
        <v>120</v>
      </c>
      <c r="K80" s="313"/>
    </row>
    <row r="81" s="1" customFormat="1" ht="15" customHeight="1">
      <c r="B81" s="324"/>
      <c r="C81" s="299" t="s">
        <v>1788</v>
      </c>
      <c r="D81" s="299"/>
      <c r="E81" s="299"/>
      <c r="F81" s="322" t="s">
        <v>1789</v>
      </c>
      <c r="G81" s="323"/>
      <c r="H81" s="299" t="s">
        <v>1790</v>
      </c>
      <c r="I81" s="299" t="s">
        <v>1785</v>
      </c>
      <c r="J81" s="299">
        <v>50</v>
      </c>
      <c r="K81" s="313"/>
    </row>
    <row r="82" s="1" customFormat="1" ht="15" customHeight="1">
      <c r="B82" s="324"/>
      <c r="C82" s="299" t="s">
        <v>1791</v>
      </c>
      <c r="D82" s="299"/>
      <c r="E82" s="299"/>
      <c r="F82" s="322" t="s">
        <v>1783</v>
      </c>
      <c r="G82" s="323"/>
      <c r="H82" s="299" t="s">
        <v>1792</v>
      </c>
      <c r="I82" s="299" t="s">
        <v>1793</v>
      </c>
      <c r="J82" s="299"/>
      <c r="K82" s="313"/>
    </row>
    <row r="83" s="1" customFormat="1" ht="15" customHeight="1">
      <c r="B83" s="324"/>
      <c r="C83" s="325" t="s">
        <v>1794</v>
      </c>
      <c r="D83" s="325"/>
      <c r="E83" s="325"/>
      <c r="F83" s="326" t="s">
        <v>1789</v>
      </c>
      <c r="G83" s="325"/>
      <c r="H83" s="325" t="s">
        <v>1795</v>
      </c>
      <c r="I83" s="325" t="s">
        <v>1785</v>
      </c>
      <c r="J83" s="325">
        <v>15</v>
      </c>
      <c r="K83" s="313"/>
    </row>
    <row r="84" s="1" customFormat="1" ht="15" customHeight="1">
      <c r="B84" s="324"/>
      <c r="C84" s="325" t="s">
        <v>1796</v>
      </c>
      <c r="D84" s="325"/>
      <c r="E84" s="325"/>
      <c r="F84" s="326" t="s">
        <v>1789</v>
      </c>
      <c r="G84" s="325"/>
      <c r="H84" s="325" t="s">
        <v>1797</v>
      </c>
      <c r="I84" s="325" t="s">
        <v>1785</v>
      </c>
      <c r="J84" s="325">
        <v>15</v>
      </c>
      <c r="K84" s="313"/>
    </row>
    <row r="85" s="1" customFormat="1" ht="15" customHeight="1">
      <c r="B85" s="324"/>
      <c r="C85" s="325" t="s">
        <v>1798</v>
      </c>
      <c r="D85" s="325"/>
      <c r="E85" s="325"/>
      <c r="F85" s="326" t="s">
        <v>1789</v>
      </c>
      <c r="G85" s="325"/>
      <c r="H85" s="325" t="s">
        <v>1799</v>
      </c>
      <c r="I85" s="325" t="s">
        <v>1785</v>
      </c>
      <c r="J85" s="325">
        <v>20</v>
      </c>
      <c r="K85" s="313"/>
    </row>
    <row r="86" s="1" customFormat="1" ht="15" customHeight="1">
      <c r="B86" s="324"/>
      <c r="C86" s="325" t="s">
        <v>1800</v>
      </c>
      <c r="D86" s="325"/>
      <c r="E86" s="325"/>
      <c r="F86" s="326" t="s">
        <v>1789</v>
      </c>
      <c r="G86" s="325"/>
      <c r="H86" s="325" t="s">
        <v>1801</v>
      </c>
      <c r="I86" s="325" t="s">
        <v>1785</v>
      </c>
      <c r="J86" s="325">
        <v>20</v>
      </c>
      <c r="K86" s="313"/>
    </row>
    <row r="87" s="1" customFormat="1" ht="15" customHeight="1">
      <c r="B87" s="324"/>
      <c r="C87" s="299" t="s">
        <v>1802</v>
      </c>
      <c r="D87" s="299"/>
      <c r="E87" s="299"/>
      <c r="F87" s="322" t="s">
        <v>1789</v>
      </c>
      <c r="G87" s="323"/>
      <c r="H87" s="299" t="s">
        <v>1803</v>
      </c>
      <c r="I87" s="299" t="s">
        <v>1785</v>
      </c>
      <c r="J87" s="299">
        <v>50</v>
      </c>
      <c r="K87" s="313"/>
    </row>
    <row r="88" s="1" customFormat="1" ht="15" customHeight="1">
      <c r="B88" s="324"/>
      <c r="C88" s="299" t="s">
        <v>1804</v>
      </c>
      <c r="D88" s="299"/>
      <c r="E88" s="299"/>
      <c r="F88" s="322" t="s">
        <v>1789</v>
      </c>
      <c r="G88" s="323"/>
      <c r="H88" s="299" t="s">
        <v>1805</v>
      </c>
      <c r="I88" s="299" t="s">
        <v>1785</v>
      </c>
      <c r="J88" s="299">
        <v>20</v>
      </c>
      <c r="K88" s="313"/>
    </row>
    <row r="89" s="1" customFormat="1" ht="15" customHeight="1">
      <c r="B89" s="324"/>
      <c r="C89" s="299" t="s">
        <v>1806</v>
      </c>
      <c r="D89" s="299"/>
      <c r="E89" s="299"/>
      <c r="F89" s="322" t="s">
        <v>1789</v>
      </c>
      <c r="G89" s="323"/>
      <c r="H89" s="299" t="s">
        <v>1807</v>
      </c>
      <c r="I89" s="299" t="s">
        <v>1785</v>
      </c>
      <c r="J89" s="299">
        <v>20</v>
      </c>
      <c r="K89" s="313"/>
    </row>
    <row r="90" s="1" customFormat="1" ht="15" customHeight="1">
      <c r="B90" s="324"/>
      <c r="C90" s="299" t="s">
        <v>1808</v>
      </c>
      <c r="D90" s="299"/>
      <c r="E90" s="299"/>
      <c r="F90" s="322" t="s">
        <v>1789</v>
      </c>
      <c r="G90" s="323"/>
      <c r="H90" s="299" t="s">
        <v>1809</v>
      </c>
      <c r="I90" s="299" t="s">
        <v>1785</v>
      </c>
      <c r="J90" s="299">
        <v>50</v>
      </c>
      <c r="K90" s="313"/>
    </row>
    <row r="91" s="1" customFormat="1" ht="15" customHeight="1">
      <c r="B91" s="324"/>
      <c r="C91" s="299" t="s">
        <v>1810</v>
      </c>
      <c r="D91" s="299"/>
      <c r="E91" s="299"/>
      <c r="F91" s="322" t="s">
        <v>1789</v>
      </c>
      <c r="G91" s="323"/>
      <c r="H91" s="299" t="s">
        <v>1810</v>
      </c>
      <c r="I91" s="299" t="s">
        <v>1785</v>
      </c>
      <c r="J91" s="299">
        <v>50</v>
      </c>
      <c r="K91" s="313"/>
    </row>
    <row r="92" s="1" customFormat="1" ht="15" customHeight="1">
      <c r="B92" s="324"/>
      <c r="C92" s="299" t="s">
        <v>1811</v>
      </c>
      <c r="D92" s="299"/>
      <c r="E92" s="299"/>
      <c r="F92" s="322" t="s">
        <v>1789</v>
      </c>
      <c r="G92" s="323"/>
      <c r="H92" s="299" t="s">
        <v>1812</v>
      </c>
      <c r="I92" s="299" t="s">
        <v>1785</v>
      </c>
      <c r="J92" s="299">
        <v>255</v>
      </c>
      <c r="K92" s="313"/>
    </row>
    <row r="93" s="1" customFormat="1" ht="15" customHeight="1">
      <c r="B93" s="324"/>
      <c r="C93" s="299" t="s">
        <v>1813</v>
      </c>
      <c r="D93" s="299"/>
      <c r="E93" s="299"/>
      <c r="F93" s="322" t="s">
        <v>1783</v>
      </c>
      <c r="G93" s="323"/>
      <c r="H93" s="299" t="s">
        <v>1814</v>
      </c>
      <c r="I93" s="299" t="s">
        <v>1815</v>
      </c>
      <c r="J93" s="299"/>
      <c r="K93" s="313"/>
    </row>
    <row r="94" s="1" customFormat="1" ht="15" customHeight="1">
      <c r="B94" s="324"/>
      <c r="C94" s="299" t="s">
        <v>1816</v>
      </c>
      <c r="D94" s="299"/>
      <c r="E94" s="299"/>
      <c r="F94" s="322" t="s">
        <v>1783</v>
      </c>
      <c r="G94" s="323"/>
      <c r="H94" s="299" t="s">
        <v>1817</v>
      </c>
      <c r="I94" s="299" t="s">
        <v>1818</v>
      </c>
      <c r="J94" s="299"/>
      <c r="K94" s="313"/>
    </row>
    <row r="95" s="1" customFormat="1" ht="15" customHeight="1">
      <c r="B95" s="324"/>
      <c r="C95" s="299" t="s">
        <v>1819</v>
      </c>
      <c r="D95" s="299"/>
      <c r="E95" s="299"/>
      <c r="F95" s="322" t="s">
        <v>1783</v>
      </c>
      <c r="G95" s="323"/>
      <c r="H95" s="299" t="s">
        <v>1819</v>
      </c>
      <c r="I95" s="299" t="s">
        <v>1818</v>
      </c>
      <c r="J95" s="299"/>
      <c r="K95" s="313"/>
    </row>
    <row r="96" s="1" customFormat="1" ht="15" customHeight="1">
      <c r="B96" s="324"/>
      <c r="C96" s="299" t="s">
        <v>43</v>
      </c>
      <c r="D96" s="299"/>
      <c r="E96" s="299"/>
      <c r="F96" s="322" t="s">
        <v>1783</v>
      </c>
      <c r="G96" s="323"/>
      <c r="H96" s="299" t="s">
        <v>1820</v>
      </c>
      <c r="I96" s="299" t="s">
        <v>1818</v>
      </c>
      <c r="J96" s="299"/>
      <c r="K96" s="313"/>
    </row>
    <row r="97" s="1" customFormat="1" ht="15" customHeight="1">
      <c r="B97" s="324"/>
      <c r="C97" s="299" t="s">
        <v>53</v>
      </c>
      <c r="D97" s="299"/>
      <c r="E97" s="299"/>
      <c r="F97" s="322" t="s">
        <v>1783</v>
      </c>
      <c r="G97" s="323"/>
      <c r="H97" s="299" t="s">
        <v>1821</v>
      </c>
      <c r="I97" s="299" t="s">
        <v>1818</v>
      </c>
      <c r="J97" s="299"/>
      <c r="K97" s="313"/>
    </row>
    <row r="98" s="1" customFormat="1" ht="15" customHeight="1">
      <c r="B98" s="327"/>
      <c r="C98" s="328"/>
      <c r="D98" s="328"/>
      <c r="E98" s="328"/>
      <c r="F98" s="328"/>
      <c r="G98" s="328"/>
      <c r="H98" s="328"/>
      <c r="I98" s="328"/>
      <c r="J98" s="328"/>
      <c r="K98" s="329"/>
    </row>
    <row r="99" s="1" customFormat="1" ht="18.75" customHeight="1">
      <c r="B99" s="330"/>
      <c r="C99" s="331"/>
      <c r="D99" s="331"/>
      <c r="E99" s="331"/>
      <c r="F99" s="331"/>
      <c r="G99" s="331"/>
      <c r="H99" s="331"/>
      <c r="I99" s="331"/>
      <c r="J99" s="331"/>
      <c r="K99" s="330"/>
    </row>
    <row r="100" s="1" customFormat="1" ht="18.75" customHeight="1">
      <c r="B100" s="307"/>
      <c r="C100" s="307"/>
      <c r="D100" s="307"/>
      <c r="E100" s="307"/>
      <c r="F100" s="307"/>
      <c r="G100" s="307"/>
      <c r="H100" s="307"/>
      <c r="I100" s="307"/>
      <c r="J100" s="307"/>
      <c r="K100" s="307"/>
    </row>
    <row r="101" s="1" customFormat="1" ht="7.5" customHeight="1">
      <c r="B101" s="308"/>
      <c r="C101" s="309"/>
      <c r="D101" s="309"/>
      <c r="E101" s="309"/>
      <c r="F101" s="309"/>
      <c r="G101" s="309"/>
      <c r="H101" s="309"/>
      <c r="I101" s="309"/>
      <c r="J101" s="309"/>
      <c r="K101" s="310"/>
    </row>
    <row r="102" s="1" customFormat="1" ht="45" customHeight="1">
      <c r="B102" s="311"/>
      <c r="C102" s="312" t="s">
        <v>1822</v>
      </c>
      <c r="D102" s="312"/>
      <c r="E102" s="312"/>
      <c r="F102" s="312"/>
      <c r="G102" s="312"/>
      <c r="H102" s="312"/>
      <c r="I102" s="312"/>
      <c r="J102" s="312"/>
      <c r="K102" s="313"/>
    </row>
    <row r="103" s="1" customFormat="1" ht="17.25" customHeight="1">
      <c r="B103" s="311"/>
      <c r="C103" s="314" t="s">
        <v>1777</v>
      </c>
      <c r="D103" s="314"/>
      <c r="E103" s="314"/>
      <c r="F103" s="314" t="s">
        <v>1778</v>
      </c>
      <c r="G103" s="315"/>
      <c r="H103" s="314" t="s">
        <v>59</v>
      </c>
      <c r="I103" s="314" t="s">
        <v>62</v>
      </c>
      <c r="J103" s="314" t="s">
        <v>1779</v>
      </c>
      <c r="K103" s="313"/>
    </row>
    <row r="104" s="1" customFormat="1" ht="17.25" customHeight="1">
      <c r="B104" s="311"/>
      <c r="C104" s="316" t="s">
        <v>1780</v>
      </c>
      <c r="D104" s="316"/>
      <c r="E104" s="316"/>
      <c r="F104" s="317" t="s">
        <v>1781</v>
      </c>
      <c r="G104" s="318"/>
      <c r="H104" s="316"/>
      <c r="I104" s="316"/>
      <c r="J104" s="316" t="s">
        <v>1782</v>
      </c>
      <c r="K104" s="313"/>
    </row>
    <row r="105" s="1" customFormat="1" ht="5.25" customHeight="1">
      <c r="B105" s="311"/>
      <c r="C105" s="314"/>
      <c r="D105" s="314"/>
      <c r="E105" s="314"/>
      <c r="F105" s="314"/>
      <c r="G105" s="332"/>
      <c r="H105" s="314"/>
      <c r="I105" s="314"/>
      <c r="J105" s="314"/>
      <c r="K105" s="313"/>
    </row>
    <row r="106" s="1" customFormat="1" ht="15" customHeight="1">
      <c r="B106" s="311"/>
      <c r="C106" s="299" t="s">
        <v>58</v>
      </c>
      <c r="D106" s="321"/>
      <c r="E106" s="321"/>
      <c r="F106" s="322" t="s">
        <v>1783</v>
      </c>
      <c r="G106" s="299"/>
      <c r="H106" s="299" t="s">
        <v>1823</v>
      </c>
      <c r="I106" s="299" t="s">
        <v>1785</v>
      </c>
      <c r="J106" s="299">
        <v>20</v>
      </c>
      <c r="K106" s="313"/>
    </row>
    <row r="107" s="1" customFormat="1" ht="15" customHeight="1">
      <c r="B107" s="311"/>
      <c r="C107" s="299" t="s">
        <v>1786</v>
      </c>
      <c r="D107" s="299"/>
      <c r="E107" s="299"/>
      <c r="F107" s="322" t="s">
        <v>1783</v>
      </c>
      <c r="G107" s="299"/>
      <c r="H107" s="299" t="s">
        <v>1823</v>
      </c>
      <c r="I107" s="299" t="s">
        <v>1785</v>
      </c>
      <c r="J107" s="299">
        <v>120</v>
      </c>
      <c r="K107" s="313"/>
    </row>
    <row r="108" s="1" customFormat="1" ht="15" customHeight="1">
      <c r="B108" s="324"/>
      <c r="C108" s="299" t="s">
        <v>1788</v>
      </c>
      <c r="D108" s="299"/>
      <c r="E108" s="299"/>
      <c r="F108" s="322" t="s">
        <v>1789</v>
      </c>
      <c r="G108" s="299"/>
      <c r="H108" s="299" t="s">
        <v>1823</v>
      </c>
      <c r="I108" s="299" t="s">
        <v>1785</v>
      </c>
      <c r="J108" s="299">
        <v>50</v>
      </c>
      <c r="K108" s="313"/>
    </row>
    <row r="109" s="1" customFormat="1" ht="15" customHeight="1">
      <c r="B109" s="324"/>
      <c r="C109" s="299" t="s">
        <v>1791</v>
      </c>
      <c r="D109" s="299"/>
      <c r="E109" s="299"/>
      <c r="F109" s="322" t="s">
        <v>1783</v>
      </c>
      <c r="G109" s="299"/>
      <c r="H109" s="299" t="s">
        <v>1823</v>
      </c>
      <c r="I109" s="299" t="s">
        <v>1793</v>
      </c>
      <c r="J109" s="299"/>
      <c r="K109" s="313"/>
    </row>
    <row r="110" s="1" customFormat="1" ht="15" customHeight="1">
      <c r="B110" s="324"/>
      <c r="C110" s="299" t="s">
        <v>1802</v>
      </c>
      <c r="D110" s="299"/>
      <c r="E110" s="299"/>
      <c r="F110" s="322" t="s">
        <v>1789</v>
      </c>
      <c r="G110" s="299"/>
      <c r="H110" s="299" t="s">
        <v>1823</v>
      </c>
      <c r="I110" s="299" t="s">
        <v>1785</v>
      </c>
      <c r="J110" s="299">
        <v>50</v>
      </c>
      <c r="K110" s="313"/>
    </row>
    <row r="111" s="1" customFormat="1" ht="15" customHeight="1">
      <c r="B111" s="324"/>
      <c r="C111" s="299" t="s">
        <v>1810</v>
      </c>
      <c r="D111" s="299"/>
      <c r="E111" s="299"/>
      <c r="F111" s="322" t="s">
        <v>1789</v>
      </c>
      <c r="G111" s="299"/>
      <c r="H111" s="299" t="s">
        <v>1823</v>
      </c>
      <c r="I111" s="299" t="s">
        <v>1785</v>
      </c>
      <c r="J111" s="299">
        <v>50</v>
      </c>
      <c r="K111" s="313"/>
    </row>
    <row r="112" s="1" customFormat="1" ht="15" customHeight="1">
      <c r="B112" s="324"/>
      <c r="C112" s="299" t="s">
        <v>1808</v>
      </c>
      <c r="D112" s="299"/>
      <c r="E112" s="299"/>
      <c r="F112" s="322" t="s">
        <v>1789</v>
      </c>
      <c r="G112" s="299"/>
      <c r="H112" s="299" t="s">
        <v>1823</v>
      </c>
      <c r="I112" s="299" t="s">
        <v>1785</v>
      </c>
      <c r="J112" s="299">
        <v>50</v>
      </c>
      <c r="K112" s="313"/>
    </row>
    <row r="113" s="1" customFormat="1" ht="15" customHeight="1">
      <c r="B113" s="324"/>
      <c r="C113" s="299" t="s">
        <v>58</v>
      </c>
      <c r="D113" s="299"/>
      <c r="E113" s="299"/>
      <c r="F113" s="322" t="s">
        <v>1783</v>
      </c>
      <c r="G113" s="299"/>
      <c r="H113" s="299" t="s">
        <v>1824</v>
      </c>
      <c r="I113" s="299" t="s">
        <v>1785</v>
      </c>
      <c r="J113" s="299">
        <v>20</v>
      </c>
      <c r="K113" s="313"/>
    </row>
    <row r="114" s="1" customFormat="1" ht="15" customHeight="1">
      <c r="B114" s="324"/>
      <c r="C114" s="299" t="s">
        <v>1825</v>
      </c>
      <c r="D114" s="299"/>
      <c r="E114" s="299"/>
      <c r="F114" s="322" t="s">
        <v>1783</v>
      </c>
      <c r="G114" s="299"/>
      <c r="H114" s="299" t="s">
        <v>1826</v>
      </c>
      <c r="I114" s="299" t="s">
        <v>1785</v>
      </c>
      <c r="J114" s="299">
        <v>120</v>
      </c>
      <c r="K114" s="313"/>
    </row>
    <row r="115" s="1" customFormat="1" ht="15" customHeight="1">
      <c r="B115" s="324"/>
      <c r="C115" s="299" t="s">
        <v>43</v>
      </c>
      <c r="D115" s="299"/>
      <c r="E115" s="299"/>
      <c r="F115" s="322" t="s">
        <v>1783</v>
      </c>
      <c r="G115" s="299"/>
      <c r="H115" s="299" t="s">
        <v>1827</v>
      </c>
      <c r="I115" s="299" t="s">
        <v>1818</v>
      </c>
      <c r="J115" s="299"/>
      <c r="K115" s="313"/>
    </row>
    <row r="116" s="1" customFormat="1" ht="15" customHeight="1">
      <c r="B116" s="324"/>
      <c r="C116" s="299" t="s">
        <v>53</v>
      </c>
      <c r="D116" s="299"/>
      <c r="E116" s="299"/>
      <c r="F116" s="322" t="s">
        <v>1783</v>
      </c>
      <c r="G116" s="299"/>
      <c r="H116" s="299" t="s">
        <v>1828</v>
      </c>
      <c r="I116" s="299" t="s">
        <v>1818</v>
      </c>
      <c r="J116" s="299"/>
      <c r="K116" s="313"/>
    </row>
    <row r="117" s="1" customFormat="1" ht="15" customHeight="1">
      <c r="B117" s="324"/>
      <c r="C117" s="299" t="s">
        <v>62</v>
      </c>
      <c r="D117" s="299"/>
      <c r="E117" s="299"/>
      <c r="F117" s="322" t="s">
        <v>1783</v>
      </c>
      <c r="G117" s="299"/>
      <c r="H117" s="299" t="s">
        <v>1829</v>
      </c>
      <c r="I117" s="299" t="s">
        <v>1830</v>
      </c>
      <c r="J117" s="299"/>
      <c r="K117" s="313"/>
    </row>
    <row r="118" s="1" customFormat="1" ht="15" customHeight="1">
      <c r="B118" s="327"/>
      <c r="C118" s="333"/>
      <c r="D118" s="333"/>
      <c r="E118" s="333"/>
      <c r="F118" s="333"/>
      <c r="G118" s="333"/>
      <c r="H118" s="333"/>
      <c r="I118" s="333"/>
      <c r="J118" s="333"/>
      <c r="K118" s="329"/>
    </row>
    <row r="119" s="1" customFormat="1" ht="18.75" customHeight="1">
      <c r="B119" s="334"/>
      <c r="C119" s="335"/>
      <c r="D119" s="335"/>
      <c r="E119" s="335"/>
      <c r="F119" s="336"/>
      <c r="G119" s="335"/>
      <c r="H119" s="335"/>
      <c r="I119" s="335"/>
      <c r="J119" s="335"/>
      <c r="K119" s="334"/>
    </row>
    <row r="120" s="1" customFormat="1" ht="18.75" customHeight="1">
      <c r="B120" s="307"/>
      <c r="C120" s="307"/>
      <c r="D120" s="307"/>
      <c r="E120" s="307"/>
      <c r="F120" s="307"/>
      <c r="G120" s="307"/>
      <c r="H120" s="307"/>
      <c r="I120" s="307"/>
      <c r="J120" s="307"/>
      <c r="K120" s="307"/>
    </row>
    <row r="121" s="1" customFormat="1" ht="7.5" customHeight="1">
      <c r="B121" s="337"/>
      <c r="C121" s="338"/>
      <c r="D121" s="338"/>
      <c r="E121" s="338"/>
      <c r="F121" s="338"/>
      <c r="G121" s="338"/>
      <c r="H121" s="338"/>
      <c r="I121" s="338"/>
      <c r="J121" s="338"/>
      <c r="K121" s="339"/>
    </row>
    <row r="122" s="1" customFormat="1" ht="45" customHeight="1">
      <c r="B122" s="340"/>
      <c r="C122" s="290" t="s">
        <v>1831</v>
      </c>
      <c r="D122" s="290"/>
      <c r="E122" s="290"/>
      <c r="F122" s="290"/>
      <c r="G122" s="290"/>
      <c r="H122" s="290"/>
      <c r="I122" s="290"/>
      <c r="J122" s="290"/>
      <c r="K122" s="341"/>
    </row>
    <row r="123" s="1" customFormat="1" ht="17.25" customHeight="1">
      <c r="B123" s="342"/>
      <c r="C123" s="314" t="s">
        <v>1777</v>
      </c>
      <c r="D123" s="314"/>
      <c r="E123" s="314"/>
      <c r="F123" s="314" t="s">
        <v>1778</v>
      </c>
      <c r="G123" s="315"/>
      <c r="H123" s="314" t="s">
        <v>59</v>
      </c>
      <c r="I123" s="314" t="s">
        <v>62</v>
      </c>
      <c r="J123" s="314" t="s">
        <v>1779</v>
      </c>
      <c r="K123" s="343"/>
    </row>
    <row r="124" s="1" customFormat="1" ht="17.25" customHeight="1">
      <c r="B124" s="342"/>
      <c r="C124" s="316" t="s">
        <v>1780</v>
      </c>
      <c r="D124" s="316"/>
      <c r="E124" s="316"/>
      <c r="F124" s="317" t="s">
        <v>1781</v>
      </c>
      <c r="G124" s="318"/>
      <c r="H124" s="316"/>
      <c r="I124" s="316"/>
      <c r="J124" s="316" t="s">
        <v>1782</v>
      </c>
      <c r="K124" s="343"/>
    </row>
    <row r="125" s="1" customFormat="1" ht="5.25" customHeight="1">
      <c r="B125" s="344"/>
      <c r="C125" s="319"/>
      <c r="D125" s="319"/>
      <c r="E125" s="319"/>
      <c r="F125" s="319"/>
      <c r="G125" s="345"/>
      <c r="H125" s="319"/>
      <c r="I125" s="319"/>
      <c r="J125" s="319"/>
      <c r="K125" s="346"/>
    </row>
    <row r="126" s="1" customFormat="1" ht="15" customHeight="1">
      <c r="B126" s="344"/>
      <c r="C126" s="299" t="s">
        <v>1786</v>
      </c>
      <c r="D126" s="321"/>
      <c r="E126" s="321"/>
      <c r="F126" s="322" t="s">
        <v>1783</v>
      </c>
      <c r="G126" s="299"/>
      <c r="H126" s="299" t="s">
        <v>1823</v>
      </c>
      <c r="I126" s="299" t="s">
        <v>1785</v>
      </c>
      <c r="J126" s="299">
        <v>120</v>
      </c>
      <c r="K126" s="347"/>
    </row>
    <row r="127" s="1" customFormat="1" ht="15" customHeight="1">
      <c r="B127" s="344"/>
      <c r="C127" s="299" t="s">
        <v>1832</v>
      </c>
      <c r="D127" s="299"/>
      <c r="E127" s="299"/>
      <c r="F127" s="322" t="s">
        <v>1783</v>
      </c>
      <c r="G127" s="299"/>
      <c r="H127" s="299" t="s">
        <v>1833</v>
      </c>
      <c r="I127" s="299" t="s">
        <v>1785</v>
      </c>
      <c r="J127" s="299" t="s">
        <v>1834</v>
      </c>
      <c r="K127" s="347"/>
    </row>
    <row r="128" s="1" customFormat="1" ht="15" customHeight="1">
      <c r="B128" s="344"/>
      <c r="C128" s="299" t="s">
        <v>1731</v>
      </c>
      <c r="D128" s="299"/>
      <c r="E128" s="299"/>
      <c r="F128" s="322" t="s">
        <v>1783</v>
      </c>
      <c r="G128" s="299"/>
      <c r="H128" s="299" t="s">
        <v>1835</v>
      </c>
      <c r="I128" s="299" t="s">
        <v>1785</v>
      </c>
      <c r="J128" s="299" t="s">
        <v>1834</v>
      </c>
      <c r="K128" s="347"/>
    </row>
    <row r="129" s="1" customFormat="1" ht="15" customHeight="1">
      <c r="B129" s="344"/>
      <c r="C129" s="299" t="s">
        <v>1794</v>
      </c>
      <c r="D129" s="299"/>
      <c r="E129" s="299"/>
      <c r="F129" s="322" t="s">
        <v>1789</v>
      </c>
      <c r="G129" s="299"/>
      <c r="H129" s="299" t="s">
        <v>1795</v>
      </c>
      <c r="I129" s="299" t="s">
        <v>1785</v>
      </c>
      <c r="J129" s="299">
        <v>15</v>
      </c>
      <c r="K129" s="347"/>
    </row>
    <row r="130" s="1" customFormat="1" ht="15" customHeight="1">
      <c r="B130" s="344"/>
      <c r="C130" s="325" t="s">
        <v>1796</v>
      </c>
      <c r="D130" s="325"/>
      <c r="E130" s="325"/>
      <c r="F130" s="326" t="s">
        <v>1789</v>
      </c>
      <c r="G130" s="325"/>
      <c r="H130" s="325" t="s">
        <v>1797</v>
      </c>
      <c r="I130" s="325" t="s">
        <v>1785</v>
      </c>
      <c r="J130" s="325">
        <v>15</v>
      </c>
      <c r="K130" s="347"/>
    </row>
    <row r="131" s="1" customFormat="1" ht="15" customHeight="1">
      <c r="B131" s="344"/>
      <c r="C131" s="325" t="s">
        <v>1798</v>
      </c>
      <c r="D131" s="325"/>
      <c r="E131" s="325"/>
      <c r="F131" s="326" t="s">
        <v>1789</v>
      </c>
      <c r="G131" s="325"/>
      <c r="H131" s="325" t="s">
        <v>1799</v>
      </c>
      <c r="I131" s="325" t="s">
        <v>1785</v>
      </c>
      <c r="J131" s="325">
        <v>20</v>
      </c>
      <c r="K131" s="347"/>
    </row>
    <row r="132" s="1" customFormat="1" ht="15" customHeight="1">
      <c r="B132" s="344"/>
      <c r="C132" s="325" t="s">
        <v>1800</v>
      </c>
      <c r="D132" s="325"/>
      <c r="E132" s="325"/>
      <c r="F132" s="326" t="s">
        <v>1789</v>
      </c>
      <c r="G132" s="325"/>
      <c r="H132" s="325" t="s">
        <v>1801</v>
      </c>
      <c r="I132" s="325" t="s">
        <v>1785</v>
      </c>
      <c r="J132" s="325">
        <v>20</v>
      </c>
      <c r="K132" s="347"/>
    </row>
    <row r="133" s="1" customFormat="1" ht="15" customHeight="1">
      <c r="B133" s="344"/>
      <c r="C133" s="299" t="s">
        <v>1788</v>
      </c>
      <c r="D133" s="299"/>
      <c r="E133" s="299"/>
      <c r="F133" s="322" t="s">
        <v>1789</v>
      </c>
      <c r="G133" s="299"/>
      <c r="H133" s="299" t="s">
        <v>1823</v>
      </c>
      <c r="I133" s="299" t="s">
        <v>1785</v>
      </c>
      <c r="J133" s="299">
        <v>50</v>
      </c>
      <c r="K133" s="347"/>
    </row>
    <row r="134" s="1" customFormat="1" ht="15" customHeight="1">
      <c r="B134" s="344"/>
      <c r="C134" s="299" t="s">
        <v>1802</v>
      </c>
      <c r="D134" s="299"/>
      <c r="E134" s="299"/>
      <c r="F134" s="322" t="s">
        <v>1789</v>
      </c>
      <c r="G134" s="299"/>
      <c r="H134" s="299" t="s">
        <v>1823</v>
      </c>
      <c r="I134" s="299" t="s">
        <v>1785</v>
      </c>
      <c r="J134" s="299">
        <v>50</v>
      </c>
      <c r="K134" s="347"/>
    </row>
    <row r="135" s="1" customFormat="1" ht="15" customHeight="1">
      <c r="B135" s="344"/>
      <c r="C135" s="299" t="s">
        <v>1808</v>
      </c>
      <c r="D135" s="299"/>
      <c r="E135" s="299"/>
      <c r="F135" s="322" t="s">
        <v>1789</v>
      </c>
      <c r="G135" s="299"/>
      <c r="H135" s="299" t="s">
        <v>1823</v>
      </c>
      <c r="I135" s="299" t="s">
        <v>1785</v>
      </c>
      <c r="J135" s="299">
        <v>50</v>
      </c>
      <c r="K135" s="347"/>
    </row>
    <row r="136" s="1" customFormat="1" ht="15" customHeight="1">
      <c r="B136" s="344"/>
      <c r="C136" s="299" t="s">
        <v>1810</v>
      </c>
      <c r="D136" s="299"/>
      <c r="E136" s="299"/>
      <c r="F136" s="322" t="s">
        <v>1789</v>
      </c>
      <c r="G136" s="299"/>
      <c r="H136" s="299" t="s">
        <v>1823</v>
      </c>
      <c r="I136" s="299" t="s">
        <v>1785</v>
      </c>
      <c r="J136" s="299">
        <v>50</v>
      </c>
      <c r="K136" s="347"/>
    </row>
    <row r="137" s="1" customFormat="1" ht="15" customHeight="1">
      <c r="B137" s="344"/>
      <c r="C137" s="299" t="s">
        <v>1811</v>
      </c>
      <c r="D137" s="299"/>
      <c r="E137" s="299"/>
      <c r="F137" s="322" t="s">
        <v>1789</v>
      </c>
      <c r="G137" s="299"/>
      <c r="H137" s="299" t="s">
        <v>1836</v>
      </c>
      <c r="I137" s="299" t="s">
        <v>1785</v>
      </c>
      <c r="J137" s="299">
        <v>255</v>
      </c>
      <c r="K137" s="347"/>
    </row>
    <row r="138" s="1" customFormat="1" ht="15" customHeight="1">
      <c r="B138" s="344"/>
      <c r="C138" s="299" t="s">
        <v>1813</v>
      </c>
      <c r="D138" s="299"/>
      <c r="E138" s="299"/>
      <c r="F138" s="322" t="s">
        <v>1783</v>
      </c>
      <c r="G138" s="299"/>
      <c r="H138" s="299" t="s">
        <v>1837</v>
      </c>
      <c r="I138" s="299" t="s">
        <v>1815</v>
      </c>
      <c r="J138" s="299"/>
      <c r="K138" s="347"/>
    </row>
    <row r="139" s="1" customFormat="1" ht="15" customHeight="1">
      <c r="B139" s="344"/>
      <c r="C139" s="299" t="s">
        <v>1816</v>
      </c>
      <c r="D139" s="299"/>
      <c r="E139" s="299"/>
      <c r="F139" s="322" t="s">
        <v>1783</v>
      </c>
      <c r="G139" s="299"/>
      <c r="H139" s="299" t="s">
        <v>1838</v>
      </c>
      <c r="I139" s="299" t="s">
        <v>1818</v>
      </c>
      <c r="J139" s="299"/>
      <c r="K139" s="347"/>
    </row>
    <row r="140" s="1" customFormat="1" ht="15" customHeight="1">
      <c r="B140" s="344"/>
      <c r="C140" s="299" t="s">
        <v>1819</v>
      </c>
      <c r="D140" s="299"/>
      <c r="E140" s="299"/>
      <c r="F140" s="322" t="s">
        <v>1783</v>
      </c>
      <c r="G140" s="299"/>
      <c r="H140" s="299" t="s">
        <v>1819</v>
      </c>
      <c r="I140" s="299" t="s">
        <v>1818</v>
      </c>
      <c r="J140" s="299"/>
      <c r="K140" s="347"/>
    </row>
    <row r="141" s="1" customFormat="1" ht="15" customHeight="1">
      <c r="B141" s="344"/>
      <c r="C141" s="299" t="s">
        <v>43</v>
      </c>
      <c r="D141" s="299"/>
      <c r="E141" s="299"/>
      <c r="F141" s="322" t="s">
        <v>1783</v>
      </c>
      <c r="G141" s="299"/>
      <c r="H141" s="299" t="s">
        <v>1839</v>
      </c>
      <c r="I141" s="299" t="s">
        <v>1818</v>
      </c>
      <c r="J141" s="299"/>
      <c r="K141" s="347"/>
    </row>
    <row r="142" s="1" customFormat="1" ht="15" customHeight="1">
      <c r="B142" s="344"/>
      <c r="C142" s="299" t="s">
        <v>1840</v>
      </c>
      <c r="D142" s="299"/>
      <c r="E142" s="299"/>
      <c r="F142" s="322" t="s">
        <v>1783</v>
      </c>
      <c r="G142" s="299"/>
      <c r="H142" s="299" t="s">
        <v>1841</v>
      </c>
      <c r="I142" s="299" t="s">
        <v>1818</v>
      </c>
      <c r="J142" s="299"/>
      <c r="K142" s="347"/>
    </row>
    <row r="143" s="1" customFormat="1" ht="15" customHeight="1">
      <c r="B143" s="348"/>
      <c r="C143" s="349"/>
      <c r="D143" s="349"/>
      <c r="E143" s="349"/>
      <c r="F143" s="349"/>
      <c r="G143" s="349"/>
      <c r="H143" s="349"/>
      <c r="I143" s="349"/>
      <c r="J143" s="349"/>
      <c r="K143" s="350"/>
    </row>
    <row r="144" s="1" customFormat="1" ht="18.75" customHeight="1">
      <c r="B144" s="335"/>
      <c r="C144" s="335"/>
      <c r="D144" s="335"/>
      <c r="E144" s="335"/>
      <c r="F144" s="336"/>
      <c r="G144" s="335"/>
      <c r="H144" s="335"/>
      <c r="I144" s="335"/>
      <c r="J144" s="335"/>
      <c r="K144" s="335"/>
    </row>
    <row r="145" s="1" customFormat="1" ht="18.75" customHeight="1">
      <c r="B145" s="307"/>
      <c r="C145" s="307"/>
      <c r="D145" s="307"/>
      <c r="E145" s="307"/>
      <c r="F145" s="307"/>
      <c r="G145" s="307"/>
      <c r="H145" s="307"/>
      <c r="I145" s="307"/>
      <c r="J145" s="307"/>
      <c r="K145" s="307"/>
    </row>
    <row r="146" s="1" customFormat="1" ht="7.5" customHeight="1">
      <c r="B146" s="308"/>
      <c r="C146" s="309"/>
      <c r="D146" s="309"/>
      <c r="E146" s="309"/>
      <c r="F146" s="309"/>
      <c r="G146" s="309"/>
      <c r="H146" s="309"/>
      <c r="I146" s="309"/>
      <c r="J146" s="309"/>
      <c r="K146" s="310"/>
    </row>
    <row r="147" s="1" customFormat="1" ht="45" customHeight="1">
      <c r="B147" s="311"/>
      <c r="C147" s="312" t="s">
        <v>1842</v>
      </c>
      <c r="D147" s="312"/>
      <c r="E147" s="312"/>
      <c r="F147" s="312"/>
      <c r="G147" s="312"/>
      <c r="H147" s="312"/>
      <c r="I147" s="312"/>
      <c r="J147" s="312"/>
      <c r="K147" s="313"/>
    </row>
    <row r="148" s="1" customFormat="1" ht="17.25" customHeight="1">
      <c r="B148" s="311"/>
      <c r="C148" s="314" t="s">
        <v>1777</v>
      </c>
      <c r="D148" s="314"/>
      <c r="E148" s="314"/>
      <c r="F148" s="314" t="s">
        <v>1778</v>
      </c>
      <c r="G148" s="315"/>
      <c r="H148" s="314" t="s">
        <v>59</v>
      </c>
      <c r="I148" s="314" t="s">
        <v>62</v>
      </c>
      <c r="J148" s="314" t="s">
        <v>1779</v>
      </c>
      <c r="K148" s="313"/>
    </row>
    <row r="149" s="1" customFormat="1" ht="17.25" customHeight="1">
      <c r="B149" s="311"/>
      <c r="C149" s="316" t="s">
        <v>1780</v>
      </c>
      <c r="D149" s="316"/>
      <c r="E149" s="316"/>
      <c r="F149" s="317" t="s">
        <v>1781</v>
      </c>
      <c r="G149" s="318"/>
      <c r="H149" s="316"/>
      <c r="I149" s="316"/>
      <c r="J149" s="316" t="s">
        <v>1782</v>
      </c>
      <c r="K149" s="313"/>
    </row>
    <row r="150" s="1" customFormat="1" ht="5.25" customHeight="1">
      <c r="B150" s="324"/>
      <c r="C150" s="319"/>
      <c r="D150" s="319"/>
      <c r="E150" s="319"/>
      <c r="F150" s="319"/>
      <c r="G150" s="320"/>
      <c r="H150" s="319"/>
      <c r="I150" s="319"/>
      <c r="J150" s="319"/>
      <c r="K150" s="347"/>
    </row>
    <row r="151" s="1" customFormat="1" ht="15" customHeight="1">
      <c r="B151" s="324"/>
      <c r="C151" s="351" t="s">
        <v>1786</v>
      </c>
      <c r="D151" s="299"/>
      <c r="E151" s="299"/>
      <c r="F151" s="352" t="s">
        <v>1783</v>
      </c>
      <c r="G151" s="299"/>
      <c r="H151" s="351" t="s">
        <v>1823</v>
      </c>
      <c r="I151" s="351" t="s">
        <v>1785</v>
      </c>
      <c r="J151" s="351">
        <v>120</v>
      </c>
      <c r="K151" s="347"/>
    </row>
    <row r="152" s="1" customFormat="1" ht="15" customHeight="1">
      <c r="B152" s="324"/>
      <c r="C152" s="351" t="s">
        <v>1832</v>
      </c>
      <c r="D152" s="299"/>
      <c r="E152" s="299"/>
      <c r="F152" s="352" t="s">
        <v>1783</v>
      </c>
      <c r="G152" s="299"/>
      <c r="H152" s="351" t="s">
        <v>1843</v>
      </c>
      <c r="I152" s="351" t="s">
        <v>1785</v>
      </c>
      <c r="J152" s="351" t="s">
        <v>1834</v>
      </c>
      <c r="K152" s="347"/>
    </row>
    <row r="153" s="1" customFormat="1" ht="15" customHeight="1">
      <c r="B153" s="324"/>
      <c r="C153" s="351" t="s">
        <v>1731</v>
      </c>
      <c r="D153" s="299"/>
      <c r="E153" s="299"/>
      <c r="F153" s="352" t="s">
        <v>1783</v>
      </c>
      <c r="G153" s="299"/>
      <c r="H153" s="351" t="s">
        <v>1844</v>
      </c>
      <c r="I153" s="351" t="s">
        <v>1785</v>
      </c>
      <c r="J153" s="351" t="s">
        <v>1834</v>
      </c>
      <c r="K153" s="347"/>
    </row>
    <row r="154" s="1" customFormat="1" ht="15" customHeight="1">
      <c r="B154" s="324"/>
      <c r="C154" s="351" t="s">
        <v>1788</v>
      </c>
      <c r="D154" s="299"/>
      <c r="E154" s="299"/>
      <c r="F154" s="352" t="s">
        <v>1789</v>
      </c>
      <c r="G154" s="299"/>
      <c r="H154" s="351" t="s">
        <v>1823</v>
      </c>
      <c r="I154" s="351" t="s">
        <v>1785</v>
      </c>
      <c r="J154" s="351">
        <v>50</v>
      </c>
      <c r="K154" s="347"/>
    </row>
    <row r="155" s="1" customFormat="1" ht="15" customHeight="1">
      <c r="B155" s="324"/>
      <c r="C155" s="351" t="s">
        <v>1791</v>
      </c>
      <c r="D155" s="299"/>
      <c r="E155" s="299"/>
      <c r="F155" s="352" t="s">
        <v>1783</v>
      </c>
      <c r="G155" s="299"/>
      <c r="H155" s="351" t="s">
        <v>1823</v>
      </c>
      <c r="I155" s="351" t="s">
        <v>1793</v>
      </c>
      <c r="J155" s="351"/>
      <c r="K155" s="347"/>
    </row>
    <row r="156" s="1" customFormat="1" ht="15" customHeight="1">
      <c r="B156" s="324"/>
      <c r="C156" s="351" t="s">
        <v>1802</v>
      </c>
      <c r="D156" s="299"/>
      <c r="E156" s="299"/>
      <c r="F156" s="352" t="s">
        <v>1789</v>
      </c>
      <c r="G156" s="299"/>
      <c r="H156" s="351" t="s">
        <v>1823</v>
      </c>
      <c r="I156" s="351" t="s">
        <v>1785</v>
      </c>
      <c r="J156" s="351">
        <v>50</v>
      </c>
      <c r="K156" s="347"/>
    </row>
    <row r="157" s="1" customFormat="1" ht="15" customHeight="1">
      <c r="B157" s="324"/>
      <c r="C157" s="351" t="s">
        <v>1810</v>
      </c>
      <c r="D157" s="299"/>
      <c r="E157" s="299"/>
      <c r="F157" s="352" t="s">
        <v>1789</v>
      </c>
      <c r="G157" s="299"/>
      <c r="H157" s="351" t="s">
        <v>1823</v>
      </c>
      <c r="I157" s="351" t="s">
        <v>1785</v>
      </c>
      <c r="J157" s="351">
        <v>50</v>
      </c>
      <c r="K157" s="347"/>
    </row>
    <row r="158" s="1" customFormat="1" ht="15" customHeight="1">
      <c r="B158" s="324"/>
      <c r="C158" s="351" t="s">
        <v>1808</v>
      </c>
      <c r="D158" s="299"/>
      <c r="E158" s="299"/>
      <c r="F158" s="352" t="s">
        <v>1789</v>
      </c>
      <c r="G158" s="299"/>
      <c r="H158" s="351" t="s">
        <v>1823</v>
      </c>
      <c r="I158" s="351" t="s">
        <v>1785</v>
      </c>
      <c r="J158" s="351">
        <v>50</v>
      </c>
      <c r="K158" s="347"/>
    </row>
    <row r="159" s="1" customFormat="1" ht="15" customHeight="1">
      <c r="B159" s="324"/>
      <c r="C159" s="351" t="s">
        <v>110</v>
      </c>
      <c r="D159" s="299"/>
      <c r="E159" s="299"/>
      <c r="F159" s="352" t="s">
        <v>1783</v>
      </c>
      <c r="G159" s="299"/>
      <c r="H159" s="351" t="s">
        <v>1845</v>
      </c>
      <c r="I159" s="351" t="s">
        <v>1785</v>
      </c>
      <c r="J159" s="351" t="s">
        <v>1846</v>
      </c>
      <c r="K159" s="347"/>
    </row>
    <row r="160" s="1" customFormat="1" ht="15" customHeight="1">
      <c r="B160" s="324"/>
      <c r="C160" s="351" t="s">
        <v>1847</v>
      </c>
      <c r="D160" s="299"/>
      <c r="E160" s="299"/>
      <c r="F160" s="352" t="s">
        <v>1783</v>
      </c>
      <c r="G160" s="299"/>
      <c r="H160" s="351" t="s">
        <v>1848</v>
      </c>
      <c r="I160" s="351" t="s">
        <v>1818</v>
      </c>
      <c r="J160" s="351"/>
      <c r="K160" s="347"/>
    </row>
    <row r="161" s="1" customFormat="1" ht="15" customHeight="1">
      <c r="B161" s="353"/>
      <c r="C161" s="333"/>
      <c r="D161" s="333"/>
      <c r="E161" s="333"/>
      <c r="F161" s="333"/>
      <c r="G161" s="333"/>
      <c r="H161" s="333"/>
      <c r="I161" s="333"/>
      <c r="J161" s="333"/>
      <c r="K161" s="354"/>
    </row>
    <row r="162" s="1" customFormat="1" ht="18.75" customHeight="1">
      <c r="B162" s="335"/>
      <c r="C162" s="345"/>
      <c r="D162" s="345"/>
      <c r="E162" s="345"/>
      <c r="F162" s="355"/>
      <c r="G162" s="345"/>
      <c r="H162" s="345"/>
      <c r="I162" s="345"/>
      <c r="J162" s="345"/>
      <c r="K162" s="335"/>
    </row>
    <row r="163" s="1" customFormat="1" ht="18.75" customHeight="1">
      <c r="B163" s="307"/>
      <c r="C163" s="307"/>
      <c r="D163" s="307"/>
      <c r="E163" s="307"/>
      <c r="F163" s="307"/>
      <c r="G163" s="307"/>
      <c r="H163" s="307"/>
      <c r="I163" s="307"/>
      <c r="J163" s="307"/>
      <c r="K163" s="307"/>
    </row>
    <row r="164" s="1" customFormat="1" ht="7.5" customHeight="1">
      <c r="B164" s="286"/>
      <c r="C164" s="287"/>
      <c r="D164" s="287"/>
      <c r="E164" s="287"/>
      <c r="F164" s="287"/>
      <c r="G164" s="287"/>
      <c r="H164" s="287"/>
      <c r="I164" s="287"/>
      <c r="J164" s="287"/>
      <c r="K164" s="288"/>
    </row>
    <row r="165" s="1" customFormat="1" ht="45" customHeight="1">
      <c r="B165" s="289"/>
      <c r="C165" s="290" t="s">
        <v>1849</v>
      </c>
      <c r="D165" s="290"/>
      <c r="E165" s="290"/>
      <c r="F165" s="290"/>
      <c r="G165" s="290"/>
      <c r="H165" s="290"/>
      <c r="I165" s="290"/>
      <c r="J165" s="290"/>
      <c r="K165" s="291"/>
    </row>
    <row r="166" s="1" customFormat="1" ht="17.25" customHeight="1">
      <c r="B166" s="289"/>
      <c r="C166" s="314" t="s">
        <v>1777</v>
      </c>
      <c r="D166" s="314"/>
      <c r="E166" s="314"/>
      <c r="F166" s="314" t="s">
        <v>1778</v>
      </c>
      <c r="G166" s="356"/>
      <c r="H166" s="357" t="s">
        <v>59</v>
      </c>
      <c r="I166" s="357" t="s">
        <v>62</v>
      </c>
      <c r="J166" s="314" t="s">
        <v>1779</v>
      </c>
      <c r="K166" s="291"/>
    </row>
    <row r="167" s="1" customFormat="1" ht="17.25" customHeight="1">
      <c r="B167" s="292"/>
      <c r="C167" s="316" t="s">
        <v>1780</v>
      </c>
      <c r="D167" s="316"/>
      <c r="E167" s="316"/>
      <c r="F167" s="317" t="s">
        <v>1781</v>
      </c>
      <c r="G167" s="358"/>
      <c r="H167" s="359"/>
      <c r="I167" s="359"/>
      <c r="J167" s="316" t="s">
        <v>1782</v>
      </c>
      <c r="K167" s="294"/>
    </row>
    <row r="168" s="1" customFormat="1" ht="5.25" customHeight="1">
      <c r="B168" s="324"/>
      <c r="C168" s="319"/>
      <c r="D168" s="319"/>
      <c r="E168" s="319"/>
      <c r="F168" s="319"/>
      <c r="G168" s="320"/>
      <c r="H168" s="319"/>
      <c r="I168" s="319"/>
      <c r="J168" s="319"/>
      <c r="K168" s="347"/>
    </row>
    <row r="169" s="1" customFormat="1" ht="15" customHeight="1">
      <c r="B169" s="324"/>
      <c r="C169" s="299" t="s">
        <v>1786</v>
      </c>
      <c r="D169" s="299"/>
      <c r="E169" s="299"/>
      <c r="F169" s="322" t="s">
        <v>1783</v>
      </c>
      <c r="G169" s="299"/>
      <c r="H169" s="299" t="s">
        <v>1823</v>
      </c>
      <c r="I169" s="299" t="s">
        <v>1785</v>
      </c>
      <c r="J169" s="299">
        <v>120</v>
      </c>
      <c r="K169" s="347"/>
    </row>
    <row r="170" s="1" customFormat="1" ht="15" customHeight="1">
      <c r="B170" s="324"/>
      <c r="C170" s="299" t="s">
        <v>1832</v>
      </c>
      <c r="D170" s="299"/>
      <c r="E170" s="299"/>
      <c r="F170" s="322" t="s">
        <v>1783</v>
      </c>
      <c r="G170" s="299"/>
      <c r="H170" s="299" t="s">
        <v>1833</v>
      </c>
      <c r="I170" s="299" t="s">
        <v>1785</v>
      </c>
      <c r="J170" s="299" t="s">
        <v>1834</v>
      </c>
      <c r="K170" s="347"/>
    </row>
    <row r="171" s="1" customFormat="1" ht="15" customHeight="1">
      <c r="B171" s="324"/>
      <c r="C171" s="299" t="s">
        <v>1731</v>
      </c>
      <c r="D171" s="299"/>
      <c r="E171" s="299"/>
      <c r="F171" s="322" t="s">
        <v>1783</v>
      </c>
      <c r="G171" s="299"/>
      <c r="H171" s="299" t="s">
        <v>1850</v>
      </c>
      <c r="I171" s="299" t="s">
        <v>1785</v>
      </c>
      <c r="J171" s="299" t="s">
        <v>1834</v>
      </c>
      <c r="K171" s="347"/>
    </row>
    <row r="172" s="1" customFormat="1" ht="15" customHeight="1">
      <c r="B172" s="324"/>
      <c r="C172" s="299" t="s">
        <v>1788</v>
      </c>
      <c r="D172" s="299"/>
      <c r="E172" s="299"/>
      <c r="F172" s="322" t="s">
        <v>1789</v>
      </c>
      <c r="G172" s="299"/>
      <c r="H172" s="299" t="s">
        <v>1850</v>
      </c>
      <c r="I172" s="299" t="s">
        <v>1785</v>
      </c>
      <c r="J172" s="299">
        <v>50</v>
      </c>
      <c r="K172" s="347"/>
    </row>
    <row r="173" s="1" customFormat="1" ht="15" customHeight="1">
      <c r="B173" s="324"/>
      <c r="C173" s="299" t="s">
        <v>1791</v>
      </c>
      <c r="D173" s="299"/>
      <c r="E173" s="299"/>
      <c r="F173" s="322" t="s">
        <v>1783</v>
      </c>
      <c r="G173" s="299"/>
      <c r="H173" s="299" t="s">
        <v>1850</v>
      </c>
      <c r="I173" s="299" t="s">
        <v>1793</v>
      </c>
      <c r="J173" s="299"/>
      <c r="K173" s="347"/>
    </row>
    <row r="174" s="1" customFormat="1" ht="15" customHeight="1">
      <c r="B174" s="324"/>
      <c r="C174" s="299" t="s">
        <v>1802</v>
      </c>
      <c r="D174" s="299"/>
      <c r="E174" s="299"/>
      <c r="F174" s="322" t="s">
        <v>1789</v>
      </c>
      <c r="G174" s="299"/>
      <c r="H174" s="299" t="s">
        <v>1850</v>
      </c>
      <c r="I174" s="299" t="s">
        <v>1785</v>
      </c>
      <c r="J174" s="299">
        <v>50</v>
      </c>
      <c r="K174" s="347"/>
    </row>
    <row r="175" s="1" customFormat="1" ht="15" customHeight="1">
      <c r="B175" s="324"/>
      <c r="C175" s="299" t="s">
        <v>1810</v>
      </c>
      <c r="D175" s="299"/>
      <c r="E175" s="299"/>
      <c r="F175" s="322" t="s">
        <v>1789</v>
      </c>
      <c r="G175" s="299"/>
      <c r="H175" s="299" t="s">
        <v>1850</v>
      </c>
      <c r="I175" s="299" t="s">
        <v>1785</v>
      </c>
      <c r="J175" s="299">
        <v>50</v>
      </c>
      <c r="K175" s="347"/>
    </row>
    <row r="176" s="1" customFormat="1" ht="15" customHeight="1">
      <c r="B176" s="324"/>
      <c r="C176" s="299" t="s">
        <v>1808</v>
      </c>
      <c r="D176" s="299"/>
      <c r="E176" s="299"/>
      <c r="F176" s="322" t="s">
        <v>1789</v>
      </c>
      <c r="G176" s="299"/>
      <c r="H176" s="299" t="s">
        <v>1850</v>
      </c>
      <c r="I176" s="299" t="s">
        <v>1785</v>
      </c>
      <c r="J176" s="299">
        <v>50</v>
      </c>
      <c r="K176" s="347"/>
    </row>
    <row r="177" s="1" customFormat="1" ht="15" customHeight="1">
      <c r="B177" s="324"/>
      <c r="C177" s="299" t="s">
        <v>121</v>
      </c>
      <c r="D177" s="299"/>
      <c r="E177" s="299"/>
      <c r="F177" s="322" t="s">
        <v>1783</v>
      </c>
      <c r="G177" s="299"/>
      <c r="H177" s="299" t="s">
        <v>1851</v>
      </c>
      <c r="I177" s="299" t="s">
        <v>1852</v>
      </c>
      <c r="J177" s="299"/>
      <c r="K177" s="347"/>
    </row>
    <row r="178" s="1" customFormat="1" ht="15" customHeight="1">
      <c r="B178" s="324"/>
      <c r="C178" s="299" t="s">
        <v>62</v>
      </c>
      <c r="D178" s="299"/>
      <c r="E178" s="299"/>
      <c r="F178" s="322" t="s">
        <v>1783</v>
      </c>
      <c r="G178" s="299"/>
      <c r="H178" s="299" t="s">
        <v>1853</v>
      </c>
      <c r="I178" s="299" t="s">
        <v>1854</v>
      </c>
      <c r="J178" s="299">
        <v>1</v>
      </c>
      <c r="K178" s="347"/>
    </row>
    <row r="179" s="1" customFormat="1" ht="15" customHeight="1">
      <c r="B179" s="324"/>
      <c r="C179" s="299" t="s">
        <v>58</v>
      </c>
      <c r="D179" s="299"/>
      <c r="E179" s="299"/>
      <c r="F179" s="322" t="s">
        <v>1783</v>
      </c>
      <c r="G179" s="299"/>
      <c r="H179" s="299" t="s">
        <v>1855</v>
      </c>
      <c r="I179" s="299" t="s">
        <v>1785</v>
      </c>
      <c r="J179" s="299">
        <v>20</v>
      </c>
      <c r="K179" s="347"/>
    </row>
    <row r="180" s="1" customFormat="1" ht="15" customHeight="1">
      <c r="B180" s="324"/>
      <c r="C180" s="299" t="s">
        <v>59</v>
      </c>
      <c r="D180" s="299"/>
      <c r="E180" s="299"/>
      <c r="F180" s="322" t="s">
        <v>1783</v>
      </c>
      <c r="G180" s="299"/>
      <c r="H180" s="299" t="s">
        <v>1856</v>
      </c>
      <c r="I180" s="299" t="s">
        <v>1785</v>
      </c>
      <c r="J180" s="299">
        <v>255</v>
      </c>
      <c r="K180" s="347"/>
    </row>
    <row r="181" s="1" customFormat="1" ht="15" customHeight="1">
      <c r="B181" s="324"/>
      <c r="C181" s="299" t="s">
        <v>122</v>
      </c>
      <c r="D181" s="299"/>
      <c r="E181" s="299"/>
      <c r="F181" s="322" t="s">
        <v>1783</v>
      </c>
      <c r="G181" s="299"/>
      <c r="H181" s="299" t="s">
        <v>1747</v>
      </c>
      <c r="I181" s="299" t="s">
        <v>1785</v>
      </c>
      <c r="J181" s="299">
        <v>10</v>
      </c>
      <c r="K181" s="347"/>
    </row>
    <row r="182" s="1" customFormat="1" ht="15" customHeight="1">
      <c r="B182" s="324"/>
      <c r="C182" s="299" t="s">
        <v>123</v>
      </c>
      <c r="D182" s="299"/>
      <c r="E182" s="299"/>
      <c r="F182" s="322" t="s">
        <v>1783</v>
      </c>
      <c r="G182" s="299"/>
      <c r="H182" s="299" t="s">
        <v>1857</v>
      </c>
      <c r="I182" s="299" t="s">
        <v>1818</v>
      </c>
      <c r="J182" s="299"/>
      <c r="K182" s="347"/>
    </row>
    <row r="183" s="1" customFormat="1" ht="15" customHeight="1">
      <c r="B183" s="324"/>
      <c r="C183" s="299" t="s">
        <v>1858</v>
      </c>
      <c r="D183" s="299"/>
      <c r="E183" s="299"/>
      <c r="F183" s="322" t="s">
        <v>1783</v>
      </c>
      <c r="G183" s="299"/>
      <c r="H183" s="299" t="s">
        <v>1859</v>
      </c>
      <c r="I183" s="299" t="s">
        <v>1818</v>
      </c>
      <c r="J183" s="299"/>
      <c r="K183" s="347"/>
    </row>
    <row r="184" s="1" customFormat="1" ht="15" customHeight="1">
      <c r="B184" s="324"/>
      <c r="C184" s="299" t="s">
        <v>1847</v>
      </c>
      <c r="D184" s="299"/>
      <c r="E184" s="299"/>
      <c r="F184" s="322" t="s">
        <v>1783</v>
      </c>
      <c r="G184" s="299"/>
      <c r="H184" s="299" t="s">
        <v>1860</v>
      </c>
      <c r="I184" s="299" t="s">
        <v>1818</v>
      </c>
      <c r="J184" s="299"/>
      <c r="K184" s="347"/>
    </row>
    <row r="185" s="1" customFormat="1" ht="15" customHeight="1">
      <c r="B185" s="324"/>
      <c r="C185" s="299" t="s">
        <v>125</v>
      </c>
      <c r="D185" s="299"/>
      <c r="E185" s="299"/>
      <c r="F185" s="322" t="s">
        <v>1789</v>
      </c>
      <c r="G185" s="299"/>
      <c r="H185" s="299" t="s">
        <v>1861</v>
      </c>
      <c r="I185" s="299" t="s">
        <v>1785</v>
      </c>
      <c r="J185" s="299">
        <v>50</v>
      </c>
      <c r="K185" s="347"/>
    </row>
    <row r="186" s="1" customFormat="1" ht="15" customHeight="1">
      <c r="B186" s="324"/>
      <c r="C186" s="299" t="s">
        <v>1862</v>
      </c>
      <c r="D186" s="299"/>
      <c r="E186" s="299"/>
      <c r="F186" s="322" t="s">
        <v>1789</v>
      </c>
      <c r="G186" s="299"/>
      <c r="H186" s="299" t="s">
        <v>1863</v>
      </c>
      <c r="I186" s="299" t="s">
        <v>1864</v>
      </c>
      <c r="J186" s="299"/>
      <c r="K186" s="347"/>
    </row>
    <row r="187" s="1" customFormat="1" ht="15" customHeight="1">
      <c r="B187" s="324"/>
      <c r="C187" s="299" t="s">
        <v>1865</v>
      </c>
      <c r="D187" s="299"/>
      <c r="E187" s="299"/>
      <c r="F187" s="322" t="s">
        <v>1789</v>
      </c>
      <c r="G187" s="299"/>
      <c r="H187" s="299" t="s">
        <v>1866</v>
      </c>
      <c r="I187" s="299" t="s">
        <v>1864</v>
      </c>
      <c r="J187" s="299"/>
      <c r="K187" s="347"/>
    </row>
    <row r="188" s="1" customFormat="1" ht="15" customHeight="1">
      <c r="B188" s="324"/>
      <c r="C188" s="299" t="s">
        <v>1867</v>
      </c>
      <c r="D188" s="299"/>
      <c r="E188" s="299"/>
      <c r="F188" s="322" t="s">
        <v>1789</v>
      </c>
      <c r="G188" s="299"/>
      <c r="H188" s="299" t="s">
        <v>1868</v>
      </c>
      <c r="I188" s="299" t="s">
        <v>1864</v>
      </c>
      <c r="J188" s="299"/>
      <c r="K188" s="347"/>
    </row>
    <row r="189" s="1" customFormat="1" ht="15" customHeight="1">
      <c r="B189" s="324"/>
      <c r="C189" s="360" t="s">
        <v>1869</v>
      </c>
      <c r="D189" s="299"/>
      <c r="E189" s="299"/>
      <c r="F189" s="322" t="s">
        <v>1789</v>
      </c>
      <c r="G189" s="299"/>
      <c r="H189" s="299" t="s">
        <v>1870</v>
      </c>
      <c r="I189" s="299" t="s">
        <v>1871</v>
      </c>
      <c r="J189" s="361" t="s">
        <v>1872</v>
      </c>
      <c r="K189" s="347"/>
    </row>
    <row r="190" s="18" customFormat="1" ht="15" customHeight="1">
      <c r="B190" s="362"/>
      <c r="C190" s="363" t="s">
        <v>1873</v>
      </c>
      <c r="D190" s="364"/>
      <c r="E190" s="364"/>
      <c r="F190" s="365" t="s">
        <v>1789</v>
      </c>
      <c r="G190" s="364"/>
      <c r="H190" s="364" t="s">
        <v>1874</v>
      </c>
      <c r="I190" s="364" t="s">
        <v>1871</v>
      </c>
      <c r="J190" s="366" t="s">
        <v>1872</v>
      </c>
      <c r="K190" s="367"/>
    </row>
    <row r="191" s="1" customFormat="1" ht="15" customHeight="1">
      <c r="B191" s="324"/>
      <c r="C191" s="360" t="s">
        <v>47</v>
      </c>
      <c r="D191" s="299"/>
      <c r="E191" s="299"/>
      <c r="F191" s="322" t="s">
        <v>1783</v>
      </c>
      <c r="G191" s="299"/>
      <c r="H191" s="296" t="s">
        <v>1875</v>
      </c>
      <c r="I191" s="299" t="s">
        <v>1876</v>
      </c>
      <c r="J191" s="299"/>
      <c r="K191" s="347"/>
    </row>
    <row r="192" s="1" customFormat="1" ht="15" customHeight="1">
      <c r="B192" s="324"/>
      <c r="C192" s="360" t="s">
        <v>1877</v>
      </c>
      <c r="D192" s="299"/>
      <c r="E192" s="299"/>
      <c r="F192" s="322" t="s">
        <v>1783</v>
      </c>
      <c r="G192" s="299"/>
      <c r="H192" s="299" t="s">
        <v>1878</v>
      </c>
      <c r="I192" s="299" t="s">
        <v>1818</v>
      </c>
      <c r="J192" s="299"/>
      <c r="K192" s="347"/>
    </row>
    <row r="193" s="1" customFormat="1" ht="15" customHeight="1">
      <c r="B193" s="324"/>
      <c r="C193" s="360" t="s">
        <v>1879</v>
      </c>
      <c r="D193" s="299"/>
      <c r="E193" s="299"/>
      <c r="F193" s="322" t="s">
        <v>1783</v>
      </c>
      <c r="G193" s="299"/>
      <c r="H193" s="299" t="s">
        <v>1880</v>
      </c>
      <c r="I193" s="299" t="s">
        <v>1818</v>
      </c>
      <c r="J193" s="299"/>
      <c r="K193" s="347"/>
    </row>
    <row r="194" s="1" customFormat="1" ht="15" customHeight="1">
      <c r="B194" s="324"/>
      <c r="C194" s="360" t="s">
        <v>1881</v>
      </c>
      <c r="D194" s="299"/>
      <c r="E194" s="299"/>
      <c r="F194" s="322" t="s">
        <v>1789</v>
      </c>
      <c r="G194" s="299"/>
      <c r="H194" s="299" t="s">
        <v>1882</v>
      </c>
      <c r="I194" s="299" t="s">
        <v>1818</v>
      </c>
      <c r="J194" s="299"/>
      <c r="K194" s="347"/>
    </row>
    <row r="195" s="1" customFormat="1" ht="15" customHeight="1">
      <c r="B195" s="353"/>
      <c r="C195" s="368"/>
      <c r="D195" s="333"/>
      <c r="E195" s="333"/>
      <c r="F195" s="333"/>
      <c r="G195" s="333"/>
      <c r="H195" s="333"/>
      <c r="I195" s="333"/>
      <c r="J195" s="333"/>
      <c r="K195" s="354"/>
    </row>
    <row r="196" s="1" customFormat="1" ht="18.75" customHeight="1">
      <c r="B196" s="335"/>
      <c r="C196" s="345"/>
      <c r="D196" s="345"/>
      <c r="E196" s="345"/>
      <c r="F196" s="355"/>
      <c r="G196" s="345"/>
      <c r="H196" s="345"/>
      <c r="I196" s="345"/>
      <c r="J196" s="345"/>
      <c r="K196" s="335"/>
    </row>
    <row r="197" s="1" customFormat="1" ht="18.75" customHeight="1">
      <c r="B197" s="335"/>
      <c r="C197" s="345"/>
      <c r="D197" s="345"/>
      <c r="E197" s="345"/>
      <c r="F197" s="355"/>
      <c r="G197" s="345"/>
      <c r="H197" s="345"/>
      <c r="I197" s="345"/>
      <c r="J197" s="345"/>
      <c r="K197" s="335"/>
    </row>
    <row r="198" s="1" customFormat="1" ht="18.75" customHeight="1">
      <c r="B198" s="307"/>
      <c r="C198" s="307"/>
      <c r="D198" s="307"/>
      <c r="E198" s="307"/>
      <c r="F198" s="307"/>
      <c r="G198" s="307"/>
      <c r="H198" s="307"/>
      <c r="I198" s="307"/>
      <c r="J198" s="307"/>
      <c r="K198" s="307"/>
    </row>
    <row r="199" s="1" customFormat="1" ht="13.5">
      <c r="B199" s="286"/>
      <c r="C199" s="287"/>
      <c r="D199" s="287"/>
      <c r="E199" s="287"/>
      <c r="F199" s="287"/>
      <c r="G199" s="287"/>
      <c r="H199" s="287"/>
      <c r="I199" s="287"/>
      <c r="J199" s="287"/>
      <c r="K199" s="288"/>
    </row>
    <row r="200" s="1" customFormat="1" ht="21">
      <c r="B200" s="289"/>
      <c r="C200" s="290" t="s">
        <v>1883</v>
      </c>
      <c r="D200" s="290"/>
      <c r="E200" s="290"/>
      <c r="F200" s="290"/>
      <c r="G200" s="290"/>
      <c r="H200" s="290"/>
      <c r="I200" s="290"/>
      <c r="J200" s="290"/>
      <c r="K200" s="291"/>
    </row>
    <row r="201" s="1" customFormat="1" ht="25.5" customHeight="1">
      <c r="B201" s="289"/>
      <c r="C201" s="369" t="s">
        <v>1884</v>
      </c>
      <c r="D201" s="369"/>
      <c r="E201" s="369"/>
      <c r="F201" s="369" t="s">
        <v>1885</v>
      </c>
      <c r="G201" s="370"/>
      <c r="H201" s="369" t="s">
        <v>1886</v>
      </c>
      <c r="I201" s="369"/>
      <c r="J201" s="369"/>
      <c r="K201" s="291"/>
    </row>
    <row r="202" s="1" customFormat="1" ht="5.25" customHeight="1">
      <c r="B202" s="324"/>
      <c r="C202" s="319"/>
      <c r="D202" s="319"/>
      <c r="E202" s="319"/>
      <c r="F202" s="319"/>
      <c r="G202" s="345"/>
      <c r="H202" s="319"/>
      <c r="I202" s="319"/>
      <c r="J202" s="319"/>
      <c r="K202" s="347"/>
    </row>
    <row r="203" s="1" customFormat="1" ht="15" customHeight="1">
      <c r="B203" s="324"/>
      <c r="C203" s="299" t="s">
        <v>1876</v>
      </c>
      <c r="D203" s="299"/>
      <c r="E203" s="299"/>
      <c r="F203" s="322" t="s">
        <v>48</v>
      </c>
      <c r="G203" s="299"/>
      <c r="H203" s="299" t="s">
        <v>1887</v>
      </c>
      <c r="I203" s="299"/>
      <c r="J203" s="299"/>
      <c r="K203" s="347"/>
    </row>
    <row r="204" s="1" customFormat="1" ht="15" customHeight="1">
      <c r="B204" s="324"/>
      <c r="C204" s="299"/>
      <c r="D204" s="299"/>
      <c r="E204" s="299"/>
      <c r="F204" s="322" t="s">
        <v>49</v>
      </c>
      <c r="G204" s="299"/>
      <c r="H204" s="299" t="s">
        <v>1888</v>
      </c>
      <c r="I204" s="299"/>
      <c r="J204" s="299"/>
      <c r="K204" s="347"/>
    </row>
    <row r="205" s="1" customFormat="1" ht="15" customHeight="1">
      <c r="B205" s="324"/>
      <c r="C205" s="299"/>
      <c r="D205" s="299"/>
      <c r="E205" s="299"/>
      <c r="F205" s="322" t="s">
        <v>52</v>
      </c>
      <c r="G205" s="299"/>
      <c r="H205" s="299" t="s">
        <v>1889</v>
      </c>
      <c r="I205" s="299"/>
      <c r="J205" s="299"/>
      <c r="K205" s="347"/>
    </row>
    <row r="206" s="1" customFormat="1" ht="15" customHeight="1">
      <c r="B206" s="324"/>
      <c r="C206" s="299"/>
      <c r="D206" s="299"/>
      <c r="E206" s="299"/>
      <c r="F206" s="322" t="s">
        <v>50</v>
      </c>
      <c r="G206" s="299"/>
      <c r="H206" s="299" t="s">
        <v>1890</v>
      </c>
      <c r="I206" s="299"/>
      <c r="J206" s="299"/>
      <c r="K206" s="347"/>
    </row>
    <row r="207" s="1" customFormat="1" ht="15" customHeight="1">
      <c r="B207" s="324"/>
      <c r="C207" s="299"/>
      <c r="D207" s="299"/>
      <c r="E207" s="299"/>
      <c r="F207" s="322" t="s">
        <v>51</v>
      </c>
      <c r="G207" s="299"/>
      <c r="H207" s="299" t="s">
        <v>1891</v>
      </c>
      <c r="I207" s="299"/>
      <c r="J207" s="299"/>
      <c r="K207" s="347"/>
    </row>
    <row r="208" s="1" customFormat="1" ht="15" customHeight="1">
      <c r="B208" s="324"/>
      <c r="C208" s="299"/>
      <c r="D208" s="299"/>
      <c r="E208" s="299"/>
      <c r="F208" s="322"/>
      <c r="G208" s="299"/>
      <c r="H208" s="299"/>
      <c r="I208" s="299"/>
      <c r="J208" s="299"/>
      <c r="K208" s="347"/>
    </row>
    <row r="209" s="1" customFormat="1" ht="15" customHeight="1">
      <c r="B209" s="324"/>
      <c r="C209" s="299" t="s">
        <v>1830</v>
      </c>
      <c r="D209" s="299"/>
      <c r="E209" s="299"/>
      <c r="F209" s="322" t="s">
        <v>97</v>
      </c>
      <c r="G209" s="299"/>
      <c r="H209" s="299" t="s">
        <v>1892</v>
      </c>
      <c r="I209" s="299"/>
      <c r="J209" s="299"/>
      <c r="K209" s="347"/>
    </row>
    <row r="210" s="1" customFormat="1" ht="15" customHeight="1">
      <c r="B210" s="324"/>
      <c r="C210" s="299"/>
      <c r="D210" s="299"/>
      <c r="E210" s="299"/>
      <c r="F210" s="322" t="s">
        <v>1726</v>
      </c>
      <c r="G210" s="299"/>
      <c r="H210" s="299" t="s">
        <v>1727</v>
      </c>
      <c r="I210" s="299"/>
      <c r="J210" s="299"/>
      <c r="K210" s="347"/>
    </row>
    <row r="211" s="1" customFormat="1" ht="15" customHeight="1">
      <c r="B211" s="324"/>
      <c r="C211" s="299"/>
      <c r="D211" s="299"/>
      <c r="E211" s="299"/>
      <c r="F211" s="322" t="s">
        <v>85</v>
      </c>
      <c r="G211" s="299"/>
      <c r="H211" s="299" t="s">
        <v>1893</v>
      </c>
      <c r="I211" s="299"/>
      <c r="J211" s="299"/>
      <c r="K211" s="347"/>
    </row>
    <row r="212" s="1" customFormat="1" ht="15" customHeight="1">
      <c r="B212" s="371"/>
      <c r="C212" s="299"/>
      <c r="D212" s="299"/>
      <c r="E212" s="299"/>
      <c r="F212" s="322" t="s">
        <v>104</v>
      </c>
      <c r="G212" s="360"/>
      <c r="H212" s="351" t="s">
        <v>1728</v>
      </c>
      <c r="I212" s="351"/>
      <c r="J212" s="351"/>
      <c r="K212" s="372"/>
    </row>
    <row r="213" s="1" customFormat="1" ht="15" customHeight="1">
      <c r="B213" s="371"/>
      <c r="C213" s="299"/>
      <c r="D213" s="299"/>
      <c r="E213" s="299"/>
      <c r="F213" s="322" t="s">
        <v>1729</v>
      </c>
      <c r="G213" s="360"/>
      <c r="H213" s="351" t="s">
        <v>1708</v>
      </c>
      <c r="I213" s="351"/>
      <c r="J213" s="351"/>
      <c r="K213" s="372"/>
    </row>
    <row r="214" s="1" customFormat="1" ht="15" customHeight="1">
      <c r="B214" s="371"/>
      <c r="C214" s="299"/>
      <c r="D214" s="299"/>
      <c r="E214" s="299"/>
      <c r="F214" s="322"/>
      <c r="G214" s="360"/>
      <c r="H214" s="351"/>
      <c r="I214" s="351"/>
      <c r="J214" s="351"/>
      <c r="K214" s="372"/>
    </row>
    <row r="215" s="1" customFormat="1" ht="15" customHeight="1">
      <c r="B215" s="371"/>
      <c r="C215" s="299" t="s">
        <v>1854</v>
      </c>
      <c r="D215" s="299"/>
      <c r="E215" s="299"/>
      <c r="F215" s="322">
        <v>1</v>
      </c>
      <c r="G215" s="360"/>
      <c r="H215" s="351" t="s">
        <v>1894</v>
      </c>
      <c r="I215" s="351"/>
      <c r="J215" s="351"/>
      <c r="K215" s="372"/>
    </row>
    <row r="216" s="1" customFormat="1" ht="15" customHeight="1">
      <c r="B216" s="371"/>
      <c r="C216" s="299"/>
      <c r="D216" s="299"/>
      <c r="E216" s="299"/>
      <c r="F216" s="322">
        <v>2</v>
      </c>
      <c r="G216" s="360"/>
      <c r="H216" s="351" t="s">
        <v>1895</v>
      </c>
      <c r="I216" s="351"/>
      <c r="J216" s="351"/>
      <c r="K216" s="372"/>
    </row>
    <row r="217" s="1" customFormat="1" ht="15" customHeight="1">
      <c r="B217" s="371"/>
      <c r="C217" s="299"/>
      <c r="D217" s="299"/>
      <c r="E217" s="299"/>
      <c r="F217" s="322">
        <v>3</v>
      </c>
      <c r="G217" s="360"/>
      <c r="H217" s="351" t="s">
        <v>1896</v>
      </c>
      <c r="I217" s="351"/>
      <c r="J217" s="351"/>
      <c r="K217" s="372"/>
    </row>
    <row r="218" s="1" customFormat="1" ht="15" customHeight="1">
      <c r="B218" s="371"/>
      <c r="C218" s="299"/>
      <c r="D218" s="299"/>
      <c r="E218" s="299"/>
      <c r="F218" s="322">
        <v>4</v>
      </c>
      <c r="G218" s="360"/>
      <c r="H218" s="351" t="s">
        <v>1897</v>
      </c>
      <c r="I218" s="351"/>
      <c r="J218" s="351"/>
      <c r="K218" s="372"/>
    </row>
    <row r="219" s="1" customFormat="1" ht="12.75" customHeight="1">
      <c r="B219" s="373"/>
      <c r="C219" s="374"/>
      <c r="D219" s="374"/>
      <c r="E219" s="374"/>
      <c r="F219" s="374"/>
      <c r="G219" s="374"/>
      <c r="H219" s="374"/>
      <c r="I219" s="374"/>
      <c r="J219" s="374"/>
      <c r="K219" s="375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Pavel Nezbeda Javůrek</dc:creator>
  <cp:lastModifiedBy>Pavel Nezbeda Javůrek</cp:lastModifiedBy>
  <dcterms:created xsi:type="dcterms:W3CDTF">2025-01-30T06:40:15Z</dcterms:created>
  <dcterms:modified xsi:type="dcterms:W3CDTF">2025-01-30T06:40:31Z</dcterms:modified>
</cp:coreProperties>
</file>