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irda\Desktop\Dokumenty\ZÁLOHA_NTB_MSI_26_12_2024\Dokumenty\2024\VZ\SML_KOMUNIKACE\SANKARSKA\TP_SANKARSKA\VV\"/>
    </mc:Choice>
  </mc:AlternateContent>
  <bookViews>
    <workbookView xWindow="0" yWindow="0" windowWidth="0" windowHeight="0"/>
  </bookViews>
  <sheets>
    <sheet name="Rekapitulace" sheetId="4" r:id="rId1"/>
    <sheet name="SO 000" sheetId="2" r:id="rId2"/>
    <sheet name="SO 101SO 001" sheetId="3" r:id="rId3"/>
  </sheets>
  <calcPr/>
</workbook>
</file>

<file path=xl/calcChain.xml><?xml version="1.0" encoding="utf-8"?>
<calcChain xmlns="http://schemas.openxmlformats.org/spreadsheetml/2006/main">
  <c i="4" l="1" r="E11"/>
  <c r="D11"/>
  <c r="C11"/>
  <c r="E10"/>
  <c r="D10"/>
  <c r="C10"/>
  <c r="C7"/>
  <c r="C6"/>
  <c i="3" r="I3"/>
  <c r="I165"/>
  <c r="O186"/>
  <c r="I186"/>
  <c r="O182"/>
  <c r="I182"/>
  <c r="O178"/>
  <c r="I178"/>
  <c r="O174"/>
  <c r="I174"/>
  <c r="O170"/>
  <c r="I170"/>
  <c r="O166"/>
  <c r="I166"/>
  <c r="I156"/>
  <c r="O161"/>
  <c r="I161"/>
  <c r="O157"/>
  <c r="I157"/>
  <c r="I111"/>
  <c r="O152"/>
  <c r="I152"/>
  <c r="O148"/>
  <c r="I148"/>
  <c r="O144"/>
  <c r="I144"/>
  <c r="O140"/>
  <c r="I140"/>
  <c r="O136"/>
  <c r="I136"/>
  <c r="O132"/>
  <c r="I132"/>
  <c r="O128"/>
  <c r="I128"/>
  <c r="O124"/>
  <c r="I124"/>
  <c r="O120"/>
  <c r="I120"/>
  <c r="O116"/>
  <c r="I116"/>
  <c r="O112"/>
  <c r="I112"/>
  <c r="I22"/>
  <c r="O107"/>
  <c r="I107"/>
  <c r="O103"/>
  <c r="I103"/>
  <c r="O99"/>
  <c r="I99"/>
  <c r="O95"/>
  <c r="I95"/>
  <c r="O91"/>
  <c r="I91"/>
  <c r="O87"/>
  <c r="I87"/>
  <c r="O83"/>
  <c r="I83"/>
  <c r="O79"/>
  <c r="I79"/>
  <c r="O75"/>
  <c r="I75"/>
  <c r="O71"/>
  <c r="I71"/>
  <c r="O67"/>
  <c r="I67"/>
  <c r="O63"/>
  <c r="I63"/>
  <c r="O59"/>
  <c r="I59"/>
  <c r="O55"/>
  <c r="I55"/>
  <c r="O51"/>
  <c r="I51"/>
  <c r="O47"/>
  <c r="I47"/>
  <c r="O43"/>
  <c r="I43"/>
  <c r="O39"/>
  <c r="I39"/>
  <c r="O35"/>
  <c r="I35"/>
  <c r="O31"/>
  <c r="I31"/>
  <c r="O27"/>
  <c r="I27"/>
  <c r="O23"/>
  <c r="I23"/>
  <c r="I9"/>
  <c r="O18"/>
  <c r="I18"/>
  <c r="O14"/>
  <c r="I14"/>
  <c r="O10"/>
  <c r="I10"/>
  <c i="2" r="I3"/>
  <c r="I8"/>
  <c r="O43"/>
  <c r="I43"/>
  <c r="O40"/>
  <c r="I40"/>
  <c r="O36"/>
  <c r="I36"/>
  <c r="O32"/>
  <c r="I32"/>
  <c r="O28"/>
  <c r="I28"/>
  <c r="O24"/>
  <c r="I24"/>
  <c r="O20"/>
  <c r="I20"/>
  <c r="O16"/>
  <c r="I16"/>
  <c r="O12"/>
  <c r="I12"/>
  <c r="O9"/>
  <c r="I9"/>
</calcChain>
</file>

<file path=xl/sharedStrings.xml><?xml version="1.0" encoding="utf-8"?>
<sst xmlns="http://schemas.openxmlformats.org/spreadsheetml/2006/main">
  <si>
    <t>EstiCon</t>
  </si>
  <si>
    <t>Firma:</t>
  </si>
  <si>
    <t>Rekapitulace ceny</t>
  </si>
  <si>
    <t>Stavba: SML - SOUVISLÁ ÚDRŽBA KOMUNIKACE V UL. SÁŇKAŘSKÁ, LIBEREC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</si>
  <si>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</si>
  <si>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</si>
  <si>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</si>
  <si>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</si>
  <si>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</si>
  <si>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</si>
  <si>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</si>
  <si>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000</t>
  </si>
  <si>
    <t>VEDLEJŠÍ ROZPOČTOVÉ NÁKLADY</t>
  </si>
  <si>
    <t>SO 001</t>
  </si>
  <si>
    <t>Komunikace</t>
  </si>
  <si>
    <t>Soupis prací objektu</t>
  </si>
  <si>
    <t>S</t>
  </si>
  <si>
    <t>Stavba:</t>
  </si>
  <si>
    <t>SML</t>
  </si>
  <si>
    <t>SOUVISLÁ ÚDRŽBA KOMUNIKACE V UL. SÁŇKAŘSKÁ, LIBEREC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</si>
  <si>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</si>
  <si>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</si>
  <si>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</si>
  <si>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</si>
  <si>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</si>
  <si>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</si>
  <si>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</si>
  <si>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</si>
  <si>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</si>
  <si>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</si>
  <si>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</si>
  <si>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</si>
  <si>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</si>
  <si>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</si>
  <si>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</si>
  <si>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</si>
  <si>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</si>
  <si>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02610</t>
  </si>
  <si>
    <t/>
  </si>
  <si>
    <t>ZKOUŠENÍ KONSTRUKCÍ A PRACÍ ZKUŠEBNOU ZHOTOVITELE</t>
  </si>
  <si>
    <t>KPL</t>
  </si>
  <si>
    <t>PP</t>
  </si>
  <si>
    <t>vzorkování asfaltobetonu dle vyhl.283/2023 Sb.</t>
  </si>
  <si>
    <t>TS</t>
  </si>
  <si>
    <t>Položka zahrnuje:
- veškeré náklady spojené s objednatelem požadovanými zkouškami
Položka nezahrnuje:
- x</t>
  </si>
  <si>
    <t>02620</t>
  </si>
  <si>
    <t>ZKOUŠENÍ KONSTRUKCÍ A PRACÍ NEZÁVISLOU ZKUŠEBNOU</t>
  </si>
  <si>
    <t>statické zatěžovací zkoušky vozovkových vrstev ze štěrkodrti
kontrola zhutněných výkopů po IS
zemní pláň vozovky po recyklaci</t>
  </si>
  <si>
    <t>VV</t>
  </si>
  <si>
    <t>8 = 8,000 [A]</t>
  </si>
  <si>
    <t>zahrnuje veškeré náklady spojené s objednatelem požadovanými zkouškami</t>
  </si>
  <si>
    <t>02720</t>
  </si>
  <si>
    <t>POMOC PRÁCE ZŘÍZ NEBO ZAJIŠŤ REGULACI A OCHRANU DOPRAVY</t>
  </si>
  <si>
    <t xml:space="preserve">položka obsahuje zpracování (návrh) a projednání DIO (vč. zajištění DIR a potřebných vyjádření a stanovisek od dotčených orgánů a správců)  
- zahrnuje veškeré náklady spojené s objednatelem požadovanými zařízeními. Položka obsahuje zřízení DIO a kompletní údržbu po dobu celé stavby. Montáž a demontáž dočasných (pronajatých) dopravních značek kompletních vč. podstavce a sloupku a semoforových souprav. Včetně přemisťování značek a semaforových souprav.Zahrnuje projednání a zajištění vyjádření a stanovisek od dorčených orgánů a správců pro provedení VDZ.</t>
  </si>
  <si>
    <t>1 = 1,000 [A]</t>
  </si>
  <si>
    <t>zahrnuje veškeré náklady spojené s objednatelem požadovanými zařízeními</t>
  </si>
  <si>
    <t>02910</t>
  </si>
  <si>
    <t>OSTATNÍ POŽADAVKY - ZEMĚMĚŘIČSKÁ MĚŘENÍ</t>
  </si>
  <si>
    <t>zeměměřičské a vytyčovací práce na stavbě geodetem zhotovitele</t>
  </si>
  <si>
    <t>zahrnuje veškeré náklady spojené s objednatelem požadovanými pracemi, 
- pro stanovení orientační investorské ceny určete jednotkovou cenu jako 1% odhadované ceny stavby</t>
  </si>
  <si>
    <t>02911</t>
  </si>
  <si>
    <t>OSTATNÍ POŽADAVKY - GEODETICKÉ ZAMĚŘENÍ</t>
  </si>
  <si>
    <t>geodetické zaměření skutečného provedení dokončené stavby</t>
  </si>
  <si>
    <t>zahrnuje veškeré náklady spojené s objednatelem požadovanými pracemi</t>
  </si>
  <si>
    <t>02945</t>
  </si>
  <si>
    <t>OSTAT POŽADAVKY - GEOMETRICKÝ PLÁN</t>
  </si>
  <si>
    <t>Zajištění geometrických plánů skutečného provedení objektů a inženýrských sítí a geometrických plánů věcných břemen v požadovaném formátu s hranicemi pozemků jako podklad pro vklad do kstastrální mapy pro evidenci změn na katastrálním úřadě. Tato dokumentace bude potvrzena příslušným katastrálním úřadem a předána v 6-ti vyhotovení v termíu dle potřeby investora._x000d_
Na příkaz TDS.</t>
  </si>
  <si>
    <t xml:space="preserve">položka zahrnuje:       
- přípravu podkladů, vyhotovení žádosti pro vklad na katastrální úřad
- polní práce spojené s vyhotovením geometrického plánu
- výpočetní a grafické kancelářské práce
- úřední ověření výsledného elaborátu
- schválení návrhu vkladu do katastru nemovitostí příslušným katastrálním úřadem</t>
  </si>
  <si>
    <t>029511</t>
  </si>
  <si>
    <t>OSTATNÍ POŽADAVKY - POSUDKY A KONTROLY</t>
  </si>
  <si>
    <t>HOD</t>
  </si>
  <si>
    <t>fotodokumentace stavby a především pasport přilehlých objektů před a pod dokončení stavby</t>
  </si>
  <si>
    <t>Položka zahrnuje:
- veškeré náklady spojené s objednatelem požadovanými pracemi
Položka nezahrnuje:
- x</t>
  </si>
  <si>
    <t>02990</t>
  </si>
  <si>
    <t>OSTATNÍ POŽADAVKY - INFORMAČNÍ TABULE</t>
  </si>
  <si>
    <t>identifikační tabule stavby se základními údaji o díle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</si>
  <si>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</t>
  </si>
  <si>
    <t>03100</t>
  </si>
  <si>
    <t>ZAŘÍZENÍ STAVENIŠTĚ - ZŘÍZENÍ, PROVOZ, DEMONTÁŽ</t>
  </si>
  <si>
    <t xml:space="preserve">Náklady na úmístění stavby:                                                     
Technická specifikace: Kompletní zařízení staveniště pro celou stavbu  včetně zajištění potřebných povolení a rozhodnutí.
Položka zahrnuje náklady spojené se staveništními komunikacemi, oplocením staveniště,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 Poplatky a náklady spojené se záborem veřejného prostranství a s tím související dopravní značení a zabezpečení pracoviště. Poplatky a náklady za spotřebované energie, plyn a vodu atd. v době výstavby až do předání díla. Zajištění údržby veřejných komunikací a komunikací pro pěší v průběhu celé stavby, včetně případné zimní údržby.</t>
  </si>
  <si>
    <t>zahrnuje objednatelem povolené náklady na pořízení (event. pronájem), provozování, udržování a likvidaci zhotovitelova zařízení</t>
  </si>
  <si>
    <t>03730</t>
  </si>
  <si>
    <t>POMOC PRÁCE ZAJIŠŤ NEBO ZŘÍZ OCHRANU INŽENÝRSKÝCH SÍTÍ</t>
  </si>
  <si>
    <t>zahrnuje objednatelem povolené náklady na požadovaná zařízení zhotovitele, zajištění platného vyjádření o existenci inženýrských sítí a jejich vytýčení.
zajištění a provedení ochrany stávajících inženýrských sítí při zemních a výkopových pracích dle požadavkůl správců inženýrských sítí</t>
  </si>
  <si>
    <t>zahrnuje objednatelem povolené náklady na požadovaná zařízení zhotovitele</t>
  </si>
  <si>
    <t>Objekt:</t>
  </si>
  <si>
    <t>SO 101</t>
  </si>
  <si>
    <t>KOMUNIKACE</t>
  </si>
  <si>
    <t>O1</t>
  </si>
  <si>
    <t>014101</t>
  </si>
  <si>
    <t>1</t>
  </si>
  <si>
    <t>POPLATKY ZA SKLÁDKU</t>
  </si>
  <si>
    <t>M3</t>
  </si>
  <si>
    <t>Katalog odpadů (vyhláška MŽP č. 381/2001 Sb.) - Skupina 17 00 00 – Stavební a demoliční odpady kód druhu odpadu 17 05 04 – zemina a kamení
pol. 12373, 12910, 12920, 12931.1, 12931.2,13173</t>
  </si>
  <si>
    <t>548,55 = 548,550 [A]_x000d_
 6,015 = 6,015 [B]_x000d_
 26,28 = 26,280 [C]_x000d_
 18*0,25 = 4,500 [E]_x000d_
 4 = 4,000 [D]_x000d_
 57,5*0,05 = 2,875 [G]_x000d_
Mezisoučet = 592,220 [F]</t>
  </si>
  <si>
    <t>zahrnuje veškeré poplatky provozovateli skládky související s uložením odpadu na skládce.</t>
  </si>
  <si>
    <t>2</t>
  </si>
  <si>
    <t>T</t>
  </si>
  <si>
    <t xml:space="preserve">Katalog odpadů (vyhláška MŽP č. 381/2001 Sb.) - Skupina 17 00 00 – Stavební a demoliční odpady kód druhu odpadu 17 07 01 – směsný stavební a demoliční odpad  (kamenná a betonová suť)  _x000d_
11318, 11332, 11352, 96615, 11337</t>
  </si>
  <si>
    <t>1,28*2,6 = 3,328 [A]_x000d_
 4,5*2 = 9,000 [B]_x000d_
 60*85/1000 = 5,100 [C]_x000d_
 2,635*2,6 = 6,851 [D]_x000d_
 66,15*1,6 = 105,840 [E]_x000d_
Mezisoučet = 130,119 [F]</t>
  </si>
  <si>
    <t>014122</t>
  </si>
  <si>
    <t>POPLATKY ZA SKLÁDKU TYP S-OO (OSTATNÍ ODPAD)</t>
  </si>
  <si>
    <t>stmelené vrstvy vozovky s obsahem asfaltu, 1,8t/m3
na přímý příkaz TDI
113438</t>
  </si>
  <si>
    <t>1,404*2,6 = 3,650 [A]</t>
  </si>
  <si>
    <t>Zemní práce</t>
  </si>
  <si>
    <t>11120</t>
  </si>
  <si>
    <t>ODSTRANĚNÍ KŘOVIN</t>
  </si>
  <si>
    <t>M2</t>
  </si>
  <si>
    <t>lokální odstranění náletových křovin vč. odvozu a likvidace zhotovitelem v místech obnovy kamenné přídlažby_x000d_
na příkaz TDS</t>
  </si>
  <si>
    <t>50*3,5 = 175,000 [A]</t>
  </si>
  <si>
    <t>odstranění křovin a stromů do průměru 100 mm
doprava dřevin bez ohledu na vzdálenost
spálení na hromadách nebo štěpkování</t>
  </si>
  <si>
    <t>11241</t>
  </si>
  <si>
    <t>ÚPRAVA STROMŮ D DO 0,5M ŘEZEM VĚTVÍ</t>
  </si>
  <si>
    <t>KUS</t>
  </si>
  <si>
    <t>vč.odvozu dřevní hmoty a likvidace zhotovitelem, oblast pro zajištění průjezdního profilu vozovky
na přímý příkaz TDS</t>
  </si>
  <si>
    <t>rozsah určí TDS: předpoklad: 5 = 5,000 [A]</t>
  </si>
  <si>
    <t>zahrnuje odřezání větví 1 ks stromu přesahujících do komunikace bez ohledu na způsob a použitou mechanizaci (např. plošina), bez ohledu na počet větví 
zahrnuje všechna opatření související se silničním provozem (např. provizorní dopravní značení)
zahrnuje odvoz a likvidaci vyzískaného materiálu dle pokynů zadávací dokumentace</t>
  </si>
  <si>
    <t>11332</t>
  </si>
  <si>
    <t>ODSTRANĚNÍ PODKLADŮ ZPEVNĚNÝCH PLOCH Z KAMENIVA NESTMELENÉHO</t>
  </si>
  <si>
    <t>vč. odvozu a uložení na skládku určenou zhotovitelem, poplatek za skládku v položce 014101.2</t>
  </si>
  <si>
    <t>odstranění podkladu - kontejnetové stání 15*0,3 = 4,500 [A]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</si>
  <si>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</si>
  <si>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113438</t>
  </si>
  <si>
    <t>ODSTRAN KRYTU ZPEVNĚNÝCH PLOCH S ASFALT POJIVEM VČET PODKLADU, ODVOZ DO 20KM</t>
  </si>
  <si>
    <t>odstranění původního podkladu vozovky pro její obnovu, vč. odvozu a uložení na skládku určenou zhotovitelem, poplatek za skládku v položce 014122.1</t>
  </si>
  <si>
    <t>vozovka napojení:(32+5+4+25+6+6)*0,2*0,09 = 1,404 [A]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</si>
  <si>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</si>
  <si>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11352</t>
  </si>
  <si>
    <t>ODSTRANĚNÍ CHODNÍKOVÝCH A SILNIČNÍCH OBRUBNÍKŮ BETONOVÝCH</t>
  </si>
  <si>
    <t>M</t>
  </si>
  <si>
    <t>vč.odvozu a uložení na skládku zhotovitele, poplatek za skládku uveden v položce č. 014101.2._x000d_
na příkaz TDS_x000d_
obruby ve stávajícíhc vjezdech, napojení, výměna, úprava</t>
  </si>
  <si>
    <t>obrubníky ve stávajících vjezdech pro obnovu přídlažby z k.kostek 60 = 60,000 [A]</t>
  </si>
  <si>
    <t>113728</t>
  </si>
  <si>
    <t>FRÉZOVÁNÍ ZPEVNĚNÝCH PLOCH ASFALTOVÝCH, ODVOZ DO 20KM</t>
  </si>
  <si>
    <t xml:space="preserve">Celoplošné frézování, s napojením na stávající navazující stav komunikací. Přesný rozsah frézování bude určen přímo na stavbě investorem stavby nebo TDS a dle parametrů-materiálové skladby vozovky a tlouštěk._x000d_
Vyfrézovaný materiál (přebytek nepoužitý na stavbě) bude povinně odkoupen zhotovitelem, včetně dopravy a uložení, viz smlouva o provedení stavby. Zákonem č. 541/2020 Sb., o odpadech je asfaltový recyklát vzorkován. Rozsah a hloubka frézování bude upřesněna dle materiálové skladby TDI nebo investorem._x000d_
Frézování krytu a podkladu. _x000d_
Vyfrézovaný materiál, přebytek  bude odvezen na skládku určené zhotovitelem, včetně dopravy a odkoupení přebytečného množství recyklátu. Rozsah a hloubka frézování bude upřesněna dle materiálové skladby a tlouštěk předchozích vrstev TDS nebo investorem._x000d_
S ohledem na napojení přilehlých nemovitostí ke komunikaci, stávající materiálovou skladbu a tlouštky asfaltobetonových vrstev při frézování, lze na základě tohoto posouzení přistoupit ke snížení tlouštěk frézování asfaltobetonu zejména v extravilánu a tím k finálnímu zesílení asfaltobetonového souvrství.</t>
  </si>
  <si>
    <t>reprofilace, úprava 180,45-80,2 = 100,250 [A]</t>
  </si>
  <si>
    <t>11372A</t>
  </si>
  <si>
    <t>FRÉZOVÁNÍ ZPEVNĚNÝCH PLOCH ASFALTOVÝCH - BEZ DOPRAVY</t>
  </si>
  <si>
    <t xml:space="preserve">Frézování/rozfrézování krytu  vozovky v tl. do 90 mm, rozpojení AC krytu a z PM a asfaltobetonu s ponecháním na místě stavby (staveništní doprava pro uložení na mezideponii a zpětnéuložení do konstrukce v rámci recyklace) v rámci navazující recyklace za studena a zpevněná krajnic.Přesný rozsah frézování bude určen přímo na stavbě investorem stavby nebo TDS a dle parametrů-materiálové skladby vozovky blíže určené při frézování. V místech napojení na začátku a konci úseku a v místě stávajících zpevněných ploch vjezdů a opraveného úseku. Asfaltový recyklát dle vyhl.č.283/2023 Sb.zařazen předpoklad  do ZAS-T3, T4.
Vyfrézovaný materiál bude v poměru s přidaným kamenivem a R-mat zapracovaný do výškové úpravy propadlých okrajů vozovky v uvedeném staničení, dále k reprofilaci vozovky při recyklaci.
Vzhledem k úpravě nivelety v intravilánu bude nutný přesun vyfrézovaného materiálu na mezideponii prozpětné následné využití vrámci recyklace za studena.</t>
  </si>
  <si>
    <t>vozovka, vjezdy;odměřeno (2005*0,09)-100,25 = 80,200 [A]</t>
  </si>
  <si>
    <t xml:space="preserve">Položka zahrnuje:
- veškerou manipulaci s vybouranou sutí a s vybouranými hmotami, kromě vodorovné dopravy, vč. uložení na skládku. 
Položka nezahrnuje:
- vodorovnou dopravu
-  poplatek za skládku, který se vykazuje v položce 0141** (s výjimkou malého množství bouraného materiálu, kde je možné poplatek zahrnout do jednotkové ceny bourání – tento fakt musí být uveden v doplňujícím textu k položce).</t>
  </si>
  <si>
    <t>12373</t>
  </si>
  <si>
    <t>ODKOP PRO SPOD STAVBU SILNIC A ŽELEZNIC TŘ. I</t>
  </si>
  <si>
    <t>vč.odvozu a uložení na skládku zhotovitele, poplatek za skládku uveden v položce č. 014101.2._x000d_
odstranění nevhodné části konstrukce vozovky pro výškové vyrovnání a pro dodání vhodnéo materiálu dle receptury_x000d_
přesný rozsah upřesněn a na příkaz TDS</t>
  </si>
  <si>
    <t>vozovka, úprava nivelety 2005*0,15 = 300,750 [A]_x000d_
podklad pro přídlažbu 450*0,6*2*0,45 = 243,000 [B]_x000d_
kontenerové stání 16*0,3 = 4,800 [C]_x000d_
Mezisoučet = 548,550 [D]</t>
  </si>
  <si>
    <t>položka zahrnuje:_x000d_
- vodorovná a svislá doprava, přemístění, přeložení, manipulace s výkopkem_x000d_
- kompletní provedení vykopávky nezapažené i zapažené_x000d_
- ošetření výkopiště po celou dobu práce v něm vč. klimatických opatření_x000d_
- ztížení vykopávek v blízkosti podzemního vedení, konstrukcí a objektů vč. jejich dočasného zajištění_x000d_
- ztížení pod vodou, v okolí výbušnin, ve stísněných prostorech a pod._x000d_
- příplatek za lepivost_x000d_
- těžení po vrstvách, pásech a po jiných nutných částech (figurách)_x000d_
- čerpání vody vč. čerpacích jímek, potrubí a pohotovostní čerpací soupravy (viz ustanovení k pol. 1151,2)_x000d_
- potřebné snížení hladiny podzemní vody_x000d_
- těžení a rozpojování jednotlivých balvanů_x000d_
- vytahování a nošení výkopku_x000d_
- svahování a přesvah. svahů do konečného tvaru, výměna hornin v podloží a v pláni znehodnocené klimatickými vlivy_x000d_
- ruční vykopávky, odstranění kořenů a napadávek_x000d_
- pažení, vzepření a rozepření vč. přepažování (vyjma štětových stěn)_x000d_
- úpravu, ochranu a očištění dna, základové spáry, stěn a svahů_x000d_
- zhutnění podloží, případně i svahů vč. svahování_x000d_
- zřízení stupňů v podloží a lavic na svazích, není-li pro tyto práce zřízena samostatná položka_x000d_
- udržování výkopiště a jeho ochrana proti vodě_x000d_
- odvedení nebo obvedení vody v okolí výkopiště a ve výkopišti_x000d_
- třídění výkopku_x000d_
- veškeré pomocné konstrukce umožňující provedení vykopávky (příjezdy, sjezdy, nájezdy, lešení, podpěr. konstr., přemostění, zpevněné plochy, zakrytí a pod.)_x000d_
- nezahrnuje uložení zeminy (na skládku, do násypu) ani poplatky za skládku, vykazují se v položce č.0141**</t>
  </si>
  <si>
    <t>12910</t>
  </si>
  <si>
    <t>ČIŠTĚNÍ VOZOVEK OD NÁNOSU</t>
  </si>
  <si>
    <t>Položka obsahuje přečištění vozovky před provedením spojovacího postřiku, vč. odvozu na skládku určenou zhotovitelem a uložení, poplatek za skládku v položce 014101.1.</t>
  </si>
  <si>
    <t>obrusná vrstva:(2005*0,003) = 6,015 [A]</t>
  </si>
  <si>
    <t>- vodorovná a svislá doprava, přemístění, přeložení, manipulace s výkopkem a uložení na skládku (bez poplatku)</t>
  </si>
  <si>
    <t>12920</t>
  </si>
  <si>
    <t>ČIŠTĚNÍ KRAJNIC OD NÁNOSU</t>
  </si>
  <si>
    <t>Seříznutí krajnic a příprava krajnice před realizací pokládky nového materiálu do tl. 100 mm, vč. odvozu na skládku určenou zhotovitelem a uložení, poplatek za skládku v položce 014101.1.</t>
  </si>
  <si>
    <t>438*0,6*0,1 = 26,280 [A]</t>
  </si>
  <si>
    <t>12931</t>
  </si>
  <si>
    <t>ČIŠTĚNÍ PŘÍKOPŮ OD NÁNOSU DO 0,25M3/M</t>
  </si>
  <si>
    <t>obnova tvaru a spádu stávajících otevřených příkopů/rogolů podél komunikace hza kamennou přídlažbou</t>
  </si>
  <si>
    <t>306 = 306,000 [A]</t>
  </si>
  <si>
    <t xml:space="preserve">Položka zahrnuje:
- vodorovnou a svislou dopravu, přemístění, přeložení, manipulace s materiálem a uložení na skládku.
Položka nezahrnuje:
-  poplatek za skládku, který se vykazuje v položce 0141** (s výjimkou malého množství  materiálu, kde je možné poplatek zahrnout do jednotkové ceny položky – tento fakt musí být uveden v doplňujícím textu k položce)</t>
  </si>
  <si>
    <t>čištění stávajících otevřených příkopů zpevněných na dně bet.dlažnou</t>
  </si>
  <si>
    <t>18 = 18,000 [A]</t>
  </si>
  <si>
    <t>13173</t>
  </si>
  <si>
    <t>HLOUBENÍ JAM ZAPAŽ I NEPAŽ TŘ. I</t>
  </si>
  <si>
    <t>vč.odvozu a uložení na skládku zhotovitele, poplatek za skládku uveden v položce č. 014101.2.</t>
  </si>
  <si>
    <t>obnova čel propustku 4 = 4,000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</si>
  <si>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</si>
  <si>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17120</t>
  </si>
  <si>
    <t>ULOŽENÍ SYPANINY DO NÁSYPŮ A NA SKLÁDKY BEZ ZHUTNĚNÍ</t>
  </si>
  <si>
    <t>vč. uložení na skládku zhotovitele, poplatek za skládku uveden v položce č. 014101.1-2.</t>
  </si>
  <si>
    <t>pol.č.12273 543,75 = 543,750 [A]</t>
  </si>
  <si>
    <t xml:space="preserve">položka zahrnuje:_x000d_
- kompletní provedení zemní konstrukce do předepsaného tvaru_x000d_
- ošetření úložiště po celou dobu práce v něm vč. klimatických opatření_x000d_
- ztížení v okolí vedení, konstrukcí a objektů a jejich dočasné zajištění_x000d_
- ztížení provádění ve ztížených podmínkách a stísněných prostorech_x000d_
- ztížené ukládání sypaniny pod vodu_x000d_
- ukládání po vrstvách a po jiných nutných částech (figurách) vč. dosypávek_x000d_
- spouštění a nošení materiálu_x000d_
- úprava, očištění a ochrana podloží a svahů_x000d_
- svahování, uzavírání povrchů svahů_x000d_
- udržování úložiště a jeho ochrana proti vodě_x000d_
- odvedení nebo obvedení vody v okolí úložiště a v úložišti_x000d_
- veškeré  pomocné konstrukce umožňující provedení  zemní konstrukce  (příjezdy,  sjezdy,  nájezdy, lešení, podpěrné konstrukce, přemostění, zpevněné plochy, zakrytí a pod.)</t>
  </si>
  <si>
    <t>17411</t>
  </si>
  <si>
    <t>ZÁSYP JAM A RÝH ZEMINOU SE ZHUTNĚNÍM</t>
  </si>
  <si>
    <t>zásypy výkopů vhodnodu zeminou po obnově čel stáv.propustu</t>
  </si>
  <si>
    <t>obnova čel propustku 2 = 2,000 [A]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</si>
  <si>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</si>
  <si>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17481</t>
  </si>
  <si>
    <t>ZÁSYP JAM A RÝH Z NAKUPOVANÝCH MATERIÁLŮ</t>
  </si>
  <si>
    <t>zásypy výkopů vhodným nakupvaným materiálem po obnově čel stáv.propustu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</si>
  <si>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</si>
  <si>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18110</t>
  </si>
  <si>
    <t>ÚPRAVA PLÁNĚ SE ZHUTNĚNÍM V HORNINĚ TŘ. I</t>
  </si>
  <si>
    <t>úprava vozovky po recyklaci za studena, úprava krajnic</t>
  </si>
  <si>
    <t>krajnice 450*0,6*2 = 540,000 [A]_x000d_
vozovka 2005 = 2005,000 [B]_x000d_
Mezisoučet = 2545,000 [C]</t>
  </si>
  <si>
    <t>položka zahrnuje úpravu pláně včetně vyrovnání výškových rozdílů. Míru zhutnění určuje projekt /min.45 Mpa/.</t>
  </si>
  <si>
    <t>18210</t>
  </si>
  <si>
    <t>ÚPRAVA POVRCHŮ SROVNÁNÍM ÚZEMÍ</t>
  </si>
  <si>
    <t>úprava navazujících pozemků, připojení</t>
  </si>
  <si>
    <t>úprava stávajícího terénu na pozemcích SML, za kamennou přídlažbou 450*2,5 = 1125,000 [A]</t>
  </si>
  <si>
    <t xml:space="preserve">Položka zahrnuje:
-  úpravu pláně včetně vyrovnání výškových rozdílů
Položka nezahrnuje:
- x</t>
  </si>
  <si>
    <t>11318</t>
  </si>
  <si>
    <t>ODSTRANĚNÍ KRYTU ZPEVNĚNÝCH PLOCH Z DLAŽDIC</t>
  </si>
  <si>
    <t>demontáž krytu kontejnerového stání pro zpětnou obnovu</t>
  </si>
  <si>
    <t>kontenjnerové stání na KÚ 16*0,08 = 1,280 [A]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</si>
  <si>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</si>
  <si>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18231</t>
  </si>
  <si>
    <t>ROZPROSTŘENÍ ORNICE V ROVINĚ V TL DO 0,10M</t>
  </si>
  <si>
    <t>obnova dotčených ploch stavbou, napojení na vegetaci_x000d_
ornice dodaná zhotovitelem_x000d_
na příkaz TDS</t>
  </si>
  <si>
    <t>450*2*2 = 1800,000 [A]</t>
  </si>
  <si>
    <t>Položka zahrnuje:
- nutné přemístění ornice z dočasných skládek vzdálených do 50m
- rozprostření ornice v předepsané tloušťce v rovině a ve svahu do 1:5
Položka nezahrnuje:
- x</t>
  </si>
  <si>
    <t>18241</t>
  </si>
  <si>
    <t>ZALOŽENÍ TRÁVNÍKU RUČNÍM VÝSEVEM</t>
  </si>
  <si>
    <t>Položka zahrnuje:
- dodání předepsané travní směsi, její výsev na ornici, zalévání, první pokosení, to vše bez ohledu na sklon terénu
Položka nezahrnuje:
- x</t>
  </si>
  <si>
    <t>11337</t>
  </si>
  <si>
    <t>ODSTRANĚNÍ PODKLADU ZPEVNĚNÝCH PLOCH Z DLAŽEBNÍCH KOSTEK</t>
  </si>
  <si>
    <t>odstranění původních částí zpevněné krajnice - přídlažby z kostek drobnývh kamenných vč.lože, kostky uloženy na depo objednatele, vč. odvozu a uložení na skládku určenou zhotovitelem, poplatek za skládku v položce 014101.2</t>
  </si>
  <si>
    <t>441*0,15 = 66,150 [A]</t>
  </si>
  <si>
    <t>5</t>
  </si>
  <si>
    <t>56330</t>
  </si>
  <si>
    <t>VOZOVKOVÉ VRSTVY ZE ŠTĚRKODRTI</t>
  </si>
  <si>
    <t>ŠD 0/45 v místě sanací krajů vozovky a konstrukce vozovky a propadlých míst, Poměr 60(ŠD):40(Rmat)
Předpokládané množství.
Rozpojení souvrství v rámci recyklace za studena</t>
  </si>
  <si>
    <t>krajnice 450*0,6*2*0,1 = 54,000 [A]_x000d_
vozovka (2005*0,1)*60/100 = 120,300 [B]_x000d_
kontejnerové stání 16*0,3 = 4,800 [C]_x000d_
Mezisoučet = 179,100 [D]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</si>
  <si>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</si>
  <si>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56360</t>
  </si>
  <si>
    <t>VOZOVKOVÉ VRSTVY Z RECYKLOVANÉHO MATERIÁLU</t>
  </si>
  <si>
    <t>Rmat v místě sanací krajů a plochy vozovky, Poměr 60(ŠD):40(Rmat)
Předpokládané množství, dodání, montáže zhotovitelem vč. dopavy na stavbu a uložení do konstrukce, při nedostatku vyfrézovaného materiálu.
Předpokladpoužití vyfrézovaného materiálu z položky 11372A.</t>
  </si>
  <si>
    <t>vozovka (2005*0,1)*40/100 = 80,200 [B]</t>
  </si>
  <si>
    <t>Položka zahrnuje:
- dodání recyklátu v požadované kvalitě
- očištění podkladu
- uložení recyklátu dle předepsaného technologického předpisu, zhutnění vrstvy v předepsané tloušťce
- zřízení vrstvy bez rozlišení šířky, pokládání vrstvy po etapách, včetně pracovních spar a spojů
- úpravu napojení, ukončení 
Položka nezahrnuje:
- postřiky, nátěry</t>
  </si>
  <si>
    <t>567504</t>
  </si>
  <si>
    <t>VRSTVY PRO OBNOVU A OPRAVY RECYK ZA STUDENA CEM A ASF EMULZÍ</t>
  </si>
  <si>
    <t>krajnice 450*0,6*2*0,18 = 97,200 [A]_x000d_
vozovka 2005*0,18 = 360,900 [B]_x000d_
Mezisoučet = 458,100 [C]</t>
  </si>
  <si>
    <t>Položka zahrnuje:
- dodání materiálů předepsaných pro recyklaci za studena
- provedení recyklace dle předepsaného technologického předpisu, zhutnění vrstvy v předepsané tloušťce
- zřízení vrstvy bez rozlišení šířky, pokládání vrstvy po etapách
- úpravu napojení, ukončení
Položka nezahrnuje:
- postřiky, nátěry</t>
  </si>
  <si>
    <t>56960</t>
  </si>
  <si>
    <t>ZPEVNĚNÍ KRAJNIC Z RECYKLOVANÉHO MATERIÁLU</t>
  </si>
  <si>
    <t>Pro obnovu nezpevněné krajnice z asfaltového recyklátu frakce 0-8 mm._x000d_
Na příkaz TDS</t>
  </si>
  <si>
    <t xml:space="preserve">krajnice, za kamennou  přídlažbou 450*0,25*0,1*2 = 22,500 [A]</t>
  </si>
  <si>
    <t>- dodání recyklátu v požadované kvalitě
- očištění podkladu
- uložení recyklátu dle předepsaného technologického předpisu, zhutnění vrstvy v předepsané tloušťce
- zřízení vrstvy bez rozlišení šířky, pokládání vrstvy po etapách, včetně pracovních spar a spojů
- úpravu napojení, ukončení 
- nezahrnuje postřiky, nátěry</t>
  </si>
  <si>
    <t>572213</t>
  </si>
  <si>
    <t>SPOJOVACÍ POSTŘIK Z EMULZE DO 0,5KG/M2</t>
  </si>
  <si>
    <t xml:space="preserve">SPOJOVACÍ POSTŘIK. ASF. EMULZÍ  0,50KG/M2, ČSN 736129</t>
  </si>
  <si>
    <t>vozovka vč. napojení a křižovatek 2005*2 = 4010,000 [A]</t>
  </si>
  <si>
    <t>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</si>
  <si>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574A34</t>
  </si>
  <si>
    <t>ASFALTOVÝ BETON PRO OBRUSNÉ VRSTVY ACO 11+, 11S TL. 40MM</t>
  </si>
  <si>
    <t xml:space="preserve">ACO 11+  50/70</t>
  </si>
  <si>
    <t>vozovka vč. napojení a křižovatek 2005 = 2005,000 [A]</t>
  </si>
  <si>
    <t>- dodání směsi v požadované kvalitě_x000d_
- očištění podkladu_x000d_
- uložení směsi dle předepsaného technologického předpisu, zhutnění vrstvy v předepsané tloušťce_x000d_
- zřízení vrstvy bez rozlišení šířky, pokládání vrstvy po etapách, včetně pracovních spar a spojů_x000d_
- úpravu napojení, ukončení podél obrubníků, dilatačních zařízení, odvodňovacích proužků, odvodňovačů, vpustí, šachet a pod._x000d_
- nezahrnuje postřiky, nátěry_x000d_
- nezahrnuje těsnění podél obrubníků, dilatačních zařízení, odvodňovacích proužků, odvodňovačů, vpustí, šachet a pod.</t>
  </si>
  <si>
    <t>574C46</t>
  </si>
  <si>
    <t>ASFALTOVÝ BETON PRO LOŽNÍ VRSTVY ACL 16+, 16S TL. 50MM</t>
  </si>
  <si>
    <t xml:space="preserve">ACL 16+  50/70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</si>
  <si>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</si>
  <si>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58222</t>
  </si>
  <si>
    <t>DLÁŽDĚNÉ KRYTY Z DROBNÝCH KOSTEK DO LOŽE Z MC</t>
  </si>
  <si>
    <t xml:space="preserve">dlážděný rigol z kostek  drobných do betonu C20/25nXF3 šíře 0.35m vč. vyspárování do M25-XF4_x000d_
kostky štípané, barvy světle šedé, kostky budou nejprve dle předloženého vzorku před objednáním schváleny investorem</t>
  </si>
  <si>
    <t>přídlažba z kostek drobných do lože M25XF4 450*0,35*2 = 315,000 [A]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</si>
  <si>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</si>
  <si>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58910</t>
  </si>
  <si>
    <t>VÝPLŇ SPAR ASFALTEM</t>
  </si>
  <si>
    <t>napojení na předešlou úpravu, vč. výplně spar na styku nové a staré obrusné vrstvy, napojení vjezdů a křižovatek</t>
  </si>
  <si>
    <t>napojení 32+5+4+25+6+6 = 78,000 [A]</t>
  </si>
  <si>
    <t>položka zahrnuje:_x000d_
- dodávku předepsaného materiálu_x000d_
- vyčištění a výplň spar tímto materiálem</t>
  </si>
  <si>
    <t>582612</t>
  </si>
  <si>
    <t>KRYTY Z BETON DLAŽDIC SE ZÁMKEM ŠEDÝCH TL 80MM DO LOŽE Z KAM</t>
  </si>
  <si>
    <t>obnova dlaždy stávajícího kontejnerového stání</t>
  </si>
  <si>
    <t>kryt z dlažby pro kontejnerové stání 16 = 16,000 [A]</t>
  </si>
  <si>
    <t>587206</t>
  </si>
  <si>
    <t>PŘEDLÁŽDĚNÍ KRYTU Z BETONOVÝCH DLAŽDIC SE ZÁMKEM</t>
  </si>
  <si>
    <t>úprava stávajících vjezdů pro napojení na komunikaci_x000d_
na příkaz TDS</t>
  </si>
  <si>
    <t>200 = 200,000 [A]</t>
  </si>
  <si>
    <t>Položka zahrnuje:
- pod pojmem *předláždění* se rozumí rozebrání stávající dlažby a pokládka dlažby ze stávajícího dlažebního materiálu (bez dodávky nového)
- nezbytnou manipulaci s tímto materiálem (nakládání, doprava, složení, očištění)
- dodání a rozprostření materiálu pro lože a jeho tloušťku předepsanou dokumentací a pro předepsanou výplň spar
Položka nezahrnuje:
- doplnění plochy s použitím nového materiálu (vykazuje se v položce č.582)</t>
  </si>
  <si>
    <t>8</t>
  </si>
  <si>
    <t>Potrubí</t>
  </si>
  <si>
    <t>89921</t>
  </si>
  <si>
    <t>VÝŠKOVÁ ÚPRAVA POKLOPŮ</t>
  </si>
  <si>
    <t>10 = 10,000 [A]</t>
  </si>
  <si>
    <t>Položka zahrnuje:
- všechny nutné práce a materiály pro zvýšení nebo snížení zařízení (včetně nutné úpravy stávajícího povrchu vozovky nebo chodníku)
Položka nezahrnuje:
- x</t>
  </si>
  <si>
    <t>89923</t>
  </si>
  <si>
    <t>VÝŠKOVÁ ÚPRAVA KRYCÍCH HRNCŮ</t>
  </si>
  <si>
    <t>11 = 11,000 [A]</t>
  </si>
  <si>
    <t>9</t>
  </si>
  <si>
    <t>Ostatní konstrukce a práce</t>
  </si>
  <si>
    <t>91743</t>
  </si>
  <si>
    <t>CHODNÍKOVÉ OBRUBY Z KAMENNÝCH KRAJNÍKŮ</t>
  </si>
  <si>
    <t>kamenný krajník 130-150/200/300-600 MM do betonu C20/25nXF3 ke kamenné přídlažbě</t>
  </si>
  <si>
    <t>vozovka 450+450+10+6+17+4+8 = 945,000 [A]</t>
  </si>
  <si>
    <t>Položka zahrnuje:
- dodání a pokládku kamenných krajníků o rozměrech předepsaných zadávací dokumentací
- betonové lože i boční betonovou opěrku
Položka nezahrnuje:
- x</t>
  </si>
  <si>
    <t>919112</t>
  </si>
  <si>
    <t>ŘEZÁNÍ ASFALTOVÉHO KRYTU VOZOVEK TL DO 100MM</t>
  </si>
  <si>
    <t>řezání na styku nové a staré obrusné vrstvy</t>
  </si>
  <si>
    <t>32+5+4+25+6+6 = 78,000 [A]</t>
  </si>
  <si>
    <t>položka zahrnuje řezání vozovkové vrstvy v předepsané tloušťce, včetně spotřeby vody</t>
  </si>
  <si>
    <t>9181D5</t>
  </si>
  <si>
    <t>ČELA PROPUSTU Z TRUB DN DO 600MM Z BETONU DO C 30/37</t>
  </si>
  <si>
    <t>obnova stávajícíhc čel stávajícího propustku DN 600</t>
  </si>
  <si>
    <t>obnova původních čel stívajícího propsutku 2 = 2,000 [A]</t>
  </si>
  <si>
    <t xml:space="preserve">Položka zahrnuje:
- kompletní čelo (základ, dřík, římsu)
- dodání čerstvého betonu (betonové směsi) požadované kvality, jeho uložení do požadovaného tvaru při jakékoliv hustotě výztuže, konzistenci čerstvého betonu a způsobu hutnění, ošetření a ochranu betonu,
- dodání a osazení výztuže,
- případně dokumentací předepsaný kamenný obklad,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požadovaných konstr. (i ztracené) s úpravou dle požadované  kvality povrchu betonu, včetně odbedňovacích a odskružovacích prostředků,
- podpěrné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všech požadovaných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a tmelení spar a spojů,
- opatření povrchů betonu izolací proti zemní vlhkosti v částech, kde přijdou do styku se zeminou nebo kamenivem,
- případné zřízení spojovací vrstvy u základů,
- úpravy pro osazení zařízení ochrany konstrukce proti vlivu bludných proudů.
Položka nezahrnuje:
- x</t>
  </si>
  <si>
    <t>9111A1</t>
  </si>
  <si>
    <t>ZÁBRADLÍ SILNIČNÍ S VODOR MADLY - DODÁVKA A MONTÁŽ</t>
  </si>
  <si>
    <t>zábradlí - pásovina 40/20/2mm profil v pozinku a nátěr kovářská čerň. - zábradlí dvoumadlové, vč. základu chem.kotvení do základu vč. spojovacího martiálu komplet</t>
  </si>
  <si>
    <t>bourání čel propustku 2*5 = 10,000 [A]</t>
  </si>
  <si>
    <t>Položka zahrnuje:
- dodání zábradlí včetně předepsané povrchové úpravy
- osazení sloupků zaberaněním nebo osazením do betonových bloků (včetně betonových bloků a nutných zemních prací)
- případné bednění ( trubku) betonové patky v gabionové zdi
Položka nezahrnuje:
- x</t>
  </si>
  <si>
    <t>96615</t>
  </si>
  <si>
    <t>BOURÁNÍ KONSTRUKCÍ Z PROSTÉHO BETONU</t>
  </si>
  <si>
    <t>vybourání stávajících betonových čel propustku DN 600_x000d_
vč.odvozu a uložení na skládku zhotovitele, poplatek za skládku uveden v položce č. 014101.2.</t>
  </si>
  <si>
    <t>bourání čel propustku (2,5*0,35*1,3*2)+(2*0,3*0,3*2) = 2,635 [A]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</si>
  <si>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</si>
  <si>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917224</t>
  </si>
  <si>
    <t>SILNIČNÍ A CHODNÍKOVÉ OBRUBY Z BETONOVÝCH OBRUBNÍKŮ ŠÍŘ 150MM</t>
  </si>
  <si>
    <t>silniční betonové obrubníky 1000/250/150 mm na ležato do betonu C20/25nXF3_x000d_
obnova oprava obrub ve stávajícíh vjezdech, obnova obruby ve stávajíícm kontejnerovém stání na KÚ_x000d_
na příkaz TDS</t>
  </si>
  <si>
    <t>60 = 60,000 [A]</t>
  </si>
  <si>
    <t>Položka zahrnuje:
- dodání a pokládku betonových obrubníků o rozměrech předepsaných zadávací dokumentací
- betonové lože i boční betonovou opěrku
Položka nezahrnuje:
- x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</si>
</sst>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1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0" fontId="4" fillId="0" borderId="1" xfId="5" applyBorder="1">
      <alignment horizontal="left" vertical="center" wrapText="1"/>
    </xf>
    <xf numFmtId="165" fontId="4" fillId="0" borderId="1" xfId="5" applyNumberFormat="1" applyBorder="1">
      <alignment horizontal="lef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6" applyFill="1" applyBorder="1">
      <alignment horizontal="left" vertical="center" wrapText="1"/>
    </xf>
    <xf numFmtId="0" fontId="6" fillId="2" borderId="0" xfId="6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6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wrapText="1"/>
    </xf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Style" xfId="5"/>
    <cellStyle name="StavbaRozpocetHeaderStyle" xfId="6"/>
    <cellStyle name="NadpisStrukturyStyle" xfId="7"/>
    <cellStyle name="StavebniDilStyle" xfId="8"/>
    <cellStyle name="NormalBoldLeftStyle" xfId="9"/>
    <cellStyle name="NormalBoldRight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4.4"/>
  <cols>
    <col min="1" max="1" width="31.44141" customWidth="1"/>
    <col min="2" max="2" width="31.44141" customWidth="1"/>
    <col min="3" max="3" width="18.88672" customWidth="1"/>
    <col min="4" max="4" width="18.88672" customWidth="1"/>
    <col min="5" max="5" width="18.88672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1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SUM(C10:C11)</f>
        <v>0</v>
      </c>
      <c r="D6" s="3"/>
      <c r="E6" s="3"/>
    </row>
    <row r="7">
      <c r="A7" s="3"/>
      <c r="B7" s="5" t="s">
        <v>5</v>
      </c>
      <c r="C7" s="6">
        <f>SUM(E10:E11)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 ht="26.4">
      <c r="A10" s="8" t="s">
        <v>11</v>
      </c>
      <c r="B10" s="9" t="s">
        <v>12</v>
      </c>
      <c r="C10" s="10">
        <f>'SO 000'!I3</f>
        <v>0</v>
      </c>
      <c r="D10" s="10">
        <f>SUMIFS('SO 000'!O:O,'SO 000'!A:A,"P")</f>
        <v>0</v>
      </c>
      <c r="E10" s="10">
        <f>C10+D10</f>
        <v>0</v>
      </c>
    </row>
    <row r="11">
      <c r="A11" s="8" t="s">
        <v>13</v>
      </c>
      <c r="B11" s="9" t="s">
        <v>14</v>
      </c>
      <c r="C11" s="10">
        <f>'SO 101SO 001'!I3</f>
        <v>0</v>
      </c>
      <c r="D11" s="10">
        <f>SUMIFS('SO 101SO 001'!O:O,'SO 101SO 001'!A:A,"P")</f>
        <v>0</v>
      </c>
      <c r="E11" s="10">
        <f>C11+D11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1">
      <c r="A2" s="1"/>
      <c r="B2" s="15"/>
      <c r="C2" s="16"/>
      <c r="D2" s="16"/>
      <c r="E2" s="17" t="s">
        <v>15</v>
      </c>
      <c r="F2" s="16"/>
      <c r="G2" s="16"/>
      <c r="H2" s="16"/>
      <c r="I2" s="16"/>
      <c r="J2" s="18"/>
    </row>
    <row r="3" ht="27.6">
      <c r="A3" s="3" t="s">
        <v>16</v>
      </c>
      <c r="B3" s="19" t="s">
        <v>17</v>
      </c>
      <c r="C3" s="20" t="s">
        <v>18</v>
      </c>
      <c r="D3" s="21"/>
      <c r="E3" s="22" t="s">
        <v>19</v>
      </c>
      <c r="F3" s="16"/>
      <c r="G3" s="16"/>
      <c r="H3" s="23" t="s">
        <v>11</v>
      </c>
      <c r="I3" s="24">
        <f>SUMIFS(I8:I46,A8:A46,"SD")</f>
        <v>0</v>
      </c>
      <c r="J3" s="18"/>
      <c r="O3">
        <v>0</v>
      </c>
      <c r="P3">
        <v>2</v>
      </c>
    </row>
    <row r="4">
      <c r="A4" s="3" t="s">
        <v>20</v>
      </c>
      <c r="B4" s="19" t="s">
        <v>21</v>
      </c>
      <c r="C4" s="20" t="s">
        <v>11</v>
      </c>
      <c r="D4" s="21"/>
      <c r="E4" s="22" t="s">
        <v>12</v>
      </c>
      <c r="F4" s="16"/>
      <c r="G4" s="16"/>
      <c r="H4" s="16"/>
      <c r="I4" s="16"/>
      <c r="J4" s="18"/>
      <c r="O4">
        <v>0.14999999999999999</v>
      </c>
      <c r="P4">
        <v>2</v>
      </c>
    </row>
    <row r="5">
      <c r="A5" s="25" t="s">
        <v>22</v>
      </c>
      <c r="B5" s="26" t="s">
        <v>23</v>
      </c>
      <c r="C5" s="7" t="s">
        <v>24</v>
      </c>
      <c r="D5" s="7" t="s">
        <v>25</v>
      </c>
      <c r="E5" s="7" t="s">
        <v>26</v>
      </c>
      <c r="F5" s="7" t="s">
        <v>27</v>
      </c>
      <c r="G5" s="7" t="s">
        <v>28</v>
      </c>
      <c r="H5" s="7" t="s">
        <v>29</v>
      </c>
      <c r="I5" s="7"/>
      <c r="J5" s="27" t="s">
        <v>30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31</v>
      </c>
      <c r="I6" s="7" t="s">
        <v>32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33</v>
      </c>
      <c r="B8" s="31"/>
      <c r="C8" s="32" t="s">
        <v>34</v>
      </c>
      <c r="D8" s="33"/>
      <c r="E8" s="30" t="s">
        <v>35</v>
      </c>
      <c r="F8" s="33"/>
      <c r="G8" s="33"/>
      <c r="H8" s="33"/>
      <c r="I8" s="34">
        <f>SUMIFS(I9:I46,A9:A46,"P")</f>
        <v>0</v>
      </c>
      <c r="J8" s="35"/>
    </row>
    <row r="9">
      <c r="A9" s="36" t="s">
        <v>36</v>
      </c>
      <c r="B9" s="36">
        <v>1</v>
      </c>
      <c r="C9" s="37" t="s">
        <v>37</v>
      </c>
      <c r="D9" s="36" t="s">
        <v>38</v>
      </c>
      <c r="E9" s="38" t="s">
        <v>39</v>
      </c>
      <c r="F9" s="39" t="s">
        <v>40</v>
      </c>
      <c r="G9" s="40">
        <v>1</v>
      </c>
      <c r="H9" s="41">
        <v>0</v>
      </c>
      <c r="I9" s="41">
        <f>ROUND(G9*H9,P4)</f>
        <v>0</v>
      </c>
      <c r="J9" s="36"/>
      <c r="O9" s="42">
        <f>I9*0.21</f>
        <v>0</v>
      </c>
      <c r="P9">
        <v>3</v>
      </c>
    </row>
    <row r="10">
      <c r="A10" s="36" t="s">
        <v>41</v>
      </c>
      <c r="B10" s="43"/>
      <c r="C10" s="44"/>
      <c r="D10" s="44"/>
      <c r="E10" s="38" t="s">
        <v>42</v>
      </c>
      <c r="F10" s="44"/>
      <c r="G10" s="44"/>
      <c r="H10" s="44"/>
      <c r="I10" s="44"/>
      <c r="J10" s="45"/>
    </row>
    <row r="11" ht="57.6">
      <c r="A11" s="36" t="s">
        <v>43</v>
      </c>
      <c r="B11" s="43"/>
      <c r="C11" s="44"/>
      <c r="D11" s="44"/>
      <c r="E11" s="38" t="s">
        <v>44</v>
      </c>
      <c r="F11" s="44"/>
      <c r="G11" s="44"/>
      <c r="H11" s="44"/>
      <c r="I11" s="44"/>
      <c r="J11" s="45"/>
    </row>
    <row r="12">
      <c r="A12" s="36" t="s">
        <v>36</v>
      </c>
      <c r="B12" s="36">
        <v>2</v>
      </c>
      <c r="C12" s="37" t="s">
        <v>45</v>
      </c>
      <c r="D12" s="36" t="s">
        <v>38</v>
      </c>
      <c r="E12" s="38" t="s">
        <v>46</v>
      </c>
      <c r="F12" s="39" t="s">
        <v>40</v>
      </c>
      <c r="G12" s="40">
        <v>8</v>
      </c>
      <c r="H12" s="41">
        <v>0</v>
      </c>
      <c r="I12" s="41">
        <f>ROUND(G12*H12,P4)</f>
        <v>0</v>
      </c>
      <c r="J12" s="36"/>
      <c r="O12" s="42">
        <f>I12*0</f>
        <v>0</v>
      </c>
      <c r="P12">
        <v>1</v>
      </c>
    </row>
    <row r="13" ht="43.2">
      <c r="A13" s="36" t="s">
        <v>41</v>
      </c>
      <c r="B13" s="43"/>
      <c r="C13" s="44"/>
      <c r="D13" s="44"/>
      <c r="E13" s="38" t="s">
        <v>47</v>
      </c>
      <c r="F13" s="44"/>
      <c r="G13" s="44"/>
      <c r="H13" s="44"/>
      <c r="I13" s="44"/>
      <c r="J13" s="45"/>
    </row>
    <row r="14">
      <c r="A14" s="36" t="s">
        <v>48</v>
      </c>
      <c r="B14" s="43"/>
      <c r="C14" s="44"/>
      <c r="D14" s="44"/>
      <c r="E14" s="46" t="s">
        <v>49</v>
      </c>
      <c r="F14" s="44"/>
      <c r="G14" s="44"/>
      <c r="H14" s="44"/>
      <c r="I14" s="44"/>
      <c r="J14" s="45"/>
    </row>
    <row r="15">
      <c r="A15" s="36" t="s">
        <v>43</v>
      </c>
      <c r="B15" s="43"/>
      <c r="C15" s="44"/>
      <c r="D15" s="44"/>
      <c r="E15" s="38" t="s">
        <v>50</v>
      </c>
      <c r="F15" s="44"/>
      <c r="G15" s="44"/>
      <c r="H15" s="44"/>
      <c r="I15" s="44"/>
      <c r="J15" s="45"/>
    </row>
    <row r="16">
      <c r="A16" s="36" t="s">
        <v>36</v>
      </c>
      <c r="B16" s="36">
        <v>3</v>
      </c>
      <c r="C16" s="37" t="s">
        <v>51</v>
      </c>
      <c r="D16" s="36" t="s">
        <v>38</v>
      </c>
      <c r="E16" s="38" t="s">
        <v>52</v>
      </c>
      <c r="F16" s="39" t="s">
        <v>40</v>
      </c>
      <c r="G16" s="40">
        <v>1</v>
      </c>
      <c r="H16" s="41">
        <v>0</v>
      </c>
      <c r="I16" s="41">
        <f>ROUND(G16*H16,P4)</f>
        <v>0</v>
      </c>
      <c r="J16" s="36"/>
      <c r="O16" s="42">
        <f>I16*0.21</f>
        <v>0</v>
      </c>
      <c r="P16">
        <v>3</v>
      </c>
    </row>
    <row r="17" ht="129.6">
      <c r="A17" s="36" t="s">
        <v>41</v>
      </c>
      <c r="B17" s="43"/>
      <c r="C17" s="44"/>
      <c r="D17" s="44"/>
      <c r="E17" s="38" t="s">
        <v>53</v>
      </c>
      <c r="F17" s="44"/>
      <c r="G17" s="44"/>
      <c r="H17" s="44"/>
      <c r="I17" s="44"/>
      <c r="J17" s="45"/>
    </row>
    <row r="18">
      <c r="A18" s="36" t="s">
        <v>48</v>
      </c>
      <c r="B18" s="43"/>
      <c r="C18" s="44"/>
      <c r="D18" s="44"/>
      <c r="E18" s="46" t="s">
        <v>54</v>
      </c>
      <c r="F18" s="44"/>
      <c r="G18" s="44"/>
      <c r="H18" s="44"/>
      <c r="I18" s="44"/>
      <c r="J18" s="45"/>
    </row>
    <row r="19">
      <c r="A19" s="36" t="s">
        <v>43</v>
      </c>
      <c r="B19" s="43"/>
      <c r="C19" s="44"/>
      <c r="D19" s="44"/>
      <c r="E19" s="38" t="s">
        <v>55</v>
      </c>
      <c r="F19" s="44"/>
      <c r="G19" s="44"/>
      <c r="H19" s="44"/>
      <c r="I19" s="44"/>
      <c r="J19" s="45"/>
    </row>
    <row r="20">
      <c r="A20" s="36" t="s">
        <v>36</v>
      </c>
      <c r="B20" s="36">
        <v>4</v>
      </c>
      <c r="C20" s="37" t="s">
        <v>56</v>
      </c>
      <c r="D20" s="36" t="s">
        <v>38</v>
      </c>
      <c r="E20" s="38" t="s">
        <v>57</v>
      </c>
      <c r="F20" s="39" t="s">
        <v>40</v>
      </c>
      <c r="G20" s="40">
        <v>1</v>
      </c>
      <c r="H20" s="41">
        <v>0</v>
      </c>
      <c r="I20" s="41">
        <f>ROUND(G20*H20,P4)</f>
        <v>0</v>
      </c>
      <c r="J20" s="36"/>
      <c r="O20" s="42">
        <f>I20*0</f>
        <v>0</v>
      </c>
      <c r="P20">
        <v>1</v>
      </c>
    </row>
    <row r="21">
      <c r="A21" s="36" t="s">
        <v>41</v>
      </c>
      <c r="B21" s="43"/>
      <c r="C21" s="44"/>
      <c r="D21" s="44"/>
      <c r="E21" s="38" t="s">
        <v>58</v>
      </c>
      <c r="F21" s="44"/>
      <c r="G21" s="44"/>
      <c r="H21" s="44"/>
      <c r="I21" s="44"/>
      <c r="J21" s="45"/>
    </row>
    <row r="22">
      <c r="A22" s="36" t="s">
        <v>48</v>
      </c>
      <c r="B22" s="43"/>
      <c r="C22" s="44"/>
      <c r="D22" s="44"/>
      <c r="E22" s="46" t="s">
        <v>54</v>
      </c>
      <c r="F22" s="44"/>
      <c r="G22" s="44"/>
      <c r="H22" s="44"/>
      <c r="I22" s="44"/>
      <c r="J22" s="45"/>
    </row>
    <row r="23" ht="43.2">
      <c r="A23" s="36" t="s">
        <v>43</v>
      </c>
      <c r="B23" s="43"/>
      <c r="C23" s="44"/>
      <c r="D23" s="44"/>
      <c r="E23" s="38" t="s">
        <v>59</v>
      </c>
      <c r="F23" s="44"/>
      <c r="G23" s="44"/>
      <c r="H23" s="44"/>
      <c r="I23" s="44"/>
      <c r="J23" s="45"/>
    </row>
    <row r="24">
      <c r="A24" s="36" t="s">
        <v>36</v>
      </c>
      <c r="B24" s="36">
        <v>5</v>
      </c>
      <c r="C24" s="37" t="s">
        <v>60</v>
      </c>
      <c r="D24" s="36" t="s">
        <v>38</v>
      </c>
      <c r="E24" s="38" t="s">
        <v>61</v>
      </c>
      <c r="F24" s="39" t="s">
        <v>40</v>
      </c>
      <c r="G24" s="40">
        <v>1</v>
      </c>
      <c r="H24" s="41">
        <v>0</v>
      </c>
      <c r="I24" s="41">
        <f>ROUND(G24*H24,P4)</f>
        <v>0</v>
      </c>
      <c r="J24" s="36"/>
      <c r="O24" s="42">
        <f>I24*0</f>
        <v>0</v>
      </c>
      <c r="P24">
        <v>1</v>
      </c>
    </row>
    <row r="25">
      <c r="A25" s="36" t="s">
        <v>41</v>
      </c>
      <c r="B25" s="43"/>
      <c r="C25" s="44"/>
      <c r="D25" s="44"/>
      <c r="E25" s="38" t="s">
        <v>62</v>
      </c>
      <c r="F25" s="44"/>
      <c r="G25" s="44"/>
      <c r="H25" s="44"/>
      <c r="I25" s="44"/>
      <c r="J25" s="45"/>
    </row>
    <row r="26">
      <c r="A26" s="36" t="s">
        <v>48</v>
      </c>
      <c r="B26" s="43"/>
      <c r="C26" s="44"/>
      <c r="D26" s="44"/>
      <c r="E26" s="46" t="s">
        <v>54</v>
      </c>
      <c r="F26" s="44"/>
      <c r="G26" s="44"/>
      <c r="H26" s="44"/>
      <c r="I26" s="44"/>
      <c r="J26" s="45"/>
    </row>
    <row r="27">
      <c r="A27" s="36" t="s">
        <v>43</v>
      </c>
      <c r="B27" s="43"/>
      <c r="C27" s="44"/>
      <c r="D27" s="44"/>
      <c r="E27" s="38" t="s">
        <v>63</v>
      </c>
      <c r="F27" s="44"/>
      <c r="G27" s="44"/>
      <c r="H27" s="44"/>
      <c r="I27" s="44"/>
      <c r="J27" s="45"/>
    </row>
    <row r="28">
      <c r="A28" s="36" t="s">
        <v>36</v>
      </c>
      <c r="B28" s="36">
        <v>6</v>
      </c>
      <c r="C28" s="37" t="s">
        <v>64</v>
      </c>
      <c r="D28" s="36" t="s">
        <v>38</v>
      </c>
      <c r="E28" s="38" t="s">
        <v>65</v>
      </c>
      <c r="F28" s="39" t="s">
        <v>40</v>
      </c>
      <c r="G28" s="40">
        <v>1</v>
      </c>
      <c r="H28" s="41">
        <v>0</v>
      </c>
      <c r="I28" s="41">
        <f>ROUND(G28*H28,P4)</f>
        <v>0</v>
      </c>
      <c r="J28" s="36"/>
      <c r="O28" s="42">
        <f>I28*0</f>
        <v>0</v>
      </c>
      <c r="P28">
        <v>1</v>
      </c>
    </row>
    <row r="29" ht="100.8">
      <c r="A29" s="36" t="s">
        <v>41</v>
      </c>
      <c r="B29" s="43"/>
      <c r="C29" s="44"/>
      <c r="D29" s="44"/>
      <c r="E29" s="38" t="s">
        <v>66</v>
      </c>
      <c r="F29" s="44"/>
      <c r="G29" s="44"/>
      <c r="H29" s="44"/>
      <c r="I29" s="44"/>
      <c r="J29" s="45"/>
    </row>
    <row r="30">
      <c r="A30" s="36" t="s">
        <v>48</v>
      </c>
      <c r="B30" s="43"/>
      <c r="C30" s="44"/>
      <c r="D30" s="44"/>
      <c r="E30" s="46" t="s">
        <v>54</v>
      </c>
      <c r="F30" s="44"/>
      <c r="G30" s="44"/>
      <c r="H30" s="44"/>
      <c r="I30" s="44"/>
      <c r="J30" s="45"/>
    </row>
    <row r="31" ht="100.8">
      <c r="A31" s="36" t="s">
        <v>43</v>
      </c>
      <c r="B31" s="43"/>
      <c r="C31" s="44"/>
      <c r="D31" s="44"/>
      <c r="E31" s="38" t="s">
        <v>67</v>
      </c>
      <c r="F31" s="44"/>
      <c r="G31" s="44"/>
      <c r="H31" s="44"/>
      <c r="I31" s="44"/>
      <c r="J31" s="45"/>
    </row>
    <row r="32">
      <c r="A32" s="36" t="s">
        <v>36</v>
      </c>
      <c r="B32" s="36">
        <v>7</v>
      </c>
      <c r="C32" s="37" t="s">
        <v>68</v>
      </c>
      <c r="D32" s="36" t="s">
        <v>38</v>
      </c>
      <c r="E32" s="38" t="s">
        <v>69</v>
      </c>
      <c r="F32" s="39" t="s">
        <v>70</v>
      </c>
      <c r="G32" s="40">
        <v>1</v>
      </c>
      <c r="H32" s="41">
        <v>0</v>
      </c>
      <c r="I32" s="41">
        <f>ROUND(G32*H32,P4)</f>
        <v>0</v>
      </c>
      <c r="J32" s="36"/>
      <c r="O32" s="42">
        <f>I32*0.21</f>
        <v>0</v>
      </c>
      <c r="P32">
        <v>3</v>
      </c>
    </row>
    <row r="33" ht="28.8">
      <c r="A33" s="36" t="s">
        <v>41</v>
      </c>
      <c r="B33" s="43"/>
      <c r="C33" s="44"/>
      <c r="D33" s="44"/>
      <c r="E33" s="38" t="s">
        <v>71</v>
      </c>
      <c r="F33" s="44"/>
      <c r="G33" s="44"/>
      <c r="H33" s="44"/>
      <c r="I33" s="44"/>
      <c r="J33" s="45"/>
    </row>
    <row r="34">
      <c r="A34" s="36" t="s">
        <v>48</v>
      </c>
      <c r="B34" s="43"/>
      <c r="C34" s="44"/>
      <c r="D34" s="44"/>
      <c r="E34" s="46" t="s">
        <v>54</v>
      </c>
      <c r="F34" s="44"/>
      <c r="G34" s="44"/>
      <c r="H34" s="44"/>
      <c r="I34" s="44"/>
      <c r="J34" s="45"/>
    </row>
    <row r="35" ht="57.6">
      <c r="A35" s="36" t="s">
        <v>43</v>
      </c>
      <c r="B35" s="43"/>
      <c r="C35" s="44"/>
      <c r="D35" s="44"/>
      <c r="E35" s="38" t="s">
        <v>72</v>
      </c>
      <c r="F35" s="44"/>
      <c r="G35" s="44"/>
      <c r="H35" s="44"/>
      <c r="I35" s="44"/>
      <c r="J35" s="45"/>
    </row>
    <row r="36">
      <c r="A36" s="36" t="s">
        <v>36</v>
      </c>
      <c r="B36" s="36">
        <v>8</v>
      </c>
      <c r="C36" s="37" t="s">
        <v>73</v>
      </c>
      <c r="D36" s="36" t="s">
        <v>38</v>
      </c>
      <c r="E36" s="38" t="s">
        <v>74</v>
      </c>
      <c r="F36" s="39" t="s">
        <v>40</v>
      </c>
      <c r="G36" s="40">
        <v>1</v>
      </c>
      <c r="H36" s="41">
        <v>0</v>
      </c>
      <c r="I36" s="41">
        <f>ROUND(G36*H36,P4)</f>
        <v>0</v>
      </c>
      <c r="J36" s="36"/>
      <c r="O36" s="42">
        <f>I36*0</f>
        <v>0</v>
      </c>
      <c r="P36">
        <v>1</v>
      </c>
    </row>
    <row r="37">
      <c r="A37" s="36" t="s">
        <v>41</v>
      </c>
      <c r="B37" s="43"/>
      <c r="C37" s="44"/>
      <c r="D37" s="44"/>
      <c r="E37" s="38" t="s">
        <v>75</v>
      </c>
      <c r="F37" s="44"/>
      <c r="G37" s="44"/>
      <c r="H37" s="44"/>
      <c r="I37" s="44"/>
      <c r="J37" s="45"/>
    </row>
    <row r="38">
      <c r="A38" s="36" t="s">
        <v>48</v>
      </c>
      <c r="B38" s="43"/>
      <c r="C38" s="44"/>
      <c r="D38" s="44"/>
      <c r="E38" s="46" t="s">
        <v>54</v>
      </c>
      <c r="F38" s="44"/>
      <c r="G38" s="44"/>
      <c r="H38" s="44"/>
      <c r="I38" s="44"/>
      <c r="J38" s="45"/>
    </row>
    <row r="39" ht="100.8">
      <c r="A39" s="36" t="s">
        <v>43</v>
      </c>
      <c r="B39" s="43"/>
      <c r="C39" s="44"/>
      <c r="D39" s="44"/>
      <c r="E39" s="38" t="s">
        <v>76</v>
      </c>
      <c r="F39" s="44"/>
      <c r="G39" s="44"/>
      <c r="H39" s="44"/>
      <c r="I39" s="44"/>
      <c r="J39" s="45"/>
    </row>
    <row r="40">
      <c r="A40" s="36" t="s">
        <v>36</v>
      </c>
      <c r="B40" s="36">
        <v>9</v>
      </c>
      <c r="C40" s="37" t="s">
        <v>77</v>
      </c>
      <c r="D40" s="36" t="s">
        <v>38</v>
      </c>
      <c r="E40" s="38" t="s">
        <v>78</v>
      </c>
      <c r="F40" s="39" t="s">
        <v>40</v>
      </c>
      <c r="G40" s="40">
        <v>1</v>
      </c>
      <c r="H40" s="41">
        <v>0</v>
      </c>
      <c r="I40" s="41">
        <f>ROUND(G40*H40,P4)</f>
        <v>0</v>
      </c>
      <c r="J40" s="36"/>
      <c r="O40" s="42">
        <f>I40*0</f>
        <v>0</v>
      </c>
      <c r="P40">
        <v>1</v>
      </c>
    </row>
    <row r="41" ht="244.8">
      <c r="A41" s="36" t="s">
        <v>41</v>
      </c>
      <c r="B41" s="43"/>
      <c r="C41" s="44"/>
      <c r="D41" s="44"/>
      <c r="E41" s="38" t="s">
        <v>79</v>
      </c>
      <c r="F41" s="44"/>
      <c r="G41" s="44"/>
      <c r="H41" s="44"/>
      <c r="I41" s="44"/>
      <c r="J41" s="45"/>
    </row>
    <row r="42" ht="28.8">
      <c r="A42" s="36" t="s">
        <v>43</v>
      </c>
      <c r="B42" s="43"/>
      <c r="C42" s="44"/>
      <c r="D42" s="44"/>
      <c r="E42" s="38" t="s">
        <v>80</v>
      </c>
      <c r="F42" s="44"/>
      <c r="G42" s="44"/>
      <c r="H42" s="44"/>
      <c r="I42" s="44"/>
      <c r="J42" s="45"/>
    </row>
    <row r="43">
      <c r="A43" s="36" t="s">
        <v>36</v>
      </c>
      <c r="B43" s="36">
        <v>10</v>
      </c>
      <c r="C43" s="37" t="s">
        <v>81</v>
      </c>
      <c r="D43" s="36" t="s">
        <v>38</v>
      </c>
      <c r="E43" s="38" t="s">
        <v>82</v>
      </c>
      <c r="F43" s="39" t="s">
        <v>40</v>
      </c>
      <c r="G43" s="40">
        <v>1</v>
      </c>
      <c r="H43" s="41">
        <v>0</v>
      </c>
      <c r="I43" s="41">
        <f>ROUND(G43*H43,P4)</f>
        <v>0</v>
      </c>
      <c r="J43" s="36"/>
      <c r="O43" s="42">
        <f>I43*0.21</f>
        <v>0</v>
      </c>
      <c r="P43">
        <v>3</v>
      </c>
    </row>
    <row r="44" ht="72">
      <c r="A44" s="36" t="s">
        <v>41</v>
      </c>
      <c r="B44" s="43"/>
      <c r="C44" s="44"/>
      <c r="D44" s="44"/>
      <c r="E44" s="38" t="s">
        <v>83</v>
      </c>
      <c r="F44" s="44"/>
      <c r="G44" s="44"/>
      <c r="H44" s="44"/>
      <c r="I44" s="44"/>
      <c r="J44" s="45"/>
    </row>
    <row r="45">
      <c r="A45" s="36" t="s">
        <v>48</v>
      </c>
      <c r="B45" s="43"/>
      <c r="C45" s="44"/>
      <c r="D45" s="44"/>
      <c r="E45" s="46" t="s">
        <v>54</v>
      </c>
      <c r="F45" s="44"/>
      <c r="G45" s="44"/>
      <c r="H45" s="44"/>
      <c r="I45" s="44"/>
      <c r="J45" s="45"/>
    </row>
    <row r="46" ht="28.8">
      <c r="A46" s="36" t="s">
        <v>43</v>
      </c>
      <c r="B46" s="47"/>
      <c r="C46" s="48"/>
      <c r="D46" s="48"/>
      <c r="E46" s="38" t="s">
        <v>84</v>
      </c>
      <c r="F46" s="48"/>
      <c r="G46" s="48"/>
      <c r="H46" s="48"/>
      <c r="I46" s="48"/>
      <c r="J46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1">
      <c r="A2" s="1"/>
      <c r="B2" s="15"/>
      <c r="C2" s="16"/>
      <c r="D2" s="16"/>
      <c r="E2" s="17" t="s">
        <v>15</v>
      </c>
      <c r="F2" s="16"/>
      <c r="G2" s="16"/>
      <c r="H2" s="16"/>
      <c r="I2" s="16"/>
      <c r="J2" s="18"/>
    </row>
    <row r="3" ht="27.6">
      <c r="A3" s="3" t="s">
        <v>16</v>
      </c>
      <c r="B3" s="19" t="s">
        <v>17</v>
      </c>
      <c r="C3" s="20" t="s">
        <v>18</v>
      </c>
      <c r="D3" s="21"/>
      <c r="E3" s="22" t="s">
        <v>19</v>
      </c>
      <c r="F3" s="16"/>
      <c r="G3" s="16"/>
      <c r="H3" s="23" t="s">
        <v>13</v>
      </c>
      <c r="I3" s="24">
        <f>SUMIFS(I9:I189,A9:A189,"SD")</f>
        <v>0</v>
      </c>
      <c r="J3" s="18"/>
      <c r="O3">
        <v>0</v>
      </c>
      <c r="P3">
        <v>2</v>
      </c>
    </row>
    <row r="4">
      <c r="A4" s="3" t="s">
        <v>20</v>
      </c>
      <c r="B4" s="19" t="s">
        <v>85</v>
      </c>
      <c r="C4" s="20" t="s">
        <v>86</v>
      </c>
      <c r="D4" s="21"/>
      <c r="E4" s="22" t="s">
        <v>87</v>
      </c>
      <c r="F4" s="16"/>
      <c r="G4" s="16"/>
      <c r="H4" s="16"/>
      <c r="I4" s="16"/>
      <c r="J4" s="18"/>
      <c r="O4">
        <v>0.14999999999999999</v>
      </c>
      <c r="P4">
        <v>2</v>
      </c>
    </row>
    <row r="5">
      <c r="A5" s="3" t="s">
        <v>88</v>
      </c>
      <c r="B5" s="19" t="s">
        <v>21</v>
      </c>
      <c r="C5" s="20" t="s">
        <v>13</v>
      </c>
      <c r="D5" s="21"/>
      <c r="E5" s="22" t="s">
        <v>14</v>
      </c>
      <c r="F5" s="16"/>
      <c r="G5" s="16"/>
      <c r="H5" s="16"/>
      <c r="I5" s="16"/>
      <c r="J5" s="18"/>
      <c r="O5">
        <v>0.20999999999999999</v>
      </c>
    </row>
    <row r="6">
      <c r="A6" s="25" t="s">
        <v>22</v>
      </c>
      <c r="B6" s="26" t="s">
        <v>23</v>
      </c>
      <c r="C6" s="7" t="s">
        <v>24</v>
      </c>
      <c r="D6" s="7" t="s">
        <v>25</v>
      </c>
      <c r="E6" s="7" t="s">
        <v>26</v>
      </c>
      <c r="F6" s="7" t="s">
        <v>27</v>
      </c>
      <c r="G6" s="7" t="s">
        <v>28</v>
      </c>
      <c r="H6" s="7" t="s">
        <v>29</v>
      </c>
      <c r="I6" s="7"/>
      <c r="J6" s="27" t="s">
        <v>30</v>
      </c>
    </row>
    <row r="7">
      <c r="A7" s="25"/>
      <c r="B7" s="26"/>
      <c r="C7" s="7"/>
      <c r="D7" s="7"/>
      <c r="E7" s="7"/>
      <c r="F7" s="7"/>
      <c r="G7" s="7"/>
      <c r="H7" s="7" t="s">
        <v>31</v>
      </c>
      <c r="I7" s="7" t="s">
        <v>32</v>
      </c>
      <c r="J7" s="27"/>
    </row>
    <row r="8">
      <c r="A8" s="28">
        <v>0</v>
      </c>
      <c r="B8" s="26">
        <v>1</v>
      </c>
      <c r="C8" s="29">
        <v>2</v>
      </c>
      <c r="D8" s="7">
        <v>3</v>
      </c>
      <c r="E8" s="29">
        <v>4</v>
      </c>
      <c r="F8" s="7">
        <v>5</v>
      </c>
      <c r="G8" s="7">
        <v>6</v>
      </c>
      <c r="H8" s="7">
        <v>7</v>
      </c>
      <c r="I8" s="29">
        <v>8</v>
      </c>
      <c r="J8" s="27">
        <v>9</v>
      </c>
    </row>
    <row r="9">
      <c r="A9" s="30" t="s">
        <v>33</v>
      </c>
      <c r="B9" s="31"/>
      <c r="C9" s="32" t="s">
        <v>34</v>
      </c>
      <c r="D9" s="33"/>
      <c r="E9" s="30" t="s">
        <v>35</v>
      </c>
      <c r="F9" s="33"/>
      <c r="G9" s="33"/>
      <c r="H9" s="33"/>
      <c r="I9" s="34">
        <f>SUMIFS(I10:I21,A10:A21,"P")</f>
        <v>0</v>
      </c>
      <c r="J9" s="35"/>
    </row>
    <row r="10">
      <c r="A10" s="36" t="s">
        <v>36</v>
      </c>
      <c r="B10" s="36">
        <v>1</v>
      </c>
      <c r="C10" s="37" t="s">
        <v>89</v>
      </c>
      <c r="D10" s="36" t="s">
        <v>90</v>
      </c>
      <c r="E10" s="38" t="s">
        <v>91</v>
      </c>
      <c r="F10" s="39" t="s">
        <v>92</v>
      </c>
      <c r="G10" s="40">
        <v>592.22000000000003</v>
      </c>
      <c r="H10" s="41">
        <v>0</v>
      </c>
      <c r="I10" s="41">
        <f>ROUND(G10*H10,P4)</f>
        <v>0</v>
      </c>
      <c r="J10" s="36"/>
      <c r="O10" s="42">
        <f>I10*0.15</f>
        <v>0</v>
      </c>
      <c r="P10">
        <v>2</v>
      </c>
    </row>
    <row r="11" ht="43.2">
      <c r="A11" s="36" t="s">
        <v>41</v>
      </c>
      <c r="B11" s="43"/>
      <c r="C11" s="44"/>
      <c r="D11" s="44"/>
      <c r="E11" s="38" t="s">
        <v>93</v>
      </c>
      <c r="F11" s="44"/>
      <c r="G11" s="44"/>
      <c r="H11" s="44"/>
      <c r="I11" s="44"/>
      <c r="J11" s="45"/>
    </row>
    <row r="12" ht="100.8">
      <c r="A12" s="36" t="s">
        <v>48</v>
      </c>
      <c r="B12" s="43"/>
      <c r="C12" s="44"/>
      <c r="D12" s="44"/>
      <c r="E12" s="46" t="s">
        <v>94</v>
      </c>
      <c r="F12" s="44"/>
      <c r="G12" s="44"/>
      <c r="H12" s="44"/>
      <c r="I12" s="44"/>
      <c r="J12" s="45"/>
    </row>
    <row r="13" ht="28.8">
      <c r="A13" s="36" t="s">
        <v>43</v>
      </c>
      <c r="B13" s="43"/>
      <c r="C13" s="44"/>
      <c r="D13" s="44"/>
      <c r="E13" s="38" t="s">
        <v>95</v>
      </c>
      <c r="F13" s="44"/>
      <c r="G13" s="44"/>
      <c r="H13" s="44"/>
      <c r="I13" s="44"/>
      <c r="J13" s="45"/>
    </row>
    <row r="14">
      <c r="A14" s="36" t="s">
        <v>36</v>
      </c>
      <c r="B14" s="36">
        <v>2</v>
      </c>
      <c r="C14" s="37" t="s">
        <v>89</v>
      </c>
      <c r="D14" s="36" t="s">
        <v>96</v>
      </c>
      <c r="E14" s="38" t="s">
        <v>91</v>
      </c>
      <c r="F14" s="39" t="s">
        <v>97</v>
      </c>
      <c r="G14" s="40">
        <v>130.119</v>
      </c>
      <c r="H14" s="41">
        <v>0</v>
      </c>
      <c r="I14" s="41">
        <f>ROUND(G14*H14,P4)</f>
        <v>0</v>
      </c>
      <c r="J14" s="36"/>
      <c r="O14" s="42">
        <f>I14*0.15</f>
        <v>0</v>
      </c>
      <c r="P14">
        <v>2</v>
      </c>
    </row>
    <row r="15" ht="57.6">
      <c r="A15" s="36" t="s">
        <v>41</v>
      </c>
      <c r="B15" s="43"/>
      <c r="C15" s="44"/>
      <c r="D15" s="44"/>
      <c r="E15" s="38" t="s">
        <v>98</v>
      </c>
      <c r="F15" s="44"/>
      <c r="G15" s="44"/>
      <c r="H15" s="44"/>
      <c r="I15" s="44"/>
      <c r="J15" s="45"/>
    </row>
    <row r="16" ht="86.4">
      <c r="A16" s="36" t="s">
        <v>48</v>
      </c>
      <c r="B16" s="43"/>
      <c r="C16" s="44"/>
      <c r="D16" s="44"/>
      <c r="E16" s="46" t="s">
        <v>99</v>
      </c>
      <c r="F16" s="44"/>
      <c r="G16" s="44"/>
      <c r="H16" s="44"/>
      <c r="I16" s="44"/>
      <c r="J16" s="45"/>
    </row>
    <row r="17" ht="28.8">
      <c r="A17" s="36" t="s">
        <v>43</v>
      </c>
      <c r="B17" s="43"/>
      <c r="C17" s="44"/>
      <c r="D17" s="44"/>
      <c r="E17" s="38" t="s">
        <v>95</v>
      </c>
      <c r="F17" s="44"/>
      <c r="G17" s="44"/>
      <c r="H17" s="44"/>
      <c r="I17" s="44"/>
      <c r="J17" s="45"/>
    </row>
    <row r="18">
      <c r="A18" s="36" t="s">
        <v>36</v>
      </c>
      <c r="B18" s="36">
        <v>3</v>
      </c>
      <c r="C18" s="37" t="s">
        <v>100</v>
      </c>
      <c r="D18" s="36" t="s">
        <v>90</v>
      </c>
      <c r="E18" s="38" t="s">
        <v>101</v>
      </c>
      <c r="F18" s="39" t="s">
        <v>97</v>
      </c>
      <c r="G18" s="40">
        <v>3.6499999999999999</v>
      </c>
      <c r="H18" s="41">
        <v>0</v>
      </c>
      <c r="I18" s="41">
        <f>ROUND(G18*H18,P4)</f>
        <v>0</v>
      </c>
      <c r="J18" s="36"/>
      <c r="O18" s="42">
        <f>I18*0.21</f>
        <v>0</v>
      </c>
      <c r="P18">
        <v>3</v>
      </c>
    </row>
    <row r="19" ht="43.2">
      <c r="A19" s="36" t="s">
        <v>41</v>
      </c>
      <c r="B19" s="43"/>
      <c r="C19" s="44"/>
      <c r="D19" s="44"/>
      <c r="E19" s="38" t="s">
        <v>102</v>
      </c>
      <c r="F19" s="44"/>
      <c r="G19" s="44"/>
      <c r="H19" s="44"/>
      <c r="I19" s="44"/>
      <c r="J19" s="45"/>
    </row>
    <row r="20">
      <c r="A20" s="36" t="s">
        <v>48</v>
      </c>
      <c r="B20" s="43"/>
      <c r="C20" s="44"/>
      <c r="D20" s="44"/>
      <c r="E20" s="46" t="s">
        <v>103</v>
      </c>
      <c r="F20" s="44"/>
      <c r="G20" s="44"/>
      <c r="H20" s="44"/>
      <c r="I20" s="44"/>
      <c r="J20" s="45"/>
    </row>
    <row r="21" ht="28.8">
      <c r="A21" s="36" t="s">
        <v>43</v>
      </c>
      <c r="B21" s="43"/>
      <c r="C21" s="44"/>
      <c r="D21" s="44"/>
      <c r="E21" s="38" t="s">
        <v>95</v>
      </c>
      <c r="F21" s="44"/>
      <c r="G21" s="44"/>
      <c r="H21" s="44"/>
      <c r="I21" s="44"/>
      <c r="J21" s="45"/>
    </row>
    <row r="22">
      <c r="A22" s="30" t="s">
        <v>33</v>
      </c>
      <c r="B22" s="31"/>
      <c r="C22" s="32" t="s">
        <v>90</v>
      </c>
      <c r="D22" s="33"/>
      <c r="E22" s="30" t="s">
        <v>104</v>
      </c>
      <c r="F22" s="33"/>
      <c r="G22" s="33"/>
      <c r="H22" s="33"/>
      <c r="I22" s="34">
        <f>SUMIFS(I23:I110,A23:A110,"P")</f>
        <v>0</v>
      </c>
      <c r="J22" s="35"/>
    </row>
    <row r="23">
      <c r="A23" s="36" t="s">
        <v>36</v>
      </c>
      <c r="B23" s="36">
        <v>4</v>
      </c>
      <c r="C23" s="37" t="s">
        <v>105</v>
      </c>
      <c r="D23" s="36" t="s">
        <v>38</v>
      </c>
      <c r="E23" s="38" t="s">
        <v>106</v>
      </c>
      <c r="F23" s="39" t="s">
        <v>107</v>
      </c>
      <c r="G23" s="40">
        <v>175</v>
      </c>
      <c r="H23" s="41">
        <v>0</v>
      </c>
      <c r="I23" s="41">
        <f>ROUND(G23*H23,P4)</f>
        <v>0</v>
      </c>
      <c r="J23" s="36"/>
      <c r="O23" s="42">
        <f>I23*0.21</f>
        <v>0</v>
      </c>
      <c r="P23">
        <v>3</v>
      </c>
    </row>
    <row r="24" ht="43.2">
      <c r="A24" s="36" t="s">
        <v>41</v>
      </c>
      <c r="B24" s="43"/>
      <c r="C24" s="44"/>
      <c r="D24" s="44"/>
      <c r="E24" s="38" t="s">
        <v>108</v>
      </c>
      <c r="F24" s="44"/>
      <c r="G24" s="44"/>
      <c r="H24" s="44"/>
      <c r="I24" s="44"/>
      <c r="J24" s="45"/>
    </row>
    <row r="25">
      <c r="A25" s="36" t="s">
        <v>48</v>
      </c>
      <c r="B25" s="43"/>
      <c r="C25" s="44"/>
      <c r="D25" s="44"/>
      <c r="E25" s="46" t="s">
        <v>109</v>
      </c>
      <c r="F25" s="44"/>
      <c r="G25" s="44"/>
      <c r="H25" s="44"/>
      <c r="I25" s="44"/>
      <c r="J25" s="45"/>
    </row>
    <row r="26" ht="43.2">
      <c r="A26" s="36" t="s">
        <v>43</v>
      </c>
      <c r="B26" s="43"/>
      <c r="C26" s="44"/>
      <c r="D26" s="44"/>
      <c r="E26" s="38" t="s">
        <v>110</v>
      </c>
      <c r="F26" s="44"/>
      <c r="G26" s="44"/>
      <c r="H26" s="44"/>
      <c r="I26" s="44"/>
      <c r="J26" s="45"/>
    </row>
    <row r="27">
      <c r="A27" s="36" t="s">
        <v>36</v>
      </c>
      <c r="B27" s="36">
        <v>5</v>
      </c>
      <c r="C27" s="37" t="s">
        <v>111</v>
      </c>
      <c r="D27" s="36" t="s">
        <v>38</v>
      </c>
      <c r="E27" s="38" t="s">
        <v>112</v>
      </c>
      <c r="F27" s="39" t="s">
        <v>113</v>
      </c>
      <c r="G27" s="40">
        <v>5</v>
      </c>
      <c r="H27" s="41">
        <v>0</v>
      </c>
      <c r="I27" s="41">
        <f>ROUND(G27*H27,P4)</f>
        <v>0</v>
      </c>
      <c r="J27" s="36"/>
      <c r="O27" s="42">
        <f>I27*0.21</f>
        <v>0</v>
      </c>
      <c r="P27">
        <v>3</v>
      </c>
    </row>
    <row r="28" ht="43.2">
      <c r="A28" s="36" t="s">
        <v>41</v>
      </c>
      <c r="B28" s="43"/>
      <c r="C28" s="44"/>
      <c r="D28" s="44"/>
      <c r="E28" s="38" t="s">
        <v>114</v>
      </c>
      <c r="F28" s="44"/>
      <c r="G28" s="44"/>
      <c r="H28" s="44"/>
      <c r="I28" s="44"/>
      <c r="J28" s="45"/>
    </row>
    <row r="29">
      <c r="A29" s="36" t="s">
        <v>48</v>
      </c>
      <c r="B29" s="43"/>
      <c r="C29" s="44"/>
      <c r="D29" s="44"/>
      <c r="E29" s="46" t="s">
        <v>115</v>
      </c>
      <c r="F29" s="44"/>
      <c r="G29" s="44"/>
      <c r="H29" s="44"/>
      <c r="I29" s="44"/>
      <c r="J29" s="45"/>
    </row>
    <row r="30" ht="86.4">
      <c r="A30" s="36" t="s">
        <v>43</v>
      </c>
      <c r="B30" s="43"/>
      <c r="C30" s="44"/>
      <c r="D30" s="44"/>
      <c r="E30" s="38" t="s">
        <v>116</v>
      </c>
      <c r="F30" s="44"/>
      <c r="G30" s="44"/>
      <c r="H30" s="44"/>
      <c r="I30" s="44"/>
      <c r="J30" s="45"/>
    </row>
    <row r="31" ht="28.8">
      <c r="A31" s="36" t="s">
        <v>36</v>
      </c>
      <c r="B31" s="36">
        <v>6</v>
      </c>
      <c r="C31" s="37" t="s">
        <v>117</v>
      </c>
      <c r="D31" s="36" t="s">
        <v>38</v>
      </c>
      <c r="E31" s="38" t="s">
        <v>118</v>
      </c>
      <c r="F31" s="39" t="s">
        <v>92</v>
      </c>
      <c r="G31" s="40">
        <v>4.5</v>
      </c>
      <c r="H31" s="41">
        <v>0</v>
      </c>
      <c r="I31" s="41">
        <f>ROUND(G31*H31,P4)</f>
        <v>0</v>
      </c>
      <c r="J31" s="36"/>
      <c r="O31" s="42">
        <f>I31*0.21</f>
        <v>0</v>
      </c>
      <c r="P31">
        <v>3</v>
      </c>
    </row>
    <row r="32" ht="28.8">
      <c r="A32" s="36" t="s">
        <v>41</v>
      </c>
      <c r="B32" s="43"/>
      <c r="C32" s="44"/>
      <c r="D32" s="44"/>
      <c r="E32" s="38" t="s">
        <v>119</v>
      </c>
      <c r="F32" s="44"/>
      <c r="G32" s="44"/>
      <c r="H32" s="44"/>
      <c r="I32" s="44"/>
      <c r="J32" s="45"/>
    </row>
    <row r="33">
      <c r="A33" s="36" t="s">
        <v>48</v>
      </c>
      <c r="B33" s="43"/>
      <c r="C33" s="44"/>
      <c r="D33" s="44"/>
      <c r="E33" s="46" t="s">
        <v>120</v>
      </c>
      <c r="F33" s="44"/>
      <c r="G33" s="44"/>
      <c r="H33" s="44"/>
      <c r="I33" s="44"/>
      <c r="J33" s="45"/>
    </row>
    <row r="34" ht="115.2">
      <c r="A34" s="36" t="s">
        <v>43</v>
      </c>
      <c r="B34" s="43"/>
      <c r="C34" s="44"/>
      <c r="D34" s="44"/>
      <c r="E34" s="38" t="s">
        <v>121</v>
      </c>
      <c r="F34" s="44"/>
      <c r="G34" s="44"/>
      <c r="H34" s="44"/>
      <c r="I34" s="44"/>
      <c r="J34" s="45"/>
    </row>
    <row r="35" ht="28.8">
      <c r="A35" s="36" t="s">
        <v>36</v>
      </c>
      <c r="B35" s="36">
        <v>7</v>
      </c>
      <c r="C35" s="37" t="s">
        <v>122</v>
      </c>
      <c r="D35" s="36"/>
      <c r="E35" s="38" t="s">
        <v>123</v>
      </c>
      <c r="F35" s="39" t="s">
        <v>92</v>
      </c>
      <c r="G35" s="40">
        <v>1.4039999999999999</v>
      </c>
      <c r="H35" s="41">
        <v>0</v>
      </c>
      <c r="I35" s="41">
        <f>ROUND(G35*H35,P4)</f>
        <v>0</v>
      </c>
      <c r="J35" s="36"/>
      <c r="O35" s="42">
        <f>I35*0.21</f>
        <v>0</v>
      </c>
      <c r="P35">
        <v>3</v>
      </c>
    </row>
    <row r="36" ht="43.2">
      <c r="A36" s="36" t="s">
        <v>41</v>
      </c>
      <c r="B36" s="43"/>
      <c r="C36" s="44"/>
      <c r="D36" s="44"/>
      <c r="E36" s="38" t="s">
        <v>124</v>
      </c>
      <c r="F36" s="44"/>
      <c r="G36" s="44"/>
      <c r="H36" s="44"/>
      <c r="I36" s="44"/>
      <c r="J36" s="45"/>
    </row>
    <row r="37">
      <c r="A37" s="36" t="s">
        <v>48</v>
      </c>
      <c r="B37" s="43"/>
      <c r="C37" s="44"/>
      <c r="D37" s="44"/>
      <c r="E37" s="46" t="s">
        <v>125</v>
      </c>
      <c r="F37" s="44"/>
      <c r="G37" s="44"/>
      <c r="H37" s="44"/>
      <c r="I37" s="44"/>
      <c r="J37" s="45"/>
    </row>
    <row r="38" ht="72">
      <c r="A38" s="36" t="s">
        <v>43</v>
      </c>
      <c r="B38" s="43"/>
      <c r="C38" s="44"/>
      <c r="D38" s="44"/>
      <c r="E38" s="38" t="s">
        <v>126</v>
      </c>
      <c r="F38" s="44"/>
      <c r="G38" s="44"/>
      <c r="H38" s="44"/>
      <c r="I38" s="44"/>
      <c r="J38" s="45"/>
    </row>
    <row r="39">
      <c r="A39" s="36" t="s">
        <v>36</v>
      </c>
      <c r="B39" s="36">
        <v>8</v>
      </c>
      <c r="C39" s="37" t="s">
        <v>127</v>
      </c>
      <c r="D39" s="36" t="s">
        <v>38</v>
      </c>
      <c r="E39" s="38" t="s">
        <v>128</v>
      </c>
      <c r="F39" s="39" t="s">
        <v>129</v>
      </c>
      <c r="G39" s="40">
        <v>60</v>
      </c>
      <c r="H39" s="41">
        <v>0</v>
      </c>
      <c r="I39" s="41">
        <f>ROUND(G39*H39,P4)</f>
        <v>0</v>
      </c>
      <c r="J39" s="36"/>
      <c r="O39" s="42">
        <f>I39*0.21</f>
        <v>0</v>
      </c>
      <c r="P39">
        <v>3</v>
      </c>
    </row>
    <row r="40" ht="57.6">
      <c r="A40" s="36" t="s">
        <v>41</v>
      </c>
      <c r="B40" s="43"/>
      <c r="C40" s="44"/>
      <c r="D40" s="44"/>
      <c r="E40" s="38" t="s">
        <v>130</v>
      </c>
      <c r="F40" s="44"/>
      <c r="G40" s="44"/>
      <c r="H40" s="44"/>
      <c r="I40" s="44"/>
      <c r="J40" s="45"/>
    </row>
    <row r="41" ht="28.8">
      <c r="A41" s="36" t="s">
        <v>48</v>
      </c>
      <c r="B41" s="43"/>
      <c r="C41" s="44"/>
      <c r="D41" s="44"/>
      <c r="E41" s="46" t="s">
        <v>131</v>
      </c>
      <c r="F41" s="44"/>
      <c r="G41" s="44"/>
      <c r="H41" s="44"/>
      <c r="I41" s="44"/>
      <c r="J41" s="45"/>
    </row>
    <row r="42" ht="115.2">
      <c r="A42" s="36" t="s">
        <v>43</v>
      </c>
      <c r="B42" s="43"/>
      <c r="C42" s="44"/>
      <c r="D42" s="44"/>
      <c r="E42" s="38" t="s">
        <v>121</v>
      </c>
      <c r="F42" s="44"/>
      <c r="G42" s="44"/>
      <c r="H42" s="44"/>
      <c r="I42" s="44"/>
      <c r="J42" s="45"/>
    </row>
    <row r="43">
      <c r="A43" s="36" t="s">
        <v>36</v>
      </c>
      <c r="B43" s="36">
        <v>10</v>
      </c>
      <c r="C43" s="37" t="s">
        <v>132</v>
      </c>
      <c r="D43" s="36" t="s">
        <v>38</v>
      </c>
      <c r="E43" s="38" t="s">
        <v>133</v>
      </c>
      <c r="F43" s="39" t="s">
        <v>92</v>
      </c>
      <c r="G43" s="40">
        <v>100.25</v>
      </c>
      <c r="H43" s="41">
        <v>0</v>
      </c>
      <c r="I43" s="41">
        <f>ROUND(G43*H43,P4)</f>
        <v>0</v>
      </c>
      <c r="J43" s="36"/>
      <c r="O43" s="42">
        <f>I43*0.21</f>
        <v>0</v>
      </c>
      <c r="P43">
        <v>3</v>
      </c>
    </row>
    <row r="44" ht="259.2">
      <c r="A44" s="36" t="s">
        <v>41</v>
      </c>
      <c r="B44" s="43"/>
      <c r="C44" s="44"/>
      <c r="D44" s="44"/>
      <c r="E44" s="38" t="s">
        <v>134</v>
      </c>
      <c r="F44" s="44"/>
      <c r="G44" s="44"/>
      <c r="H44" s="44"/>
      <c r="I44" s="44"/>
      <c r="J44" s="45"/>
    </row>
    <row r="45">
      <c r="A45" s="36" t="s">
        <v>48</v>
      </c>
      <c r="B45" s="43"/>
      <c r="C45" s="44"/>
      <c r="D45" s="44"/>
      <c r="E45" s="46" t="s">
        <v>135</v>
      </c>
      <c r="F45" s="44"/>
      <c r="G45" s="44"/>
      <c r="H45" s="44"/>
      <c r="I45" s="44"/>
      <c r="J45" s="45"/>
    </row>
    <row r="46" ht="72">
      <c r="A46" s="36" t="s">
        <v>43</v>
      </c>
      <c r="B46" s="43"/>
      <c r="C46" s="44"/>
      <c r="D46" s="44"/>
      <c r="E46" s="38" t="s">
        <v>126</v>
      </c>
      <c r="F46" s="44"/>
      <c r="G46" s="44"/>
      <c r="H46" s="44"/>
      <c r="I46" s="44"/>
      <c r="J46" s="45"/>
    </row>
    <row r="47">
      <c r="A47" s="36" t="s">
        <v>36</v>
      </c>
      <c r="B47" s="36">
        <v>11</v>
      </c>
      <c r="C47" s="37" t="s">
        <v>136</v>
      </c>
      <c r="D47" s="36" t="s">
        <v>38</v>
      </c>
      <c r="E47" s="38" t="s">
        <v>137</v>
      </c>
      <c r="F47" s="39" t="s">
        <v>92</v>
      </c>
      <c r="G47" s="40">
        <v>80.200000000000003</v>
      </c>
      <c r="H47" s="41">
        <v>0</v>
      </c>
      <c r="I47" s="41">
        <f>ROUND(G47*H47,P4)</f>
        <v>0</v>
      </c>
      <c r="J47" s="36"/>
      <c r="O47" s="42">
        <f>I47*0.21</f>
        <v>0</v>
      </c>
      <c r="P47">
        <v>3</v>
      </c>
    </row>
    <row r="48" ht="216">
      <c r="A48" s="36" t="s">
        <v>41</v>
      </c>
      <c r="B48" s="43"/>
      <c r="C48" s="44"/>
      <c r="D48" s="44"/>
      <c r="E48" s="38" t="s">
        <v>138</v>
      </c>
      <c r="F48" s="44"/>
      <c r="G48" s="44"/>
      <c r="H48" s="44"/>
      <c r="I48" s="44"/>
      <c r="J48" s="45"/>
    </row>
    <row r="49">
      <c r="A49" s="36" t="s">
        <v>48</v>
      </c>
      <c r="B49" s="43"/>
      <c r="C49" s="44"/>
      <c r="D49" s="44"/>
      <c r="E49" s="46" t="s">
        <v>139</v>
      </c>
      <c r="F49" s="44"/>
      <c r="G49" s="44"/>
      <c r="H49" s="44"/>
      <c r="I49" s="44"/>
      <c r="J49" s="45"/>
    </row>
    <row r="50" ht="129.6">
      <c r="A50" s="36" t="s">
        <v>43</v>
      </c>
      <c r="B50" s="43"/>
      <c r="C50" s="44"/>
      <c r="D50" s="44"/>
      <c r="E50" s="38" t="s">
        <v>140</v>
      </c>
      <c r="F50" s="44"/>
      <c r="G50" s="44"/>
      <c r="H50" s="44"/>
      <c r="I50" s="44"/>
      <c r="J50" s="45"/>
    </row>
    <row r="51">
      <c r="A51" s="36" t="s">
        <v>36</v>
      </c>
      <c r="B51" s="36">
        <v>12</v>
      </c>
      <c r="C51" s="37" t="s">
        <v>141</v>
      </c>
      <c r="D51" s="36" t="s">
        <v>38</v>
      </c>
      <c r="E51" s="38" t="s">
        <v>142</v>
      </c>
      <c r="F51" s="39" t="s">
        <v>92</v>
      </c>
      <c r="G51" s="40">
        <v>548.54999999999995</v>
      </c>
      <c r="H51" s="41">
        <v>0</v>
      </c>
      <c r="I51" s="41">
        <f>ROUND(G51*H51,P4)</f>
        <v>0</v>
      </c>
      <c r="J51" s="36"/>
      <c r="O51" s="42">
        <f>I51*0.21</f>
        <v>0</v>
      </c>
      <c r="P51">
        <v>3</v>
      </c>
    </row>
    <row r="52" ht="72">
      <c r="A52" s="36" t="s">
        <v>41</v>
      </c>
      <c r="B52" s="43"/>
      <c r="C52" s="44"/>
      <c r="D52" s="44"/>
      <c r="E52" s="38" t="s">
        <v>143</v>
      </c>
      <c r="F52" s="44"/>
      <c r="G52" s="44"/>
      <c r="H52" s="44"/>
      <c r="I52" s="44"/>
      <c r="J52" s="45"/>
    </row>
    <row r="53" ht="57.6">
      <c r="A53" s="36" t="s">
        <v>48</v>
      </c>
      <c r="B53" s="43"/>
      <c r="C53" s="44"/>
      <c r="D53" s="44"/>
      <c r="E53" s="46" t="s">
        <v>144</v>
      </c>
      <c r="F53" s="44"/>
      <c r="G53" s="44"/>
      <c r="H53" s="44"/>
      <c r="I53" s="44"/>
      <c r="J53" s="45"/>
    </row>
    <row r="54" ht="409.5">
      <c r="A54" s="36" t="s">
        <v>43</v>
      </c>
      <c r="B54" s="43"/>
      <c r="C54" s="44"/>
      <c r="D54" s="44"/>
      <c r="E54" s="38" t="s">
        <v>145</v>
      </c>
      <c r="F54" s="44"/>
      <c r="G54" s="44"/>
      <c r="H54" s="44"/>
      <c r="I54" s="44"/>
      <c r="J54" s="45"/>
    </row>
    <row r="55">
      <c r="A55" s="36" t="s">
        <v>36</v>
      </c>
      <c r="B55" s="36">
        <v>13</v>
      </c>
      <c r="C55" s="37" t="s">
        <v>146</v>
      </c>
      <c r="D55" s="36" t="s">
        <v>38</v>
      </c>
      <c r="E55" s="38" t="s">
        <v>147</v>
      </c>
      <c r="F55" s="39" t="s">
        <v>92</v>
      </c>
      <c r="G55" s="40">
        <v>6.0149999999999997</v>
      </c>
      <c r="H55" s="41">
        <v>0</v>
      </c>
      <c r="I55" s="41">
        <f>ROUND(G55*H55,P4)</f>
        <v>0</v>
      </c>
      <c r="J55" s="36"/>
      <c r="O55" s="42">
        <f>I55*0.21</f>
        <v>0</v>
      </c>
      <c r="P55">
        <v>3</v>
      </c>
    </row>
    <row r="56" ht="43.2">
      <c r="A56" s="36" t="s">
        <v>41</v>
      </c>
      <c r="B56" s="43"/>
      <c r="C56" s="44"/>
      <c r="D56" s="44"/>
      <c r="E56" s="38" t="s">
        <v>148</v>
      </c>
      <c r="F56" s="44"/>
      <c r="G56" s="44"/>
      <c r="H56" s="44"/>
      <c r="I56" s="44"/>
      <c r="J56" s="45"/>
    </row>
    <row r="57">
      <c r="A57" s="36" t="s">
        <v>48</v>
      </c>
      <c r="B57" s="43"/>
      <c r="C57" s="44"/>
      <c r="D57" s="44"/>
      <c r="E57" s="46" t="s">
        <v>149</v>
      </c>
      <c r="F57" s="44"/>
      <c r="G57" s="44"/>
      <c r="H57" s="44"/>
      <c r="I57" s="44"/>
      <c r="J57" s="45"/>
    </row>
    <row r="58" ht="28.8">
      <c r="A58" s="36" t="s">
        <v>43</v>
      </c>
      <c r="B58" s="43"/>
      <c r="C58" s="44"/>
      <c r="D58" s="44"/>
      <c r="E58" s="38" t="s">
        <v>150</v>
      </c>
      <c r="F58" s="44"/>
      <c r="G58" s="44"/>
      <c r="H58" s="44"/>
      <c r="I58" s="44"/>
      <c r="J58" s="45"/>
    </row>
    <row r="59">
      <c r="A59" s="36" t="s">
        <v>36</v>
      </c>
      <c r="B59" s="36">
        <v>14</v>
      </c>
      <c r="C59" s="37" t="s">
        <v>151</v>
      </c>
      <c r="D59" s="36" t="s">
        <v>38</v>
      </c>
      <c r="E59" s="38" t="s">
        <v>152</v>
      </c>
      <c r="F59" s="39" t="s">
        <v>92</v>
      </c>
      <c r="G59" s="40">
        <v>26.280000000000001</v>
      </c>
      <c r="H59" s="41">
        <v>0</v>
      </c>
      <c r="I59" s="41">
        <f>ROUND(G59*H59,P4)</f>
        <v>0</v>
      </c>
      <c r="J59" s="36"/>
      <c r="O59" s="42">
        <f>I59*0.21</f>
        <v>0</v>
      </c>
      <c r="P59">
        <v>3</v>
      </c>
    </row>
    <row r="60" ht="43.2">
      <c r="A60" s="36" t="s">
        <v>41</v>
      </c>
      <c r="B60" s="43"/>
      <c r="C60" s="44"/>
      <c r="D60" s="44"/>
      <c r="E60" s="38" t="s">
        <v>153</v>
      </c>
      <c r="F60" s="44"/>
      <c r="G60" s="44"/>
      <c r="H60" s="44"/>
      <c r="I60" s="44"/>
      <c r="J60" s="45"/>
    </row>
    <row r="61">
      <c r="A61" s="36" t="s">
        <v>48</v>
      </c>
      <c r="B61" s="43"/>
      <c r="C61" s="44"/>
      <c r="D61" s="44"/>
      <c r="E61" s="46" t="s">
        <v>154</v>
      </c>
      <c r="F61" s="44"/>
      <c r="G61" s="44"/>
      <c r="H61" s="44"/>
      <c r="I61" s="44"/>
      <c r="J61" s="45"/>
    </row>
    <row r="62" ht="28.8">
      <c r="A62" s="36" t="s">
        <v>43</v>
      </c>
      <c r="B62" s="43"/>
      <c r="C62" s="44"/>
      <c r="D62" s="44"/>
      <c r="E62" s="38" t="s">
        <v>150</v>
      </c>
      <c r="F62" s="44"/>
      <c r="G62" s="44"/>
      <c r="H62" s="44"/>
      <c r="I62" s="44"/>
      <c r="J62" s="45"/>
    </row>
    <row r="63">
      <c r="A63" s="36" t="s">
        <v>36</v>
      </c>
      <c r="B63" s="36">
        <v>15</v>
      </c>
      <c r="C63" s="37" t="s">
        <v>155</v>
      </c>
      <c r="D63" s="36" t="s">
        <v>90</v>
      </c>
      <c r="E63" s="38" t="s">
        <v>156</v>
      </c>
      <c r="F63" s="39" t="s">
        <v>129</v>
      </c>
      <c r="G63" s="40">
        <v>306</v>
      </c>
      <c r="H63" s="41">
        <v>0</v>
      </c>
      <c r="I63" s="41">
        <f>ROUND(G63*H63,P4)</f>
        <v>0</v>
      </c>
      <c r="J63" s="36"/>
      <c r="O63" s="42">
        <f>I63*0.21</f>
        <v>0</v>
      </c>
      <c r="P63">
        <v>3</v>
      </c>
    </row>
    <row r="64" ht="28.8">
      <c r="A64" s="36" t="s">
        <v>41</v>
      </c>
      <c r="B64" s="43"/>
      <c r="C64" s="44"/>
      <c r="D64" s="44"/>
      <c r="E64" s="38" t="s">
        <v>157</v>
      </c>
      <c r="F64" s="44"/>
      <c r="G64" s="44"/>
      <c r="H64" s="44"/>
      <c r="I64" s="44"/>
      <c r="J64" s="45"/>
    </row>
    <row r="65">
      <c r="A65" s="36" t="s">
        <v>48</v>
      </c>
      <c r="B65" s="43"/>
      <c r="C65" s="44"/>
      <c r="D65" s="44"/>
      <c r="E65" s="46" t="s">
        <v>158</v>
      </c>
      <c r="F65" s="44"/>
      <c r="G65" s="44"/>
      <c r="H65" s="44"/>
      <c r="I65" s="44"/>
      <c r="J65" s="45"/>
    </row>
    <row r="66" ht="100.8">
      <c r="A66" s="36" t="s">
        <v>43</v>
      </c>
      <c r="B66" s="43"/>
      <c r="C66" s="44"/>
      <c r="D66" s="44"/>
      <c r="E66" s="38" t="s">
        <v>159</v>
      </c>
      <c r="F66" s="44"/>
      <c r="G66" s="44"/>
      <c r="H66" s="44"/>
      <c r="I66" s="44"/>
      <c r="J66" s="45"/>
    </row>
    <row r="67">
      <c r="A67" s="36" t="s">
        <v>36</v>
      </c>
      <c r="B67" s="36">
        <v>16</v>
      </c>
      <c r="C67" s="37" t="s">
        <v>155</v>
      </c>
      <c r="D67" s="36" t="s">
        <v>96</v>
      </c>
      <c r="E67" s="38" t="s">
        <v>156</v>
      </c>
      <c r="F67" s="39" t="s">
        <v>129</v>
      </c>
      <c r="G67" s="40">
        <v>18</v>
      </c>
      <c r="H67" s="41">
        <v>0</v>
      </c>
      <c r="I67" s="41">
        <f>ROUND(G67*H67,P4)</f>
        <v>0</v>
      </c>
      <c r="J67" s="36"/>
      <c r="O67" s="42">
        <f>I67*0.21</f>
        <v>0</v>
      </c>
      <c r="P67">
        <v>3</v>
      </c>
    </row>
    <row r="68">
      <c r="A68" s="36" t="s">
        <v>41</v>
      </c>
      <c r="B68" s="43"/>
      <c r="C68" s="44"/>
      <c r="D68" s="44"/>
      <c r="E68" s="38" t="s">
        <v>160</v>
      </c>
      <c r="F68" s="44"/>
      <c r="G68" s="44"/>
      <c r="H68" s="44"/>
      <c r="I68" s="44"/>
      <c r="J68" s="45"/>
    </row>
    <row r="69">
      <c r="A69" s="36" t="s">
        <v>48</v>
      </c>
      <c r="B69" s="43"/>
      <c r="C69" s="44"/>
      <c r="D69" s="44"/>
      <c r="E69" s="46" t="s">
        <v>161</v>
      </c>
      <c r="F69" s="44"/>
      <c r="G69" s="44"/>
      <c r="H69" s="44"/>
      <c r="I69" s="44"/>
      <c r="J69" s="45"/>
    </row>
    <row r="70" ht="100.8">
      <c r="A70" s="36" t="s">
        <v>43</v>
      </c>
      <c r="B70" s="43"/>
      <c r="C70" s="44"/>
      <c r="D70" s="44"/>
      <c r="E70" s="38" t="s">
        <v>159</v>
      </c>
      <c r="F70" s="44"/>
      <c r="G70" s="44"/>
      <c r="H70" s="44"/>
      <c r="I70" s="44"/>
      <c r="J70" s="45"/>
    </row>
    <row r="71">
      <c r="A71" s="36" t="s">
        <v>36</v>
      </c>
      <c r="B71" s="36">
        <v>17</v>
      </c>
      <c r="C71" s="37" t="s">
        <v>162</v>
      </c>
      <c r="D71" s="36" t="s">
        <v>38</v>
      </c>
      <c r="E71" s="38" t="s">
        <v>163</v>
      </c>
      <c r="F71" s="39" t="s">
        <v>92</v>
      </c>
      <c r="G71" s="40">
        <v>4</v>
      </c>
      <c r="H71" s="41">
        <v>0</v>
      </c>
      <c r="I71" s="41">
        <f>ROUND(G71*H71,P4)</f>
        <v>0</v>
      </c>
      <c r="J71" s="36"/>
      <c r="O71" s="42">
        <f>I71*0.21</f>
        <v>0</v>
      </c>
      <c r="P71">
        <v>3</v>
      </c>
    </row>
    <row r="72" ht="28.8">
      <c r="A72" s="36" t="s">
        <v>41</v>
      </c>
      <c r="B72" s="43"/>
      <c r="C72" s="44"/>
      <c r="D72" s="44"/>
      <c r="E72" s="38" t="s">
        <v>164</v>
      </c>
      <c r="F72" s="44"/>
      <c r="G72" s="44"/>
      <c r="H72" s="44"/>
      <c r="I72" s="44"/>
      <c r="J72" s="45"/>
    </row>
    <row r="73">
      <c r="A73" s="36" t="s">
        <v>48</v>
      </c>
      <c r="B73" s="43"/>
      <c r="C73" s="44"/>
      <c r="D73" s="44"/>
      <c r="E73" s="46" t="s">
        <v>165</v>
      </c>
      <c r="F73" s="44"/>
      <c r="G73" s="44"/>
      <c r="H73" s="44"/>
      <c r="I73" s="44"/>
      <c r="J73" s="45"/>
    </row>
    <row r="74" ht="409.5">
      <c r="A74" s="36" t="s">
        <v>43</v>
      </c>
      <c r="B74" s="43"/>
      <c r="C74" s="44"/>
      <c r="D74" s="44"/>
      <c r="E74" s="38" t="s">
        <v>166</v>
      </c>
      <c r="F74" s="44"/>
      <c r="G74" s="44"/>
      <c r="H74" s="44"/>
      <c r="I74" s="44"/>
      <c r="J74" s="45"/>
    </row>
    <row r="75">
      <c r="A75" s="36" t="s">
        <v>36</v>
      </c>
      <c r="B75" s="36">
        <v>18</v>
      </c>
      <c r="C75" s="37" t="s">
        <v>167</v>
      </c>
      <c r="D75" s="36" t="s">
        <v>38</v>
      </c>
      <c r="E75" s="38" t="s">
        <v>168</v>
      </c>
      <c r="F75" s="39" t="s">
        <v>92</v>
      </c>
      <c r="G75" s="40">
        <v>543.75</v>
      </c>
      <c r="H75" s="41">
        <v>0</v>
      </c>
      <c r="I75" s="41">
        <f>ROUND(G75*H75,P4)</f>
        <v>0</v>
      </c>
      <c r="J75" s="36"/>
      <c r="O75" s="42">
        <f>I75*0.21</f>
        <v>0</v>
      </c>
      <c r="P75">
        <v>3</v>
      </c>
    </row>
    <row r="76" ht="28.8">
      <c r="A76" s="36" t="s">
        <v>41</v>
      </c>
      <c r="B76" s="43"/>
      <c r="C76" s="44"/>
      <c r="D76" s="44"/>
      <c r="E76" s="38" t="s">
        <v>169</v>
      </c>
      <c r="F76" s="44"/>
      <c r="G76" s="44"/>
      <c r="H76" s="44"/>
      <c r="I76" s="44"/>
      <c r="J76" s="45"/>
    </row>
    <row r="77">
      <c r="A77" s="36" t="s">
        <v>48</v>
      </c>
      <c r="B77" s="43"/>
      <c r="C77" s="44"/>
      <c r="D77" s="44"/>
      <c r="E77" s="46" t="s">
        <v>170</v>
      </c>
      <c r="F77" s="44"/>
      <c r="G77" s="44"/>
      <c r="H77" s="44"/>
      <c r="I77" s="44"/>
      <c r="J77" s="45"/>
    </row>
    <row r="78" ht="216">
      <c r="A78" s="36" t="s">
        <v>43</v>
      </c>
      <c r="B78" s="43"/>
      <c r="C78" s="44"/>
      <c r="D78" s="44"/>
      <c r="E78" s="38" t="s">
        <v>171</v>
      </c>
      <c r="F78" s="44"/>
      <c r="G78" s="44"/>
      <c r="H78" s="44"/>
      <c r="I78" s="44"/>
      <c r="J78" s="45"/>
    </row>
    <row r="79">
      <c r="A79" s="36" t="s">
        <v>36</v>
      </c>
      <c r="B79" s="36">
        <v>19</v>
      </c>
      <c r="C79" s="37" t="s">
        <v>172</v>
      </c>
      <c r="D79" s="36" t="s">
        <v>38</v>
      </c>
      <c r="E79" s="38" t="s">
        <v>173</v>
      </c>
      <c r="F79" s="39" t="s">
        <v>92</v>
      </c>
      <c r="G79" s="40">
        <v>2</v>
      </c>
      <c r="H79" s="41">
        <v>0</v>
      </c>
      <c r="I79" s="41">
        <f>ROUND(G79*H79,P4)</f>
        <v>0</v>
      </c>
      <c r="J79" s="36"/>
      <c r="O79" s="42">
        <f>I79*0.21</f>
        <v>0</v>
      </c>
      <c r="P79">
        <v>3</v>
      </c>
    </row>
    <row r="80">
      <c r="A80" s="36" t="s">
        <v>41</v>
      </c>
      <c r="B80" s="43"/>
      <c r="C80" s="44"/>
      <c r="D80" s="44"/>
      <c r="E80" s="38" t="s">
        <v>174</v>
      </c>
      <c r="F80" s="44"/>
      <c r="G80" s="44"/>
      <c r="H80" s="44"/>
      <c r="I80" s="44"/>
      <c r="J80" s="45"/>
    </row>
    <row r="81">
      <c r="A81" s="36" t="s">
        <v>48</v>
      </c>
      <c r="B81" s="43"/>
      <c r="C81" s="44"/>
      <c r="D81" s="44"/>
      <c r="E81" s="46" t="s">
        <v>175</v>
      </c>
      <c r="F81" s="44"/>
      <c r="G81" s="44"/>
      <c r="H81" s="44"/>
      <c r="I81" s="44"/>
      <c r="J81" s="45"/>
    </row>
    <row r="82" ht="273.6">
      <c r="A82" s="36" t="s">
        <v>43</v>
      </c>
      <c r="B82" s="43"/>
      <c r="C82" s="44"/>
      <c r="D82" s="44"/>
      <c r="E82" s="38" t="s">
        <v>176</v>
      </c>
      <c r="F82" s="44"/>
      <c r="G82" s="44"/>
      <c r="H82" s="44"/>
      <c r="I82" s="44"/>
      <c r="J82" s="45"/>
    </row>
    <row r="83">
      <c r="A83" s="36" t="s">
        <v>36</v>
      </c>
      <c r="B83" s="36">
        <v>20</v>
      </c>
      <c r="C83" s="37" t="s">
        <v>177</v>
      </c>
      <c r="D83" s="36"/>
      <c r="E83" s="38" t="s">
        <v>178</v>
      </c>
      <c r="F83" s="39" t="s">
        <v>92</v>
      </c>
      <c r="G83" s="40">
        <v>2</v>
      </c>
      <c r="H83" s="41">
        <v>0</v>
      </c>
      <c r="I83" s="41">
        <f>ROUND(G83*H83,P4)</f>
        <v>0</v>
      </c>
      <c r="J83" s="36"/>
      <c r="O83" s="42">
        <f>I83*0.21</f>
        <v>0</v>
      </c>
      <c r="P83">
        <v>3</v>
      </c>
    </row>
    <row r="84" ht="28.8">
      <c r="A84" s="36" t="s">
        <v>41</v>
      </c>
      <c r="B84" s="43"/>
      <c r="C84" s="44"/>
      <c r="D84" s="44"/>
      <c r="E84" s="38" t="s">
        <v>179</v>
      </c>
      <c r="F84" s="44"/>
      <c r="G84" s="44"/>
      <c r="H84" s="44"/>
      <c r="I84" s="44"/>
      <c r="J84" s="45"/>
    </row>
    <row r="85">
      <c r="A85" s="36" t="s">
        <v>48</v>
      </c>
      <c r="B85" s="43"/>
      <c r="C85" s="44"/>
      <c r="D85" s="44"/>
      <c r="E85" s="46" t="s">
        <v>175</v>
      </c>
      <c r="F85" s="44"/>
      <c r="G85" s="44"/>
      <c r="H85" s="44"/>
      <c r="I85" s="44"/>
      <c r="J85" s="45"/>
    </row>
    <row r="86" ht="302.4">
      <c r="A86" s="36" t="s">
        <v>43</v>
      </c>
      <c r="B86" s="43"/>
      <c r="C86" s="44"/>
      <c r="D86" s="44"/>
      <c r="E86" s="38" t="s">
        <v>180</v>
      </c>
      <c r="F86" s="44"/>
      <c r="G86" s="44"/>
      <c r="H86" s="44"/>
      <c r="I86" s="44"/>
      <c r="J86" s="45"/>
    </row>
    <row r="87">
      <c r="A87" s="36" t="s">
        <v>36</v>
      </c>
      <c r="B87" s="36">
        <v>21</v>
      </c>
      <c r="C87" s="37" t="s">
        <v>181</v>
      </c>
      <c r="D87" s="36" t="s">
        <v>38</v>
      </c>
      <c r="E87" s="38" t="s">
        <v>182</v>
      </c>
      <c r="F87" s="39" t="s">
        <v>107</v>
      </c>
      <c r="G87" s="40">
        <v>2545</v>
      </c>
      <c r="H87" s="41">
        <v>0</v>
      </c>
      <c r="I87" s="41">
        <f>ROUND(G87*H87,P4)</f>
        <v>0</v>
      </c>
      <c r="J87" s="36"/>
      <c r="O87" s="42">
        <f>I87*0.21</f>
        <v>0</v>
      </c>
      <c r="P87">
        <v>3</v>
      </c>
    </row>
    <row r="88">
      <c r="A88" s="36" t="s">
        <v>41</v>
      </c>
      <c r="B88" s="43"/>
      <c r="C88" s="44"/>
      <c r="D88" s="44"/>
      <c r="E88" s="38" t="s">
        <v>183</v>
      </c>
      <c r="F88" s="44"/>
      <c r="G88" s="44"/>
      <c r="H88" s="44"/>
      <c r="I88" s="44"/>
      <c r="J88" s="45"/>
    </row>
    <row r="89" ht="43.2">
      <c r="A89" s="36" t="s">
        <v>48</v>
      </c>
      <c r="B89" s="43"/>
      <c r="C89" s="44"/>
      <c r="D89" s="44"/>
      <c r="E89" s="46" t="s">
        <v>184</v>
      </c>
      <c r="F89" s="44"/>
      <c r="G89" s="44"/>
      <c r="H89" s="44"/>
      <c r="I89" s="44"/>
      <c r="J89" s="45"/>
    </row>
    <row r="90" ht="28.8">
      <c r="A90" s="36" t="s">
        <v>43</v>
      </c>
      <c r="B90" s="43"/>
      <c r="C90" s="44"/>
      <c r="D90" s="44"/>
      <c r="E90" s="38" t="s">
        <v>185</v>
      </c>
      <c r="F90" s="44"/>
      <c r="G90" s="44"/>
      <c r="H90" s="44"/>
      <c r="I90" s="44"/>
      <c r="J90" s="45"/>
    </row>
    <row r="91">
      <c r="A91" s="36" t="s">
        <v>36</v>
      </c>
      <c r="B91" s="36">
        <v>22</v>
      </c>
      <c r="C91" s="37" t="s">
        <v>186</v>
      </c>
      <c r="D91" s="36" t="s">
        <v>38</v>
      </c>
      <c r="E91" s="38" t="s">
        <v>187</v>
      </c>
      <c r="F91" s="39" t="s">
        <v>92</v>
      </c>
      <c r="G91" s="40">
        <v>1125</v>
      </c>
      <c r="H91" s="41">
        <v>0</v>
      </c>
      <c r="I91" s="41">
        <f>ROUND(G91*H91,P4)</f>
        <v>0</v>
      </c>
      <c r="J91" s="36"/>
      <c r="O91" s="42">
        <f>I91*0.21</f>
        <v>0</v>
      </c>
      <c r="P91">
        <v>3</v>
      </c>
    </row>
    <row r="92">
      <c r="A92" s="36" t="s">
        <v>41</v>
      </c>
      <c r="B92" s="43"/>
      <c r="C92" s="44"/>
      <c r="D92" s="44"/>
      <c r="E92" s="38" t="s">
        <v>188</v>
      </c>
      <c r="F92" s="44"/>
      <c r="G92" s="44"/>
      <c r="H92" s="44"/>
      <c r="I92" s="44"/>
      <c r="J92" s="45"/>
    </row>
    <row r="93" ht="28.8">
      <c r="A93" s="36" t="s">
        <v>48</v>
      </c>
      <c r="B93" s="43"/>
      <c r="C93" s="44"/>
      <c r="D93" s="44"/>
      <c r="E93" s="46" t="s">
        <v>189</v>
      </c>
      <c r="F93" s="44"/>
      <c r="G93" s="44"/>
      <c r="H93" s="44"/>
      <c r="I93" s="44"/>
      <c r="J93" s="45"/>
    </row>
    <row r="94" ht="57.6">
      <c r="A94" s="36" t="s">
        <v>43</v>
      </c>
      <c r="B94" s="43"/>
      <c r="C94" s="44"/>
      <c r="D94" s="44"/>
      <c r="E94" s="38" t="s">
        <v>190</v>
      </c>
      <c r="F94" s="44"/>
      <c r="G94" s="44"/>
      <c r="H94" s="44"/>
      <c r="I94" s="44"/>
      <c r="J94" s="45"/>
    </row>
    <row r="95">
      <c r="A95" s="36" t="s">
        <v>36</v>
      </c>
      <c r="B95" s="36">
        <v>46</v>
      </c>
      <c r="C95" s="37" t="s">
        <v>191</v>
      </c>
      <c r="D95" s="36" t="s">
        <v>38</v>
      </c>
      <c r="E95" s="38" t="s">
        <v>192</v>
      </c>
      <c r="F95" s="39" t="s">
        <v>92</v>
      </c>
      <c r="G95" s="40">
        <v>1.28</v>
      </c>
      <c r="H95" s="41">
        <v>0</v>
      </c>
      <c r="I95" s="41">
        <f>ROUND(G95*H95,P4)</f>
        <v>0</v>
      </c>
      <c r="J95" s="36"/>
      <c r="O95" s="42">
        <f>I95*0.21</f>
        <v>0</v>
      </c>
      <c r="P95">
        <v>3</v>
      </c>
    </row>
    <row r="96">
      <c r="A96" s="36" t="s">
        <v>41</v>
      </c>
      <c r="B96" s="43"/>
      <c r="C96" s="44"/>
      <c r="D96" s="44"/>
      <c r="E96" s="38" t="s">
        <v>193</v>
      </c>
      <c r="F96" s="44"/>
      <c r="G96" s="44"/>
      <c r="H96" s="44"/>
      <c r="I96" s="44"/>
      <c r="J96" s="45"/>
    </row>
    <row r="97">
      <c r="A97" s="36" t="s">
        <v>48</v>
      </c>
      <c r="B97" s="43"/>
      <c r="C97" s="44"/>
      <c r="D97" s="44"/>
      <c r="E97" s="46" t="s">
        <v>194</v>
      </c>
      <c r="F97" s="44"/>
      <c r="G97" s="44"/>
      <c r="H97" s="44"/>
      <c r="I97" s="44"/>
      <c r="J97" s="45"/>
    </row>
    <row r="98" ht="129.6">
      <c r="A98" s="36" t="s">
        <v>43</v>
      </c>
      <c r="B98" s="43"/>
      <c r="C98" s="44"/>
      <c r="D98" s="44"/>
      <c r="E98" s="38" t="s">
        <v>195</v>
      </c>
      <c r="F98" s="44"/>
      <c r="G98" s="44"/>
      <c r="H98" s="44"/>
      <c r="I98" s="44"/>
      <c r="J98" s="45"/>
    </row>
    <row r="99">
      <c r="A99" s="36" t="s">
        <v>36</v>
      </c>
      <c r="B99" s="36">
        <v>48</v>
      </c>
      <c r="C99" s="37" t="s">
        <v>196</v>
      </c>
      <c r="D99" s="36" t="s">
        <v>38</v>
      </c>
      <c r="E99" s="38" t="s">
        <v>197</v>
      </c>
      <c r="F99" s="39" t="s">
        <v>107</v>
      </c>
      <c r="G99" s="40">
        <v>1800</v>
      </c>
      <c r="H99" s="41">
        <v>0</v>
      </c>
      <c r="I99" s="41">
        <f>ROUND(G99*H99,P4)</f>
        <v>0</v>
      </c>
      <c r="J99" s="36"/>
      <c r="O99" s="42">
        <f>I99*0.21</f>
        <v>0</v>
      </c>
      <c r="P99">
        <v>3</v>
      </c>
    </row>
    <row r="100" ht="43.2">
      <c r="A100" s="36" t="s">
        <v>41</v>
      </c>
      <c r="B100" s="43"/>
      <c r="C100" s="44"/>
      <c r="D100" s="44"/>
      <c r="E100" s="38" t="s">
        <v>198</v>
      </c>
      <c r="F100" s="44"/>
      <c r="G100" s="44"/>
      <c r="H100" s="44"/>
      <c r="I100" s="44"/>
      <c r="J100" s="45"/>
    </row>
    <row r="101">
      <c r="A101" s="36" t="s">
        <v>48</v>
      </c>
      <c r="B101" s="43"/>
      <c r="C101" s="44"/>
      <c r="D101" s="44"/>
      <c r="E101" s="46" t="s">
        <v>199</v>
      </c>
      <c r="F101" s="44"/>
      <c r="G101" s="44"/>
      <c r="H101" s="44"/>
      <c r="I101" s="44"/>
      <c r="J101" s="45"/>
    </row>
    <row r="102" ht="72">
      <c r="A102" s="36" t="s">
        <v>43</v>
      </c>
      <c r="B102" s="43"/>
      <c r="C102" s="44"/>
      <c r="D102" s="44"/>
      <c r="E102" s="38" t="s">
        <v>200</v>
      </c>
      <c r="F102" s="44"/>
      <c r="G102" s="44"/>
      <c r="H102" s="44"/>
      <c r="I102" s="44"/>
      <c r="J102" s="45"/>
    </row>
    <row r="103">
      <c r="A103" s="36" t="s">
        <v>36</v>
      </c>
      <c r="B103" s="36">
        <v>49</v>
      </c>
      <c r="C103" s="37" t="s">
        <v>201</v>
      </c>
      <c r="D103" s="36" t="s">
        <v>38</v>
      </c>
      <c r="E103" s="38" t="s">
        <v>202</v>
      </c>
      <c r="F103" s="39" t="s">
        <v>107</v>
      </c>
      <c r="G103" s="40">
        <v>1800</v>
      </c>
      <c r="H103" s="41">
        <v>0</v>
      </c>
      <c r="I103" s="41">
        <f>ROUND(G103*H103,P4)</f>
        <v>0</v>
      </c>
      <c r="J103" s="36"/>
      <c r="O103" s="42">
        <f>I103*0.21</f>
        <v>0</v>
      </c>
      <c r="P103">
        <v>3</v>
      </c>
    </row>
    <row r="104" ht="43.2">
      <c r="A104" s="36" t="s">
        <v>41</v>
      </c>
      <c r="B104" s="43"/>
      <c r="C104" s="44"/>
      <c r="D104" s="44"/>
      <c r="E104" s="38" t="s">
        <v>198</v>
      </c>
      <c r="F104" s="44"/>
      <c r="G104" s="44"/>
      <c r="H104" s="44"/>
      <c r="I104" s="44"/>
      <c r="J104" s="45"/>
    </row>
    <row r="105">
      <c r="A105" s="36" t="s">
        <v>48</v>
      </c>
      <c r="B105" s="43"/>
      <c r="C105" s="44"/>
      <c r="D105" s="44"/>
      <c r="E105" s="46" t="s">
        <v>199</v>
      </c>
      <c r="F105" s="44"/>
      <c r="G105" s="44"/>
      <c r="H105" s="44"/>
      <c r="I105" s="44"/>
      <c r="J105" s="45"/>
    </row>
    <row r="106" ht="72">
      <c r="A106" s="36" t="s">
        <v>43</v>
      </c>
      <c r="B106" s="43"/>
      <c r="C106" s="44"/>
      <c r="D106" s="44"/>
      <c r="E106" s="38" t="s">
        <v>203</v>
      </c>
      <c r="F106" s="44"/>
      <c r="G106" s="44"/>
      <c r="H106" s="44"/>
      <c r="I106" s="44"/>
      <c r="J106" s="45"/>
    </row>
    <row r="107">
      <c r="A107" s="36" t="s">
        <v>36</v>
      </c>
      <c r="B107" s="36">
        <v>50</v>
      </c>
      <c r="C107" s="37" t="s">
        <v>204</v>
      </c>
      <c r="D107" s="36" t="s">
        <v>38</v>
      </c>
      <c r="E107" s="38" t="s">
        <v>205</v>
      </c>
      <c r="F107" s="39" t="s">
        <v>92</v>
      </c>
      <c r="G107" s="40">
        <v>66.150000000000006</v>
      </c>
      <c r="H107" s="41">
        <v>0</v>
      </c>
      <c r="I107" s="41">
        <f>ROUND(G107*H107,P4)</f>
        <v>0</v>
      </c>
      <c r="J107" s="36"/>
      <c r="O107" s="42">
        <f>I107*0.21</f>
        <v>0</v>
      </c>
      <c r="P107">
        <v>3</v>
      </c>
    </row>
    <row r="108" ht="57.6">
      <c r="A108" s="36" t="s">
        <v>41</v>
      </c>
      <c r="B108" s="43"/>
      <c r="C108" s="44"/>
      <c r="D108" s="44"/>
      <c r="E108" s="38" t="s">
        <v>206</v>
      </c>
      <c r="F108" s="44"/>
      <c r="G108" s="44"/>
      <c r="H108" s="44"/>
      <c r="I108" s="44"/>
      <c r="J108" s="45"/>
    </row>
    <row r="109">
      <c r="A109" s="36" t="s">
        <v>48</v>
      </c>
      <c r="B109" s="43"/>
      <c r="C109" s="44"/>
      <c r="D109" s="44"/>
      <c r="E109" s="46" t="s">
        <v>207</v>
      </c>
      <c r="F109" s="44"/>
      <c r="G109" s="44"/>
      <c r="H109" s="44"/>
      <c r="I109" s="44"/>
      <c r="J109" s="45"/>
    </row>
    <row r="110" ht="115.2">
      <c r="A110" s="36" t="s">
        <v>43</v>
      </c>
      <c r="B110" s="43"/>
      <c r="C110" s="44"/>
      <c r="D110" s="44"/>
      <c r="E110" s="38" t="s">
        <v>121</v>
      </c>
      <c r="F110" s="44"/>
      <c r="G110" s="44"/>
      <c r="H110" s="44"/>
      <c r="I110" s="44"/>
      <c r="J110" s="45"/>
    </row>
    <row r="111">
      <c r="A111" s="30" t="s">
        <v>33</v>
      </c>
      <c r="B111" s="31"/>
      <c r="C111" s="32" t="s">
        <v>208</v>
      </c>
      <c r="D111" s="33"/>
      <c r="E111" s="30" t="s">
        <v>14</v>
      </c>
      <c r="F111" s="33"/>
      <c r="G111" s="33"/>
      <c r="H111" s="33"/>
      <c r="I111" s="34">
        <f>SUMIFS(I112:I155,A112:A155,"P")</f>
        <v>0</v>
      </c>
      <c r="J111" s="35"/>
    </row>
    <row r="112">
      <c r="A112" s="36" t="s">
        <v>36</v>
      </c>
      <c r="B112" s="36">
        <v>23</v>
      </c>
      <c r="C112" s="37" t="s">
        <v>209</v>
      </c>
      <c r="D112" s="36" t="s">
        <v>38</v>
      </c>
      <c r="E112" s="38" t="s">
        <v>210</v>
      </c>
      <c r="F112" s="39" t="s">
        <v>92</v>
      </c>
      <c r="G112" s="40">
        <v>179.09999999999999</v>
      </c>
      <c r="H112" s="41">
        <v>0</v>
      </c>
      <c r="I112" s="41">
        <f>ROUND(G112*H112,P4)</f>
        <v>0</v>
      </c>
      <c r="J112" s="36"/>
      <c r="O112" s="42">
        <f>I112*0.21</f>
        <v>0</v>
      </c>
      <c r="P112">
        <v>3</v>
      </c>
    </row>
    <row r="113" ht="57.6">
      <c r="A113" s="36" t="s">
        <v>41</v>
      </c>
      <c r="B113" s="43"/>
      <c r="C113" s="44"/>
      <c r="D113" s="44"/>
      <c r="E113" s="38" t="s">
        <v>211</v>
      </c>
      <c r="F113" s="44"/>
      <c r="G113" s="44"/>
      <c r="H113" s="44"/>
      <c r="I113" s="44"/>
      <c r="J113" s="45"/>
    </row>
    <row r="114" ht="57.6">
      <c r="A114" s="36" t="s">
        <v>48</v>
      </c>
      <c r="B114" s="43"/>
      <c r="C114" s="44"/>
      <c r="D114" s="44"/>
      <c r="E114" s="46" t="s">
        <v>212</v>
      </c>
      <c r="F114" s="44"/>
      <c r="G114" s="44"/>
      <c r="H114" s="44"/>
      <c r="I114" s="44"/>
      <c r="J114" s="45"/>
    </row>
    <row r="115" ht="86.4">
      <c r="A115" s="36" t="s">
        <v>43</v>
      </c>
      <c r="B115" s="43"/>
      <c r="C115" s="44"/>
      <c r="D115" s="44"/>
      <c r="E115" s="38" t="s">
        <v>213</v>
      </c>
      <c r="F115" s="44"/>
      <c r="G115" s="44"/>
      <c r="H115" s="44"/>
      <c r="I115" s="44"/>
      <c r="J115" s="45"/>
    </row>
    <row r="116">
      <c r="A116" s="36" t="s">
        <v>36</v>
      </c>
      <c r="B116" s="36">
        <v>24</v>
      </c>
      <c r="C116" s="37" t="s">
        <v>214</v>
      </c>
      <c r="D116" s="36" t="s">
        <v>38</v>
      </c>
      <c r="E116" s="38" t="s">
        <v>215</v>
      </c>
      <c r="F116" s="39" t="s">
        <v>92</v>
      </c>
      <c r="G116" s="40">
        <v>80.200000000000003</v>
      </c>
      <c r="H116" s="41">
        <v>0</v>
      </c>
      <c r="I116" s="41">
        <f>ROUND(G116*H116,P4)</f>
        <v>0</v>
      </c>
      <c r="J116" s="36"/>
      <c r="O116" s="42">
        <f>I116*0.21</f>
        <v>0</v>
      </c>
      <c r="P116">
        <v>3</v>
      </c>
    </row>
    <row r="117" ht="57.6">
      <c r="A117" s="36" t="s">
        <v>41</v>
      </c>
      <c r="B117" s="43"/>
      <c r="C117" s="44"/>
      <c r="D117" s="44"/>
      <c r="E117" s="38" t="s">
        <v>216</v>
      </c>
      <c r="F117" s="44"/>
      <c r="G117" s="44"/>
      <c r="H117" s="44"/>
      <c r="I117" s="44"/>
      <c r="J117" s="45"/>
    </row>
    <row r="118">
      <c r="A118" s="36" t="s">
        <v>48</v>
      </c>
      <c r="B118" s="43"/>
      <c r="C118" s="44"/>
      <c r="D118" s="44"/>
      <c r="E118" s="46" t="s">
        <v>217</v>
      </c>
      <c r="F118" s="44"/>
      <c r="G118" s="44"/>
      <c r="H118" s="44"/>
      <c r="I118" s="44"/>
      <c r="J118" s="45"/>
    </row>
    <row r="119" ht="144">
      <c r="A119" s="36" t="s">
        <v>43</v>
      </c>
      <c r="B119" s="43"/>
      <c r="C119" s="44"/>
      <c r="D119" s="44"/>
      <c r="E119" s="38" t="s">
        <v>218</v>
      </c>
      <c r="F119" s="44"/>
      <c r="G119" s="44"/>
      <c r="H119" s="44"/>
      <c r="I119" s="44"/>
      <c r="J119" s="45"/>
    </row>
    <row r="120">
      <c r="A120" s="36" t="s">
        <v>36</v>
      </c>
      <c r="B120" s="36">
        <v>25</v>
      </c>
      <c r="C120" s="37" t="s">
        <v>219</v>
      </c>
      <c r="D120" s="36" t="s">
        <v>38</v>
      </c>
      <c r="E120" s="38" t="s">
        <v>220</v>
      </c>
      <c r="F120" s="39" t="s">
        <v>92</v>
      </c>
      <c r="G120" s="40">
        <v>458.10000000000002</v>
      </c>
      <c r="H120" s="41">
        <v>0</v>
      </c>
      <c r="I120" s="41">
        <f>ROUND(G120*H120,P4)</f>
        <v>0</v>
      </c>
      <c r="J120" s="36"/>
      <c r="O120" s="42">
        <f>I120*0.21</f>
        <v>0</v>
      </c>
      <c r="P120">
        <v>3</v>
      </c>
    </row>
    <row r="121">
      <c r="A121" s="36" t="s">
        <v>41</v>
      </c>
      <c r="B121" s="43"/>
      <c r="C121" s="44"/>
      <c r="D121" s="44"/>
      <c r="E121" s="50" t="s">
        <v>38</v>
      </c>
      <c r="F121" s="44"/>
      <c r="G121" s="44"/>
      <c r="H121" s="44"/>
      <c r="I121" s="44"/>
      <c r="J121" s="45"/>
    </row>
    <row r="122" ht="43.2">
      <c r="A122" s="36" t="s">
        <v>48</v>
      </c>
      <c r="B122" s="43"/>
      <c r="C122" s="44"/>
      <c r="D122" s="44"/>
      <c r="E122" s="46" t="s">
        <v>221</v>
      </c>
      <c r="F122" s="44"/>
      <c r="G122" s="44"/>
      <c r="H122" s="44"/>
      <c r="I122" s="44"/>
      <c r="J122" s="45"/>
    </row>
    <row r="123" ht="115.2">
      <c r="A123" s="36" t="s">
        <v>43</v>
      </c>
      <c r="B123" s="43"/>
      <c r="C123" s="44"/>
      <c r="D123" s="44"/>
      <c r="E123" s="38" t="s">
        <v>222</v>
      </c>
      <c r="F123" s="44"/>
      <c r="G123" s="44"/>
      <c r="H123" s="44"/>
      <c r="I123" s="44"/>
      <c r="J123" s="45"/>
    </row>
    <row r="124">
      <c r="A124" s="36" t="s">
        <v>36</v>
      </c>
      <c r="B124" s="36">
        <v>26</v>
      </c>
      <c r="C124" s="37" t="s">
        <v>223</v>
      </c>
      <c r="D124" s="36" t="s">
        <v>38</v>
      </c>
      <c r="E124" s="38" t="s">
        <v>224</v>
      </c>
      <c r="F124" s="39" t="s">
        <v>92</v>
      </c>
      <c r="G124" s="40">
        <v>22.5</v>
      </c>
      <c r="H124" s="41">
        <v>0</v>
      </c>
      <c r="I124" s="41">
        <f>ROUND(G124*H124,P4)</f>
        <v>0</v>
      </c>
      <c r="J124" s="36"/>
      <c r="O124" s="42">
        <f>I124*0.21</f>
        <v>0</v>
      </c>
      <c r="P124">
        <v>3</v>
      </c>
    </row>
    <row r="125" ht="28.8">
      <c r="A125" s="36" t="s">
        <v>41</v>
      </c>
      <c r="B125" s="43"/>
      <c r="C125" s="44"/>
      <c r="D125" s="44"/>
      <c r="E125" s="38" t="s">
        <v>225</v>
      </c>
      <c r="F125" s="44"/>
      <c r="G125" s="44"/>
      <c r="H125" s="44"/>
      <c r="I125" s="44"/>
      <c r="J125" s="45"/>
    </row>
    <row r="126">
      <c r="A126" s="36" t="s">
        <v>48</v>
      </c>
      <c r="B126" s="43"/>
      <c r="C126" s="44"/>
      <c r="D126" s="44"/>
      <c r="E126" s="46" t="s">
        <v>226</v>
      </c>
      <c r="F126" s="44"/>
      <c r="G126" s="44"/>
      <c r="H126" s="44"/>
      <c r="I126" s="44"/>
      <c r="J126" s="45"/>
    </row>
    <row r="127" ht="115.2">
      <c r="A127" s="36" t="s">
        <v>43</v>
      </c>
      <c r="B127" s="43"/>
      <c r="C127" s="44"/>
      <c r="D127" s="44"/>
      <c r="E127" s="38" t="s">
        <v>227</v>
      </c>
      <c r="F127" s="44"/>
      <c r="G127" s="44"/>
      <c r="H127" s="44"/>
      <c r="I127" s="44"/>
      <c r="J127" s="45"/>
    </row>
    <row r="128">
      <c r="A128" s="36" t="s">
        <v>36</v>
      </c>
      <c r="B128" s="36">
        <v>28</v>
      </c>
      <c r="C128" s="37" t="s">
        <v>228</v>
      </c>
      <c r="D128" s="36" t="s">
        <v>38</v>
      </c>
      <c r="E128" s="38" t="s">
        <v>229</v>
      </c>
      <c r="F128" s="39" t="s">
        <v>107</v>
      </c>
      <c r="G128" s="40">
        <v>4010</v>
      </c>
      <c r="H128" s="41">
        <v>0</v>
      </c>
      <c r="I128" s="41">
        <f>ROUND(G128*H128,P4)</f>
        <v>0</v>
      </c>
      <c r="J128" s="36"/>
      <c r="O128" s="42">
        <f>I128*0.21</f>
        <v>0</v>
      </c>
      <c r="P128">
        <v>3</v>
      </c>
    </row>
    <row r="129">
      <c r="A129" s="36" t="s">
        <v>41</v>
      </c>
      <c r="B129" s="43"/>
      <c r="C129" s="44"/>
      <c r="D129" s="44"/>
      <c r="E129" s="38" t="s">
        <v>230</v>
      </c>
      <c r="F129" s="44"/>
      <c r="G129" s="44"/>
      <c r="H129" s="44"/>
      <c r="I129" s="44"/>
      <c r="J129" s="45"/>
    </row>
    <row r="130">
      <c r="A130" s="36" t="s">
        <v>48</v>
      </c>
      <c r="B130" s="43"/>
      <c r="C130" s="44"/>
      <c r="D130" s="44"/>
      <c r="E130" s="46" t="s">
        <v>231</v>
      </c>
      <c r="F130" s="44"/>
      <c r="G130" s="44"/>
      <c r="H130" s="44"/>
      <c r="I130" s="44"/>
      <c r="J130" s="45"/>
    </row>
    <row r="131" ht="72">
      <c r="A131" s="36" t="s">
        <v>43</v>
      </c>
      <c r="B131" s="43"/>
      <c r="C131" s="44"/>
      <c r="D131" s="44"/>
      <c r="E131" s="38" t="s">
        <v>232</v>
      </c>
      <c r="F131" s="44"/>
      <c r="G131" s="44"/>
      <c r="H131" s="44"/>
      <c r="I131" s="44"/>
      <c r="J131" s="45"/>
    </row>
    <row r="132">
      <c r="A132" s="36" t="s">
        <v>36</v>
      </c>
      <c r="B132" s="36">
        <v>29</v>
      </c>
      <c r="C132" s="37" t="s">
        <v>233</v>
      </c>
      <c r="D132" s="36" t="s">
        <v>38</v>
      </c>
      <c r="E132" s="38" t="s">
        <v>234</v>
      </c>
      <c r="F132" s="39" t="s">
        <v>107</v>
      </c>
      <c r="G132" s="40">
        <v>2005</v>
      </c>
      <c r="H132" s="41">
        <v>0</v>
      </c>
      <c r="I132" s="41">
        <f>ROUND(G132*H132,P4)</f>
        <v>0</v>
      </c>
      <c r="J132" s="36"/>
      <c r="O132" s="42">
        <f>I132*0.21</f>
        <v>0</v>
      </c>
      <c r="P132">
        <v>3</v>
      </c>
    </row>
    <row r="133">
      <c r="A133" s="36" t="s">
        <v>41</v>
      </c>
      <c r="B133" s="43"/>
      <c r="C133" s="44"/>
      <c r="D133" s="44"/>
      <c r="E133" s="38" t="s">
        <v>235</v>
      </c>
      <c r="F133" s="44"/>
      <c r="G133" s="44"/>
      <c r="H133" s="44"/>
      <c r="I133" s="44"/>
      <c r="J133" s="45"/>
    </row>
    <row r="134">
      <c r="A134" s="36" t="s">
        <v>48</v>
      </c>
      <c r="B134" s="43"/>
      <c r="C134" s="44"/>
      <c r="D134" s="44"/>
      <c r="E134" s="46" t="s">
        <v>236</v>
      </c>
      <c r="F134" s="44"/>
      <c r="G134" s="44"/>
      <c r="H134" s="44"/>
      <c r="I134" s="44"/>
      <c r="J134" s="45"/>
    </row>
    <row r="135" ht="158.4">
      <c r="A135" s="36" t="s">
        <v>43</v>
      </c>
      <c r="B135" s="43"/>
      <c r="C135" s="44"/>
      <c r="D135" s="44"/>
      <c r="E135" s="38" t="s">
        <v>237</v>
      </c>
      <c r="F135" s="44"/>
      <c r="G135" s="44"/>
      <c r="H135" s="44"/>
      <c r="I135" s="44"/>
      <c r="J135" s="45"/>
    </row>
    <row r="136">
      <c r="A136" s="36" t="s">
        <v>36</v>
      </c>
      <c r="B136" s="36">
        <v>30</v>
      </c>
      <c r="C136" s="37" t="s">
        <v>238</v>
      </c>
      <c r="D136" s="36" t="s">
        <v>38</v>
      </c>
      <c r="E136" s="38" t="s">
        <v>239</v>
      </c>
      <c r="F136" s="39" t="s">
        <v>107</v>
      </c>
      <c r="G136" s="40">
        <v>2005</v>
      </c>
      <c r="H136" s="41">
        <v>0</v>
      </c>
      <c r="I136" s="41">
        <f>ROUND(G136*H136,P4)</f>
        <v>0</v>
      </c>
      <c r="J136" s="36"/>
      <c r="O136" s="42">
        <f>I136*0.21</f>
        <v>0</v>
      </c>
      <c r="P136">
        <v>3</v>
      </c>
    </row>
    <row r="137">
      <c r="A137" s="36" t="s">
        <v>41</v>
      </c>
      <c r="B137" s="43"/>
      <c r="C137" s="44"/>
      <c r="D137" s="44"/>
      <c r="E137" s="38" t="s">
        <v>240</v>
      </c>
      <c r="F137" s="44"/>
      <c r="G137" s="44"/>
      <c r="H137" s="44"/>
      <c r="I137" s="44"/>
      <c r="J137" s="45"/>
    </row>
    <row r="138">
      <c r="A138" s="36" t="s">
        <v>48</v>
      </c>
      <c r="B138" s="43"/>
      <c r="C138" s="44"/>
      <c r="D138" s="44"/>
      <c r="E138" s="46" t="s">
        <v>236</v>
      </c>
      <c r="F138" s="44"/>
      <c r="G138" s="44"/>
      <c r="H138" s="44"/>
      <c r="I138" s="44"/>
      <c r="J138" s="45"/>
    </row>
    <row r="139" ht="187.2">
      <c r="A139" s="36" t="s">
        <v>43</v>
      </c>
      <c r="B139" s="43"/>
      <c r="C139" s="44"/>
      <c r="D139" s="44"/>
      <c r="E139" s="38" t="s">
        <v>241</v>
      </c>
      <c r="F139" s="44"/>
      <c r="G139" s="44"/>
      <c r="H139" s="44"/>
      <c r="I139" s="44"/>
      <c r="J139" s="45"/>
    </row>
    <row r="140">
      <c r="A140" s="36" t="s">
        <v>36</v>
      </c>
      <c r="B140" s="36">
        <v>31</v>
      </c>
      <c r="C140" s="37" t="s">
        <v>242</v>
      </c>
      <c r="D140" s="36" t="s">
        <v>38</v>
      </c>
      <c r="E140" s="38" t="s">
        <v>243</v>
      </c>
      <c r="F140" s="39" t="s">
        <v>107</v>
      </c>
      <c r="G140" s="40">
        <v>315</v>
      </c>
      <c r="H140" s="41">
        <v>0</v>
      </c>
      <c r="I140" s="41">
        <f>ROUND(G140*H140,P4)</f>
        <v>0</v>
      </c>
      <c r="J140" s="36"/>
      <c r="O140" s="42">
        <f>I140*0.21</f>
        <v>0</v>
      </c>
      <c r="P140">
        <v>3</v>
      </c>
    </row>
    <row r="141" ht="57.6">
      <c r="A141" s="36" t="s">
        <v>41</v>
      </c>
      <c r="B141" s="43"/>
      <c r="C141" s="44"/>
      <c r="D141" s="44"/>
      <c r="E141" s="38" t="s">
        <v>244</v>
      </c>
      <c r="F141" s="44"/>
      <c r="G141" s="44"/>
      <c r="H141" s="44"/>
      <c r="I141" s="44"/>
      <c r="J141" s="45"/>
    </row>
    <row r="142">
      <c r="A142" s="36" t="s">
        <v>48</v>
      </c>
      <c r="B142" s="43"/>
      <c r="C142" s="44"/>
      <c r="D142" s="44"/>
      <c r="E142" s="46" t="s">
        <v>245</v>
      </c>
      <c r="F142" s="44"/>
      <c r="G142" s="44"/>
      <c r="H142" s="44"/>
      <c r="I142" s="44"/>
      <c r="J142" s="45"/>
    </row>
    <row r="143" ht="216">
      <c r="A143" s="36" t="s">
        <v>43</v>
      </c>
      <c r="B143" s="43"/>
      <c r="C143" s="44"/>
      <c r="D143" s="44"/>
      <c r="E143" s="38" t="s">
        <v>246</v>
      </c>
      <c r="F143" s="44"/>
      <c r="G143" s="44"/>
      <c r="H143" s="44"/>
      <c r="I143" s="44"/>
      <c r="J143" s="45"/>
    </row>
    <row r="144">
      <c r="A144" s="36" t="s">
        <v>36</v>
      </c>
      <c r="B144" s="36">
        <v>32</v>
      </c>
      <c r="C144" s="37" t="s">
        <v>247</v>
      </c>
      <c r="D144" s="36" t="s">
        <v>38</v>
      </c>
      <c r="E144" s="38" t="s">
        <v>248</v>
      </c>
      <c r="F144" s="39" t="s">
        <v>129</v>
      </c>
      <c r="G144" s="40">
        <v>78</v>
      </c>
      <c r="H144" s="41">
        <v>0</v>
      </c>
      <c r="I144" s="41">
        <f>ROUND(G144*H144,P4)</f>
        <v>0</v>
      </c>
      <c r="J144" s="36"/>
      <c r="O144" s="42">
        <f>I144*0.21</f>
        <v>0</v>
      </c>
      <c r="P144">
        <v>3</v>
      </c>
    </row>
    <row r="145" ht="28.8">
      <c r="A145" s="36" t="s">
        <v>41</v>
      </c>
      <c r="B145" s="43"/>
      <c r="C145" s="44"/>
      <c r="D145" s="44"/>
      <c r="E145" s="38" t="s">
        <v>249</v>
      </c>
      <c r="F145" s="44"/>
      <c r="G145" s="44"/>
      <c r="H145" s="44"/>
      <c r="I145" s="44"/>
      <c r="J145" s="45"/>
    </row>
    <row r="146">
      <c r="A146" s="36" t="s">
        <v>48</v>
      </c>
      <c r="B146" s="43"/>
      <c r="C146" s="44"/>
      <c r="D146" s="44"/>
      <c r="E146" s="46" t="s">
        <v>250</v>
      </c>
      <c r="F146" s="44"/>
      <c r="G146" s="44"/>
      <c r="H146" s="44"/>
      <c r="I146" s="44"/>
      <c r="J146" s="45"/>
    </row>
    <row r="147" ht="43.2">
      <c r="A147" s="36" t="s">
        <v>43</v>
      </c>
      <c r="B147" s="43"/>
      <c r="C147" s="44"/>
      <c r="D147" s="44"/>
      <c r="E147" s="38" t="s">
        <v>251</v>
      </c>
      <c r="F147" s="44"/>
      <c r="G147" s="44"/>
      <c r="H147" s="44"/>
      <c r="I147" s="44"/>
      <c r="J147" s="45"/>
    </row>
    <row r="148">
      <c r="A148" s="36" t="s">
        <v>36</v>
      </c>
      <c r="B148" s="36">
        <v>44</v>
      </c>
      <c r="C148" s="37" t="s">
        <v>252</v>
      </c>
      <c r="D148" s="36" t="s">
        <v>38</v>
      </c>
      <c r="E148" s="38" t="s">
        <v>253</v>
      </c>
      <c r="F148" s="39" t="s">
        <v>107</v>
      </c>
      <c r="G148" s="40">
        <v>16</v>
      </c>
      <c r="H148" s="41">
        <v>0</v>
      </c>
      <c r="I148" s="41">
        <f>ROUND(G148*H148,P4)</f>
        <v>0</v>
      </c>
      <c r="J148" s="36"/>
      <c r="O148" s="42">
        <f>I148*0.21</f>
        <v>0</v>
      </c>
      <c r="P148">
        <v>3</v>
      </c>
    </row>
    <row r="149">
      <c r="A149" s="36" t="s">
        <v>41</v>
      </c>
      <c r="B149" s="43"/>
      <c r="C149" s="44"/>
      <c r="D149" s="44"/>
      <c r="E149" s="38" t="s">
        <v>254</v>
      </c>
      <c r="F149" s="44"/>
      <c r="G149" s="44"/>
      <c r="H149" s="44"/>
      <c r="I149" s="44"/>
      <c r="J149" s="45"/>
    </row>
    <row r="150">
      <c r="A150" s="36" t="s">
        <v>48</v>
      </c>
      <c r="B150" s="43"/>
      <c r="C150" s="44"/>
      <c r="D150" s="44"/>
      <c r="E150" s="46" t="s">
        <v>255</v>
      </c>
      <c r="F150" s="44"/>
      <c r="G150" s="44"/>
      <c r="H150" s="44"/>
      <c r="I150" s="44"/>
      <c r="J150" s="45"/>
    </row>
    <row r="151" ht="216">
      <c r="A151" s="36" t="s">
        <v>43</v>
      </c>
      <c r="B151" s="43"/>
      <c r="C151" s="44"/>
      <c r="D151" s="44"/>
      <c r="E151" s="38" t="s">
        <v>246</v>
      </c>
      <c r="F151" s="44"/>
      <c r="G151" s="44"/>
      <c r="H151" s="44"/>
      <c r="I151" s="44"/>
      <c r="J151" s="45"/>
    </row>
    <row r="152">
      <c r="A152" s="36" t="s">
        <v>36</v>
      </c>
      <c r="B152" s="36">
        <v>47</v>
      </c>
      <c r="C152" s="37" t="s">
        <v>256</v>
      </c>
      <c r="D152" s="36" t="s">
        <v>38</v>
      </c>
      <c r="E152" s="38" t="s">
        <v>257</v>
      </c>
      <c r="F152" s="39" t="s">
        <v>107</v>
      </c>
      <c r="G152" s="40">
        <v>200</v>
      </c>
      <c r="H152" s="41">
        <v>0</v>
      </c>
      <c r="I152" s="41">
        <f>ROUND(G152*H152,P4)</f>
        <v>0</v>
      </c>
      <c r="J152" s="36"/>
      <c r="O152" s="42">
        <f>I152*0.21</f>
        <v>0</v>
      </c>
      <c r="P152">
        <v>3</v>
      </c>
    </row>
    <row r="153" ht="28.8">
      <c r="A153" s="36" t="s">
        <v>41</v>
      </c>
      <c r="B153" s="43"/>
      <c r="C153" s="44"/>
      <c r="D153" s="44"/>
      <c r="E153" s="38" t="s">
        <v>258</v>
      </c>
      <c r="F153" s="44"/>
      <c r="G153" s="44"/>
      <c r="H153" s="44"/>
      <c r="I153" s="44"/>
      <c r="J153" s="45"/>
    </row>
    <row r="154">
      <c r="A154" s="36" t="s">
        <v>48</v>
      </c>
      <c r="B154" s="43"/>
      <c r="C154" s="44"/>
      <c r="D154" s="44"/>
      <c r="E154" s="46" t="s">
        <v>259</v>
      </c>
      <c r="F154" s="44"/>
      <c r="G154" s="44"/>
      <c r="H154" s="44"/>
      <c r="I154" s="44"/>
      <c r="J154" s="45"/>
    </row>
    <row r="155" ht="129.6">
      <c r="A155" s="36" t="s">
        <v>43</v>
      </c>
      <c r="B155" s="43"/>
      <c r="C155" s="44"/>
      <c r="D155" s="44"/>
      <c r="E155" s="38" t="s">
        <v>260</v>
      </c>
      <c r="F155" s="44"/>
      <c r="G155" s="44"/>
      <c r="H155" s="44"/>
      <c r="I155" s="44"/>
      <c r="J155" s="45"/>
    </row>
    <row r="156">
      <c r="A156" s="30" t="s">
        <v>33</v>
      </c>
      <c r="B156" s="31"/>
      <c r="C156" s="32" t="s">
        <v>261</v>
      </c>
      <c r="D156" s="33"/>
      <c r="E156" s="30" t="s">
        <v>262</v>
      </c>
      <c r="F156" s="33"/>
      <c r="G156" s="33"/>
      <c r="H156" s="33"/>
      <c r="I156" s="34">
        <f>SUMIFS(I157:I164,A157:A164,"P")</f>
        <v>0</v>
      </c>
      <c r="J156" s="35"/>
    </row>
    <row r="157">
      <c r="A157" s="36" t="s">
        <v>36</v>
      </c>
      <c r="B157" s="36">
        <v>35</v>
      </c>
      <c r="C157" s="37" t="s">
        <v>263</v>
      </c>
      <c r="D157" s="36" t="s">
        <v>38</v>
      </c>
      <c r="E157" s="38" t="s">
        <v>264</v>
      </c>
      <c r="F157" s="39" t="s">
        <v>113</v>
      </c>
      <c r="G157" s="40">
        <v>10</v>
      </c>
      <c r="H157" s="41">
        <v>0</v>
      </c>
      <c r="I157" s="41">
        <f>ROUND(G157*H157,P4)</f>
        <v>0</v>
      </c>
      <c r="J157" s="36"/>
      <c r="O157" s="42">
        <f>I157*0.21</f>
        <v>0</v>
      </c>
      <c r="P157">
        <v>3</v>
      </c>
    </row>
    <row r="158">
      <c r="A158" s="36" t="s">
        <v>41</v>
      </c>
      <c r="B158" s="43"/>
      <c r="C158" s="44"/>
      <c r="D158" s="44"/>
      <c r="E158" s="50" t="s">
        <v>38</v>
      </c>
      <c r="F158" s="44"/>
      <c r="G158" s="44"/>
      <c r="H158" s="44"/>
      <c r="I158" s="44"/>
      <c r="J158" s="45"/>
    </row>
    <row r="159">
      <c r="A159" s="36" t="s">
        <v>48</v>
      </c>
      <c r="B159" s="43"/>
      <c r="C159" s="44"/>
      <c r="D159" s="44"/>
      <c r="E159" s="46" t="s">
        <v>265</v>
      </c>
      <c r="F159" s="44"/>
      <c r="G159" s="44"/>
      <c r="H159" s="44"/>
      <c r="I159" s="44"/>
      <c r="J159" s="45"/>
    </row>
    <row r="160" ht="72">
      <c r="A160" s="36" t="s">
        <v>43</v>
      </c>
      <c r="B160" s="43"/>
      <c r="C160" s="44"/>
      <c r="D160" s="44"/>
      <c r="E160" s="38" t="s">
        <v>266</v>
      </c>
      <c r="F160" s="44"/>
      <c r="G160" s="44"/>
      <c r="H160" s="44"/>
      <c r="I160" s="44"/>
      <c r="J160" s="45"/>
    </row>
    <row r="161">
      <c r="A161" s="36" t="s">
        <v>36</v>
      </c>
      <c r="B161" s="36">
        <v>37</v>
      </c>
      <c r="C161" s="37" t="s">
        <v>267</v>
      </c>
      <c r="D161" s="36" t="s">
        <v>38</v>
      </c>
      <c r="E161" s="38" t="s">
        <v>268</v>
      </c>
      <c r="F161" s="39" t="s">
        <v>113</v>
      </c>
      <c r="G161" s="40">
        <v>11</v>
      </c>
      <c r="H161" s="41">
        <v>0</v>
      </c>
      <c r="I161" s="41">
        <f>ROUND(G161*H161,P4)</f>
        <v>0</v>
      </c>
      <c r="J161" s="36"/>
      <c r="O161" s="42">
        <f>I161*0.21</f>
        <v>0</v>
      </c>
      <c r="P161">
        <v>3</v>
      </c>
    </row>
    <row r="162">
      <c r="A162" s="36" t="s">
        <v>41</v>
      </c>
      <c r="B162" s="43"/>
      <c r="C162" s="44"/>
      <c r="D162" s="44"/>
      <c r="E162" s="50" t="s">
        <v>38</v>
      </c>
      <c r="F162" s="44"/>
      <c r="G162" s="44"/>
      <c r="H162" s="44"/>
      <c r="I162" s="44"/>
      <c r="J162" s="45"/>
    </row>
    <row r="163">
      <c r="A163" s="36" t="s">
        <v>48</v>
      </c>
      <c r="B163" s="43"/>
      <c r="C163" s="44"/>
      <c r="D163" s="44"/>
      <c r="E163" s="46" t="s">
        <v>269</v>
      </c>
      <c r="F163" s="44"/>
      <c r="G163" s="44"/>
      <c r="H163" s="44"/>
      <c r="I163" s="44"/>
      <c r="J163" s="45"/>
    </row>
    <row r="164" ht="72">
      <c r="A164" s="36" t="s">
        <v>43</v>
      </c>
      <c r="B164" s="43"/>
      <c r="C164" s="44"/>
      <c r="D164" s="44"/>
      <c r="E164" s="38" t="s">
        <v>266</v>
      </c>
      <c r="F164" s="44"/>
      <c r="G164" s="44"/>
      <c r="H164" s="44"/>
      <c r="I164" s="44"/>
      <c r="J164" s="45"/>
    </row>
    <row r="165">
      <c r="A165" s="30" t="s">
        <v>33</v>
      </c>
      <c r="B165" s="31"/>
      <c r="C165" s="32" t="s">
        <v>270</v>
      </c>
      <c r="D165" s="33"/>
      <c r="E165" s="30" t="s">
        <v>271</v>
      </c>
      <c r="F165" s="33"/>
      <c r="G165" s="33"/>
      <c r="H165" s="33"/>
      <c r="I165" s="34">
        <f>SUMIFS(I166:I189,A166:A189,"P")</f>
        <v>0</v>
      </c>
      <c r="J165" s="35"/>
    </row>
    <row r="166">
      <c r="A166" s="36" t="s">
        <v>36</v>
      </c>
      <c r="B166" s="36">
        <v>39</v>
      </c>
      <c r="C166" s="37" t="s">
        <v>272</v>
      </c>
      <c r="D166" s="36"/>
      <c r="E166" s="38" t="s">
        <v>273</v>
      </c>
      <c r="F166" s="39" t="s">
        <v>129</v>
      </c>
      <c r="G166" s="40">
        <v>945</v>
      </c>
      <c r="H166" s="41">
        <v>0</v>
      </c>
      <c r="I166" s="41">
        <f>ROUND(G166*H166,P4)</f>
        <v>0</v>
      </c>
      <c r="J166" s="36"/>
      <c r="O166" s="42">
        <f>I166*0.21</f>
        <v>0</v>
      </c>
      <c r="P166">
        <v>3</v>
      </c>
    </row>
    <row r="167" ht="28.8">
      <c r="A167" s="36" t="s">
        <v>41</v>
      </c>
      <c r="B167" s="43"/>
      <c r="C167" s="44"/>
      <c r="D167" s="44"/>
      <c r="E167" s="38" t="s">
        <v>274</v>
      </c>
      <c r="F167" s="44"/>
      <c r="G167" s="44"/>
      <c r="H167" s="44"/>
      <c r="I167" s="44"/>
      <c r="J167" s="45"/>
    </row>
    <row r="168">
      <c r="A168" s="36" t="s">
        <v>48</v>
      </c>
      <c r="B168" s="43"/>
      <c r="C168" s="44"/>
      <c r="D168" s="44"/>
      <c r="E168" s="46" t="s">
        <v>275</v>
      </c>
      <c r="F168" s="44"/>
      <c r="G168" s="44"/>
      <c r="H168" s="44"/>
      <c r="I168" s="44"/>
      <c r="J168" s="45"/>
    </row>
    <row r="169" ht="86.4">
      <c r="A169" s="36" t="s">
        <v>43</v>
      </c>
      <c r="B169" s="43"/>
      <c r="C169" s="44"/>
      <c r="D169" s="44"/>
      <c r="E169" s="38" t="s">
        <v>276</v>
      </c>
      <c r="F169" s="44"/>
      <c r="G169" s="44"/>
      <c r="H169" s="44"/>
      <c r="I169" s="44"/>
      <c r="J169" s="45"/>
    </row>
    <row r="170">
      <c r="A170" s="36" t="s">
        <v>36</v>
      </c>
      <c r="B170" s="36">
        <v>40</v>
      </c>
      <c r="C170" s="37" t="s">
        <v>277</v>
      </c>
      <c r="D170" s="36"/>
      <c r="E170" s="38" t="s">
        <v>278</v>
      </c>
      <c r="F170" s="39" t="s">
        <v>129</v>
      </c>
      <c r="G170" s="40">
        <v>78</v>
      </c>
      <c r="H170" s="41">
        <v>0</v>
      </c>
      <c r="I170" s="41">
        <f>ROUND(G170*H170,P4)</f>
        <v>0</v>
      </c>
      <c r="J170" s="36"/>
      <c r="O170" s="42">
        <f>I170*0.21</f>
        <v>0</v>
      </c>
      <c r="P170">
        <v>3</v>
      </c>
    </row>
    <row r="171">
      <c r="A171" s="36" t="s">
        <v>41</v>
      </c>
      <c r="B171" s="43"/>
      <c r="C171" s="44"/>
      <c r="D171" s="44"/>
      <c r="E171" s="38" t="s">
        <v>279</v>
      </c>
      <c r="F171" s="44"/>
      <c r="G171" s="44"/>
      <c r="H171" s="44"/>
      <c r="I171" s="44"/>
      <c r="J171" s="45"/>
    </row>
    <row r="172">
      <c r="A172" s="36" t="s">
        <v>48</v>
      </c>
      <c r="B172" s="43"/>
      <c r="C172" s="44"/>
      <c r="D172" s="44"/>
      <c r="E172" s="46" t="s">
        <v>280</v>
      </c>
      <c r="F172" s="44"/>
      <c r="G172" s="44"/>
      <c r="H172" s="44"/>
      <c r="I172" s="44"/>
      <c r="J172" s="45"/>
    </row>
    <row r="173" ht="28.8">
      <c r="A173" s="36" t="s">
        <v>43</v>
      </c>
      <c r="B173" s="43"/>
      <c r="C173" s="44"/>
      <c r="D173" s="44"/>
      <c r="E173" s="38" t="s">
        <v>281</v>
      </c>
      <c r="F173" s="44"/>
      <c r="G173" s="44"/>
      <c r="H173" s="44"/>
      <c r="I173" s="44"/>
      <c r="J173" s="45"/>
    </row>
    <row r="174">
      <c r="A174" s="36" t="s">
        <v>36</v>
      </c>
      <c r="B174" s="36">
        <v>41</v>
      </c>
      <c r="C174" s="37" t="s">
        <v>282</v>
      </c>
      <c r="D174" s="36" t="s">
        <v>38</v>
      </c>
      <c r="E174" s="38" t="s">
        <v>283</v>
      </c>
      <c r="F174" s="39" t="s">
        <v>113</v>
      </c>
      <c r="G174" s="40">
        <v>2</v>
      </c>
      <c r="H174" s="41">
        <v>0</v>
      </c>
      <c r="I174" s="41">
        <f>ROUND(G174*H174,P4)</f>
        <v>0</v>
      </c>
      <c r="J174" s="36"/>
      <c r="O174" s="42">
        <f>I174*0.21</f>
        <v>0</v>
      </c>
      <c r="P174">
        <v>3</v>
      </c>
    </row>
    <row r="175">
      <c r="A175" s="36" t="s">
        <v>41</v>
      </c>
      <c r="B175" s="43"/>
      <c r="C175" s="44"/>
      <c r="D175" s="44"/>
      <c r="E175" s="38" t="s">
        <v>284</v>
      </c>
      <c r="F175" s="44"/>
      <c r="G175" s="44"/>
      <c r="H175" s="44"/>
      <c r="I175" s="44"/>
      <c r="J175" s="45"/>
    </row>
    <row r="176">
      <c r="A176" s="36" t="s">
        <v>48</v>
      </c>
      <c r="B176" s="43"/>
      <c r="C176" s="44"/>
      <c r="D176" s="44"/>
      <c r="E176" s="46" t="s">
        <v>285</v>
      </c>
      <c r="F176" s="44"/>
      <c r="G176" s="44"/>
      <c r="H176" s="44"/>
      <c r="I176" s="44"/>
      <c r="J176" s="45"/>
    </row>
    <row r="177" ht="409.5">
      <c r="A177" s="36" t="s">
        <v>43</v>
      </c>
      <c r="B177" s="43"/>
      <c r="C177" s="44"/>
      <c r="D177" s="44"/>
      <c r="E177" s="38" t="s">
        <v>286</v>
      </c>
      <c r="F177" s="44"/>
      <c r="G177" s="44"/>
      <c r="H177" s="44"/>
      <c r="I177" s="44"/>
      <c r="J177" s="45"/>
    </row>
    <row r="178">
      <c r="A178" s="36" t="s">
        <v>36</v>
      </c>
      <c r="B178" s="36">
        <v>42</v>
      </c>
      <c r="C178" s="37" t="s">
        <v>287</v>
      </c>
      <c r="D178" s="36" t="s">
        <v>38</v>
      </c>
      <c r="E178" s="38" t="s">
        <v>288</v>
      </c>
      <c r="F178" s="39" t="s">
        <v>129</v>
      </c>
      <c r="G178" s="40">
        <v>10</v>
      </c>
      <c r="H178" s="41">
        <v>0</v>
      </c>
      <c r="I178" s="41">
        <f>ROUND(G178*H178,P4)</f>
        <v>0</v>
      </c>
      <c r="J178" s="36"/>
      <c r="O178" s="42">
        <f>I178*0.21</f>
        <v>0</v>
      </c>
      <c r="P178">
        <v>3</v>
      </c>
    </row>
    <row r="179" ht="43.2">
      <c r="A179" s="36" t="s">
        <v>41</v>
      </c>
      <c r="B179" s="43"/>
      <c r="C179" s="44"/>
      <c r="D179" s="44"/>
      <c r="E179" s="38" t="s">
        <v>289</v>
      </c>
      <c r="F179" s="44"/>
      <c r="G179" s="44"/>
      <c r="H179" s="44"/>
      <c r="I179" s="44"/>
      <c r="J179" s="45"/>
    </row>
    <row r="180">
      <c r="A180" s="36" t="s">
        <v>48</v>
      </c>
      <c r="B180" s="43"/>
      <c r="C180" s="44"/>
      <c r="D180" s="44"/>
      <c r="E180" s="46" t="s">
        <v>290</v>
      </c>
      <c r="F180" s="44"/>
      <c r="G180" s="44"/>
      <c r="H180" s="44"/>
      <c r="I180" s="44"/>
      <c r="J180" s="45"/>
    </row>
    <row r="181" ht="100.8">
      <c r="A181" s="36" t="s">
        <v>43</v>
      </c>
      <c r="B181" s="43"/>
      <c r="C181" s="44"/>
      <c r="D181" s="44"/>
      <c r="E181" s="38" t="s">
        <v>291</v>
      </c>
      <c r="F181" s="44"/>
      <c r="G181" s="44"/>
      <c r="H181" s="44"/>
      <c r="I181" s="44"/>
      <c r="J181" s="45"/>
    </row>
    <row r="182">
      <c r="A182" s="36" t="s">
        <v>36</v>
      </c>
      <c r="B182" s="36">
        <v>43</v>
      </c>
      <c r="C182" s="37" t="s">
        <v>292</v>
      </c>
      <c r="D182" s="36" t="s">
        <v>38</v>
      </c>
      <c r="E182" s="38" t="s">
        <v>293</v>
      </c>
      <c r="F182" s="39" t="s">
        <v>92</v>
      </c>
      <c r="G182" s="40">
        <v>2.6349999999999998</v>
      </c>
      <c r="H182" s="41">
        <v>0</v>
      </c>
      <c r="I182" s="41">
        <f>ROUND(G182*H182,P4)</f>
        <v>0</v>
      </c>
      <c r="J182" s="36"/>
      <c r="O182" s="42">
        <f>I182*0.21</f>
        <v>0</v>
      </c>
      <c r="P182">
        <v>3</v>
      </c>
    </row>
    <row r="183" ht="43.2">
      <c r="A183" s="36" t="s">
        <v>41</v>
      </c>
      <c r="B183" s="43"/>
      <c r="C183" s="44"/>
      <c r="D183" s="44"/>
      <c r="E183" s="38" t="s">
        <v>294</v>
      </c>
      <c r="F183" s="44"/>
      <c r="G183" s="44"/>
      <c r="H183" s="44"/>
      <c r="I183" s="44"/>
      <c r="J183" s="45"/>
    </row>
    <row r="184">
      <c r="A184" s="36" t="s">
        <v>48</v>
      </c>
      <c r="B184" s="43"/>
      <c r="C184" s="44"/>
      <c r="D184" s="44"/>
      <c r="E184" s="46" t="s">
        <v>295</v>
      </c>
      <c r="F184" s="44"/>
      <c r="G184" s="44"/>
      <c r="H184" s="44"/>
      <c r="I184" s="44"/>
      <c r="J184" s="45"/>
    </row>
    <row r="185" ht="172.8">
      <c r="A185" s="36" t="s">
        <v>43</v>
      </c>
      <c r="B185" s="43"/>
      <c r="C185" s="44"/>
      <c r="D185" s="44"/>
      <c r="E185" s="38" t="s">
        <v>296</v>
      </c>
      <c r="F185" s="44"/>
      <c r="G185" s="44"/>
      <c r="H185" s="44"/>
      <c r="I185" s="44"/>
      <c r="J185" s="45"/>
    </row>
    <row r="186">
      <c r="A186" s="36" t="s">
        <v>36</v>
      </c>
      <c r="B186" s="36">
        <v>45</v>
      </c>
      <c r="C186" s="37" t="s">
        <v>297</v>
      </c>
      <c r="D186" s="36" t="s">
        <v>38</v>
      </c>
      <c r="E186" s="38" t="s">
        <v>298</v>
      </c>
      <c r="F186" s="39" t="s">
        <v>129</v>
      </c>
      <c r="G186" s="40">
        <v>60</v>
      </c>
      <c r="H186" s="41">
        <v>0</v>
      </c>
      <c r="I186" s="41">
        <f>ROUND(G186*H186,P4)</f>
        <v>0</v>
      </c>
      <c r="J186" s="36"/>
      <c r="O186" s="42">
        <f>I186*0.21</f>
        <v>0</v>
      </c>
      <c r="P186">
        <v>3</v>
      </c>
    </row>
    <row r="187" ht="72">
      <c r="A187" s="36" t="s">
        <v>41</v>
      </c>
      <c r="B187" s="43"/>
      <c r="C187" s="44"/>
      <c r="D187" s="44"/>
      <c r="E187" s="38" t="s">
        <v>299</v>
      </c>
      <c r="F187" s="44"/>
      <c r="G187" s="44"/>
      <c r="H187" s="44"/>
      <c r="I187" s="44"/>
      <c r="J187" s="45"/>
    </row>
    <row r="188">
      <c r="A188" s="36" t="s">
        <v>48</v>
      </c>
      <c r="B188" s="43"/>
      <c r="C188" s="44"/>
      <c r="D188" s="44"/>
      <c r="E188" s="46" t="s">
        <v>300</v>
      </c>
      <c r="F188" s="44"/>
      <c r="G188" s="44"/>
      <c r="H188" s="44"/>
      <c r="I188" s="44"/>
      <c r="J188" s="45"/>
    </row>
    <row r="189" ht="86.4">
      <c r="A189" s="36" t="s">
        <v>43</v>
      </c>
      <c r="B189" s="47"/>
      <c r="C189" s="48"/>
      <c r="D189" s="48"/>
      <c r="E189" s="38" t="s">
        <v>301</v>
      </c>
      <c r="F189" s="48"/>
      <c r="G189" s="48"/>
      <c r="H189" s="48"/>
      <c r="I189" s="48"/>
      <c r="J189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Miroslav Ira</dc:creator>
  <cp:lastModifiedBy>Miroslav Ira</cp:lastModifiedBy>
  <dcterms:created xsi:type="dcterms:W3CDTF">2025-03-28T12:12:22Z</dcterms:created>
  <dcterms:modified xsi:type="dcterms:W3CDTF">2025-03-28T12:12:22Z</dcterms:modified>
</cp:coreProperties>
</file>