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70" windowWidth="26535" windowHeight="12720" activeTab="1"/>
  </bookViews>
  <sheets>
    <sheet name="Rekapitulace" sheetId="3" r:id="rId1"/>
    <sheet name="101" sheetId="2" r:id="rId2"/>
  </sheets>
  <definedNames>
    <definedName name="_xlnm.Print_Titles" localSheetId="1">'101'!$5:$7</definedName>
  </definedNames>
  <calcPr calcId="125725"/>
</workbook>
</file>

<file path=xl/calcChain.xml><?xml version="1.0" encoding="utf-8"?>
<calcChain xmlns="http://schemas.openxmlformats.org/spreadsheetml/2006/main">
  <c r="I181" i="2"/>
  <c r="I208"/>
  <c r="N208" s="1"/>
  <c r="N206"/>
  <c r="I206"/>
  <c r="N203"/>
  <c r="I203"/>
  <c r="I201"/>
  <c r="N201" s="1"/>
  <c r="I199"/>
  <c r="N199" s="1"/>
  <c r="N197"/>
  <c r="I197"/>
  <c r="I195"/>
  <c r="N195" s="1"/>
  <c r="I192"/>
  <c r="N192" s="1"/>
  <c r="I190"/>
  <c r="N190" s="1"/>
  <c r="I188"/>
  <c r="N188" s="1"/>
  <c r="N186"/>
  <c r="I186"/>
  <c r="N184"/>
  <c r="I184"/>
  <c r="I182"/>
  <c r="N182" s="1"/>
  <c r="I179"/>
  <c r="N179" s="1"/>
  <c r="I177"/>
  <c r="N177" s="1"/>
  <c r="I175"/>
  <c r="N175" s="1"/>
  <c r="I172"/>
  <c r="N172" s="1"/>
  <c r="I162"/>
  <c r="I169"/>
  <c r="N169" s="1"/>
  <c r="N166"/>
  <c r="I166"/>
  <c r="I163"/>
  <c r="N163" s="1"/>
  <c r="I160"/>
  <c r="N160" s="1"/>
  <c r="I158"/>
  <c r="N158" s="1"/>
  <c r="I155"/>
  <c r="N155" s="1"/>
  <c r="I152"/>
  <c r="N152" s="1"/>
  <c r="I149"/>
  <c r="N149" s="1"/>
  <c r="I146"/>
  <c r="N146" s="1"/>
  <c r="I143"/>
  <c r="N143" s="1"/>
  <c r="I140"/>
  <c r="N140" s="1"/>
  <c r="I137"/>
  <c r="N137" s="1"/>
  <c r="I134"/>
  <c r="N134" s="1"/>
  <c r="I131"/>
  <c r="N131" s="1"/>
  <c r="I128"/>
  <c r="N128" s="1"/>
  <c r="I125"/>
  <c r="N125" s="1"/>
  <c r="I122"/>
  <c r="N122" s="1"/>
  <c r="I117"/>
  <c r="I118"/>
  <c r="N118" s="1"/>
  <c r="I114"/>
  <c r="N114" s="1"/>
  <c r="I111"/>
  <c r="N111" s="1"/>
  <c r="I108"/>
  <c r="N108" s="1"/>
  <c r="I105"/>
  <c r="N105" s="1"/>
  <c r="N103"/>
  <c r="I103"/>
  <c r="N100"/>
  <c r="I100"/>
  <c r="I97"/>
  <c r="N97" s="1"/>
  <c r="N94"/>
  <c r="I94"/>
  <c r="I91"/>
  <c r="N91" s="1"/>
  <c r="N88"/>
  <c r="I88"/>
  <c r="I85"/>
  <c r="N85" s="1"/>
  <c r="I82"/>
  <c r="N82" s="1"/>
  <c r="I79"/>
  <c r="N79" s="1"/>
  <c r="I77"/>
  <c r="N77" s="1"/>
  <c r="I74"/>
  <c r="N74" s="1"/>
  <c r="I71"/>
  <c r="N71" s="1"/>
  <c r="N68"/>
  <c r="I68"/>
  <c r="I65"/>
  <c r="N65" s="1"/>
  <c r="I63"/>
  <c r="N63" s="1"/>
  <c r="I61"/>
  <c r="N61" s="1"/>
  <c r="I58"/>
  <c r="N58" s="1"/>
  <c r="I55"/>
  <c r="N55" s="1"/>
  <c r="I52"/>
  <c r="N52" s="1"/>
  <c r="I49"/>
  <c r="N49" s="1"/>
  <c r="I47"/>
  <c r="N47" s="1"/>
  <c r="I45"/>
  <c r="N45" s="1"/>
  <c r="I42"/>
  <c r="N42" s="1"/>
  <c r="N39"/>
  <c r="I39"/>
  <c r="I37"/>
  <c r="N37" s="1"/>
  <c r="I35"/>
  <c r="N35" s="1"/>
  <c r="I32"/>
  <c r="N32" s="1"/>
  <c r="I30"/>
  <c r="N30" s="1"/>
  <c r="I27"/>
  <c r="N27" s="1"/>
  <c r="N24"/>
  <c r="I24"/>
  <c r="I21"/>
  <c r="N21" s="1"/>
  <c r="I18"/>
  <c r="N18" s="1"/>
  <c r="I15"/>
  <c r="N15" s="1"/>
  <c r="I12"/>
  <c r="N12" s="1"/>
  <c r="I9"/>
  <c r="I8" l="1"/>
  <c r="I44"/>
  <c r="N9"/>
  <c r="D10" i="3" s="1"/>
  <c r="I110" i="2"/>
  <c r="I121"/>
  <c r="I171"/>
  <c r="I3" l="1"/>
  <c r="C10" i="3" s="1"/>
  <c r="C6" s="1"/>
  <c r="E10" l="1"/>
  <c r="C7" s="1"/>
</calcChain>
</file>

<file path=xl/sharedStrings.xml><?xml version="1.0" encoding="utf-8"?>
<sst xmlns="http://schemas.openxmlformats.org/spreadsheetml/2006/main" count="667" uniqueCount="274">
  <si>
    <t>EstiCon</t>
  </si>
  <si>
    <t xml:space="preserve">Firma: </t>
  </si>
  <si>
    <t>Rekapitulace ceny</t>
  </si>
  <si>
    <t>Stavba: E25-103 - Souvislá údržba komunikace v ul. Vyhlídková,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</si>
  <si>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</si>
  <si>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</si>
  <si>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</si>
  <si>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</si>
  <si>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</si>
  <si>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</si>
  <si>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</si>
  <si>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101</t>
  </si>
  <si>
    <t>KOMUNIKACE</t>
  </si>
  <si>
    <t>Soupis prací objektu</t>
  </si>
  <si>
    <t>S</t>
  </si>
  <si>
    <t>Stavba:</t>
  </si>
  <si>
    <t>E25-103</t>
  </si>
  <si>
    <t>Souvislá údržba komunikace v ul. Vyhlídková,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</si>
  <si>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</si>
  <si>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</si>
  <si>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</si>
  <si>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</si>
  <si>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</si>
  <si>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</si>
  <si>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</si>
  <si>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</si>
  <si>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</si>
  <si>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</si>
  <si>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</si>
  <si>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</si>
  <si>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SD</t>
  </si>
  <si>
    <t>0</t>
  </si>
  <si>
    <t>Všeobecné konstrukce a práce</t>
  </si>
  <si>
    <t>P</t>
  </si>
  <si>
    <t>014101</t>
  </si>
  <si>
    <t/>
  </si>
  <si>
    <t>POPLATKY ZA SKLÁDKU</t>
  </si>
  <si>
    <t>M3</t>
  </si>
  <si>
    <t>PP</t>
  </si>
  <si>
    <t>poplatek za uložení nebo recyklaci - zemina  a kamenivo</t>
  </si>
  <si>
    <t>VV</t>
  </si>
  <si>
    <t>z pol.č. 17120 322,75 = 322,750 [A]_x000D_
z pol.č. 113328 292,8 = 292,800 [B]_x000D_
Celkové množství = 615,550</t>
  </si>
  <si>
    <t>014102</t>
  </si>
  <si>
    <t>T</t>
  </si>
  <si>
    <t>poplatek za uložení nebo recyklaci - stavební suť</t>
  </si>
  <si>
    <t>z pol.č. 113158 3,0m3*2,5t/m3 = 7,500 [A]_x000D_
z pol.č. 113188 15,96m3*2,5t/m3 = 39,900 [B]_x000D_
z pol.č. 11328 6,0m2*0,11t/m2 = 0,660 [C]_x000D_
z pol.č. 113518 151,0m*0,04t/m = 6,040 [D]_x000D_
z pol.č. 113528 186,0m*0,1t/m = 18,600 [E]_x000D_
z pol.č. 969245 3,0m*0,004t/m = 0,012 [F]_x000D_
Celkové množství = 72,712</t>
  </si>
  <si>
    <t>015130</t>
  </si>
  <si>
    <t>POPLATKY ZA LIKVIDACI ODPADŮ NEKONTAMINOVANÝCH - 17 03 02  VYBOURANÝ ASFALTOVÝ BETON BEZ DEHTU</t>
  </si>
  <si>
    <t>Položka bude fakturována dle skutečnosti, na základě výsledků rozboru asfaltové směsi s určením hodnot PAU a na základě zhotovitelem předložených faktur vystavených oprávněnou institucí provádějící likvidaci odpadu a na základě výsledků rozboru asfaltové směsi s určením hodnot PAU (viz pol.č. 02971.a)</t>
  </si>
  <si>
    <t>02720</t>
  </si>
  <si>
    <t>POMOC PRÁCE ZŘÍZ NEBO ZAJIŠŤ REGULACI A OCHRANU DOPRAVY</t>
  </si>
  <si>
    <t>KPL</t>
  </si>
  <si>
    <t>dopravně inženýrská opatření v průběhu celé stavby (dle schváleného plánu ZOV
a vyjádření DI PČR), zahrnuje osazení, přesuny a odvoz provizorního dopravního
značení. Zahrnuje dočasné dopravní značení, semafory, dopravní zařízení (např
citybloky, provizorní betonová a ocelová svodidla, ochranná zábradlí, světelné
výstražné zařízení atd.) oplocení a všechny související práce po dobu trvání
stavby Součástí položky je i údržba a péče o dopravně inženýrská opatření v
průběhu celé stavby a zajištění a projednání DIR." údržba k zajištění bezpečného provozu 
komunikací po dobu stavby</t>
  </si>
  <si>
    <t>02730</t>
  </si>
  <si>
    <t>POMOC PRÁCE ZŘÍZ NEBO ZAJIŠŤ OCHRANU INŽENÝRSKÝCH SÍTÍ</t>
  </si>
  <si>
    <t>zajištění inženýrských sítí v souladu s podmínkami  jednotlivých správců sítí (práce v ochranném pásmu IS)
ochrana stávajících IS po dobu stavby
dočasná opatření na stávajících IS
Koordinace se správci sítí</t>
  </si>
  <si>
    <t>02910</t>
  </si>
  <si>
    <t>A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</si>
  <si>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</si>
  <si>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
Součástí je případné vybudování potřebné vytyčovací sítě.</t>
  </si>
  <si>
    <t>B</t>
  </si>
  <si>
    <t>ZAMĚŘENÍ SKUTEČNÉHO PROVEDENÍ STAVBY
Náklady na vyhotovení geodetického zaměření skutečného provedení díla včetně jejich předání objednateli v požadované formě a požadovaném počtu.
Geodetické zaměření skutečného provedení díla bude provedeno a ověřeno oprávněným zeměměřičským inženýrem a bude předáno objednateli 
V zaměření budou vyznačeny hranice pozemků dle KN,  hranice stavby, označeny druhy povrchů (materiál, povrch, barva), snížené obruby, vpusti, poklopy, propustky, lampy, svislé dopravní značení, opěrné zdi</t>
  </si>
  <si>
    <t>02943</t>
  </si>
  <si>
    <t>OSTATNÍ POŽADAVKY - VYPRACOVÁNÍ RDS</t>
  </si>
  <si>
    <t>02944</t>
  </si>
  <si>
    <t>OSTAT POŽADAVKY - DOKUMENTACE SKUTEČ PROVEDENÍ V DIGIT FORMĚ</t>
  </si>
  <si>
    <t>Dokumentace skutečného provedení stavby</t>
  </si>
  <si>
    <t>02946</t>
  </si>
  <si>
    <t>OSTAT POŽADAVKY - FOTODOKUMENTACE</t>
  </si>
  <si>
    <t>pořízení fotodokumentace stávajících objektů a místa stavby = pasport stávajících staveb</t>
  </si>
  <si>
    <t>02960</t>
  </si>
  <si>
    <t>OSTATNÍ POŽADAVKY - ODBORNÝ DOZOR</t>
  </si>
  <si>
    <t>geolog stavby - posouzení a zhodnocení zemní pláně, sanace podloží</t>
  </si>
  <si>
    <t>03100</t>
  </si>
  <si>
    <t>ZAŘÍZENÍ STAVENIŠTĚ - ZŘÍZENÍ, PROVOZ, DEMONTÁŽ</t>
  </si>
  <si>
    <t>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</t>
  </si>
  <si>
    <t>R02920.1</t>
  </si>
  <si>
    <t>OCHRANA DŘEVIN PŘI STAVEBNÍ ČINNOSTI</t>
  </si>
  <si>
    <t>komplexní opatření pro ochranu stromů a kořenového systému po dobu stavebních prací 
- Vymezení chráněného kořenového prostoru
- Instalace ochranné konstrukce kmene a koruny 
- Dodržování ochranných opatření v chráněném kořenovém prostoru</t>
  </si>
  <si>
    <t>1</t>
  </si>
  <si>
    <t>Zemní práce</t>
  </si>
  <si>
    <t>11120</t>
  </si>
  <si>
    <t>ODSTRANĚNÍ KŘOVIN</t>
  </si>
  <si>
    <t>M2</t>
  </si>
  <si>
    <t>včetně odvozu a likvidace materiálu</t>
  </si>
  <si>
    <t>113158</t>
  </si>
  <si>
    <t>ODSTRANĚNÍ KRYTU ZPEVNĚNÝCH PLOCH Z BETONU, ODVOZ DO 20KM</t>
  </si>
  <si>
    <t>odvoz k recyklaci nebo na skládku (místo určené zhotovitelem)</t>
  </si>
  <si>
    <t>113174</t>
  </si>
  <si>
    <t>ODSTRAN KRYTU ZPEVNĚNÝCH PLOCH Z DLAŽEB KOSTEK, ODVOZ DO 5KM</t>
  </si>
  <si>
    <t>očištění, odvoz a uložení kemenné kostky na deponii dle určení 
odvoz suti k recyklaci nebo na skládku (místo určené zhotovitelem)</t>
  </si>
  <si>
    <t>50,0m2*0,10 = 5,000 [A]</t>
  </si>
  <si>
    <t>113188</t>
  </si>
  <si>
    <t>ODSTRANĚNÍ KRYTU ZPEVNĚNÝCH PLOCH Z DLAŽDIC, ODVOZ DO 20KM</t>
  </si>
  <si>
    <t>266,0m2*0,06 = 15,960 [A]</t>
  </si>
  <si>
    <t>11328</t>
  </si>
  <si>
    <t>ODSTRANĚNÍ PŘÍKOPŮ, ŽLABŮ A RIGOLŮ Z PŘÍKOPOVÝCH TVÁRNIC</t>
  </si>
  <si>
    <t>10,0*0,60 = 6,000 [A]</t>
  </si>
  <si>
    <t>113328</t>
  </si>
  <si>
    <t>ODSTRANĚNÍ PODKLADŮ ZPEVNĚNÝCH PLOCH Z KAMENIVA NESTMEL, ODVOZ DO 20KM</t>
  </si>
  <si>
    <t>podkl.vrstvy chodníku 266,0m2*0,20 = 53,200 [A]_x000D_
podkl. vrstvy vozovek 678,0m2*0,25+160,0m2*0,36 = 227,100 [B]_x000D_
podkl. vrstvy ostatních ploch 50,0m2*0,25 = 12,500 [C]_x000D_
Celkové množství = 292,800</t>
  </si>
  <si>
    <t>113518</t>
  </si>
  <si>
    <t>ODSTRANĚNÍ ZÁHONOVÝCH OBRUBNÍKŮ, ODVOZ DO 20KM</t>
  </si>
  <si>
    <t>M</t>
  </si>
  <si>
    <t>113528</t>
  </si>
  <si>
    <t>ODSTRANĚNÍ CHODNÍKOVÝCH A SILNIČNÍCH OBRUBNÍKŮ BETONOVÝCH, ODVOZ DO 20KM</t>
  </si>
  <si>
    <t>113728</t>
  </si>
  <si>
    <t>FRÉZOVÁNÍ ZPEVNĚNÝCH PLOCH ASFALTOVÝCH, ODVOZ DO 20KM</t>
  </si>
  <si>
    <t>odvoz k recyklaci, zatřídění ZAS- T1</t>
  </si>
  <si>
    <t>12373</t>
  </si>
  <si>
    <t>ODKOP PRO SPOD STAVBU SILNIC A ŽELEZNIC TŘ. I</t>
  </si>
  <si>
    <t>uložení výkopku namístě</t>
  </si>
  <si>
    <t>10,0m3 = 10,000 [A]</t>
  </si>
  <si>
    <t>123738</t>
  </si>
  <si>
    <t>a</t>
  </si>
  <si>
    <t>ODKOP PRO SPOD STAVBU SILNIC A ŽELEZNIC TŘ. I, ODVOZ DO 20KM</t>
  </si>
  <si>
    <t>odvoz na trvalou deponii (místo určené zhotovitelem)</t>
  </si>
  <si>
    <t>290,0m3-10,0m3 = 280,000 [A]</t>
  </si>
  <si>
    <t>b</t>
  </si>
  <si>
    <t>odvoz na trvalou deponii (místo určené zhotovitelem)_x000D_
sanace podloží - položka bude realizována pouze na přímý pokyn TDI, na základě skutečných podmínek podloží a výsledků zkoušek hutnění</t>
  </si>
  <si>
    <t>150,0m2*0,50 = 75,000 [A]</t>
  </si>
  <si>
    <t>125738</t>
  </si>
  <si>
    <t>VYKOPÁVKY ZE ZEMNÍKŮ A SKLÁDEK TŘ. I, ODVOZ DO 20KM</t>
  </si>
  <si>
    <t>nákup a dovoz organických zemin pro pol.č. 18230 (humózní zemina)</t>
  </si>
  <si>
    <t>13273</t>
  </si>
  <si>
    <t>HLOUBENÍ RÝH ŠÍŘ DO 2M PAŽ I NEPAŽ TŘ. I</t>
  </si>
  <si>
    <t>v ochranném pásmu IS_x000D_
uložení výkopku namístě</t>
  </si>
  <si>
    <t>ochrana kabelových tras 61,0*0,30*0,60 = 10,980 [A]</t>
  </si>
  <si>
    <t>132738</t>
  </si>
  <si>
    <t>HLOUBENÍ RÝH ŠÍŘ DO 2M PAŽ I NEPAŽ TŘ. I, ODVOZ DO 20KM</t>
  </si>
  <si>
    <t>drenážní rýha 171,0*0,50*0,50 = 42,750 [A]</t>
  </si>
  <si>
    <t>17120</t>
  </si>
  <si>
    <t>ULOŽENÍ SYPANINY DO NÁSYPŮ A NA SKLÁDKY BEZ ZHUTNĚNÍ</t>
  </si>
  <si>
    <t>z pol.č. 123738.a 280,0 = 280,000 [A]_x000D_
z pol.č. 132738 42,75 = 42,750 [B]_x000D_
Celkové množství = 322,750</t>
  </si>
  <si>
    <t>sanace podloží - položka bude realizována pouze na přímý pokyn TDI, na základě skutečných podmínek podloží a výsledků zkoušek hutnění</t>
  </si>
  <si>
    <t>z pol.č. 123738.b 75,0 = 75,000 [A]</t>
  </si>
  <si>
    <t>17310</t>
  </si>
  <si>
    <t>ZEMNÍ KRAJNICE A DOSYPÁVKY SE ZHUTNĚNÍM</t>
  </si>
  <si>
    <t>z místní zeminy (výkopku)</t>
  </si>
  <si>
    <t>17411</t>
  </si>
  <si>
    <t>ZÁSYP JAM A RÝH ZEMINOU SE ZHUTNĚNÍM</t>
  </si>
  <si>
    <t>17481</t>
  </si>
  <si>
    <t>ZÁSYP JAM A RÝH Z NAKUPOVANÝCH MATERIÁLŮ</t>
  </si>
  <si>
    <t>tříděné kamenivo 32/63, mezerovitost min. 25%</t>
  </si>
  <si>
    <t>18110</t>
  </si>
  <si>
    <t>ÚPRAVA PLÁNĚ SE ZHUTNĚNÍM V HORNINĚ TŘ. I</t>
  </si>
  <si>
    <t>18214</t>
  </si>
  <si>
    <t>ÚPRAVA POVRCHŮ SROVNÁNÍM ÚZEMÍ V TL DO 0,25M</t>
  </si>
  <si>
    <t>terénní úpravy - planýrka, svahování</t>
  </si>
  <si>
    <t>18230</t>
  </si>
  <si>
    <t>ROZPROSTŘENÍ ORNICE V ROVINĚ</t>
  </si>
  <si>
    <t>425,0*0,10 = 42,500 [A]</t>
  </si>
  <si>
    <t>18241</t>
  </si>
  <si>
    <t>ZALOŽENÍ TRÁVNÍKU RUČNÍM VÝSEVEM</t>
  </si>
  <si>
    <t>2</t>
  </si>
  <si>
    <t>Základy</t>
  </si>
  <si>
    <t>21361</t>
  </si>
  <si>
    <t>DRENÁŽNÍ VRSTVY Z GEOTEXTILIE</t>
  </si>
  <si>
    <t>drenážní rýha 171,0*2,0*1,15 = 393,300 [A]</t>
  </si>
  <si>
    <t>21452</t>
  </si>
  <si>
    <t>SANAČNÍ VRSTVY Z KAMENIVA DRCENÉHO</t>
  </si>
  <si>
    <t>Sanace aktivní zóny - hrubé drcené kamenivo 63/125
sanace podloží - položka bude realizována pouze na přímý pokyn TDI, na základě skutečných podmínek podloží a výsledků zkoušek hutnění</t>
  </si>
  <si>
    <t>4</t>
  </si>
  <si>
    <t>Vodorovné konstrukce</t>
  </si>
  <si>
    <t>45157</t>
  </si>
  <si>
    <t>PODKLADNÍ A VÝPLŇOVÉ VRSTVY Z KAMENIVA TĚŽENÉHO</t>
  </si>
  <si>
    <t>lože a obsyp potrubí 5,0*0,2m2/m = 1,000 [A]</t>
  </si>
  <si>
    <t>5</t>
  </si>
  <si>
    <t>Komunikace</t>
  </si>
  <si>
    <t>56330</t>
  </si>
  <si>
    <t>VOZOVKOVÉ VRSTVY ZE ŠTĚRKODRTI</t>
  </si>
  <si>
    <t>tř. A, fr. 0/63</t>
  </si>
  <si>
    <t>vozovka - obnova plné skladby 523,0m2*0,25 = 130,750 [A]_x000D_
plocha pro kontejnery 25,0m2*0,20 = 5,000 [B]_x000D_
křižovatky 161,0m2*0,20 = 32,200 [C]_x000D_
sjezdy 199,0m2*0,20 = 39,800 [D]_x000D_
krajnice a rozšíření kčních vrstev 56,0m3 = 56,000 [E]_x000D_
Celkové množství = 263,750</t>
  </si>
  <si>
    <t>tř. A, fr. 0/32</t>
  </si>
  <si>
    <t>plocha pro kontejnery 25,0m2*0,15 = 3,750 [A]_x000D_
křižovatky 161,0m2*0,15 = 24,150 [B]_x000D_
plochy pro pěší 210,0m2*0,15 = 31,500 [C]_x000D_
sjezdy 31,0m2*0,20 = 6,200 [D]_x000D_
doplnění a dosypání štěrkových sjezdů 35,0m2*0,20 = 7,000 [E]_x000D_
Celkové množství = 72,600</t>
  </si>
  <si>
    <t>572133</t>
  </si>
  <si>
    <t>INFILTRAČNÍ POSTŘIK Z EMULZE DO 1,5KG/M2</t>
  </si>
  <si>
    <t>+ vápenná suspenze</t>
  </si>
  <si>
    <t>627,0m2 = 627,000 [A]</t>
  </si>
  <si>
    <t>572213</t>
  </si>
  <si>
    <t>SPOJOVACÍ POSTŘIK Z EMULZE DO 0,5KG/M2</t>
  </si>
  <si>
    <t>2091,0m2 = 2091,000 [A]</t>
  </si>
  <si>
    <t>574A04</t>
  </si>
  <si>
    <t>ASFALTOVÝ BETON PRO OBRUSNÉ VRSTVY ACO 11+</t>
  </si>
  <si>
    <t>2091,0m2*0,05 = 104,550 [A]</t>
  </si>
  <si>
    <t>574E06</t>
  </si>
  <si>
    <t>ASFALTOVÝ BETON PRO PODKLADNÍ VRSTVY ACP 16+, 16S</t>
  </si>
  <si>
    <t>1150,0m2*0,09 = 103,500 [A]</t>
  </si>
  <si>
    <t>58221</t>
  </si>
  <si>
    <t>DLÁŽDĚNÉ KRYTY Z DROBNÝCH KOSTEK DO LOŽE Z KAMENIVA</t>
  </si>
  <si>
    <t>štípaná žula - světlá
lože - kamenivo, výplň spar kamenivo</t>
  </si>
  <si>
    <t>plocha pro kontejnery 25,0m2 = 25,000 [A]</t>
  </si>
  <si>
    <t>štípaná - tmavá, syenit
lože - kamenivo, výplň spar kamenivo</t>
  </si>
  <si>
    <t>křižovatky 161,0m2 = 161,000 [A]_x000D_
sjezdy 199,0m2 = 199,000 [B]_x000D_
Celkové množství = 360,000</t>
  </si>
  <si>
    <t>58222</t>
  </si>
  <si>
    <t>DLÁŽDĚNÉ KRYTY Z DROBNÝCH KOSTEK DO LOŽE Z MC</t>
  </si>
  <si>
    <t>štípaná žula - světlá_x000D_
lože betonové C 20/25 XF3, spárování M25 XF4</t>
  </si>
  <si>
    <t>krajnice 191,0m2 = 191,000 [A]</t>
  </si>
  <si>
    <t>58251</t>
  </si>
  <si>
    <t>DLÁŽDĚNÉ KRYTY Z BETONOVÝCH DLAŽDIC DO LOŽE Z KAMENIVA</t>
  </si>
  <si>
    <t>betonové dlaždice 200x200x60mm
s ostrou hranou (bez fazety)
lože kamenivo, výplň spar kamenivo</t>
  </si>
  <si>
    <t>plochy pro pěší 210,0-2,0 = 208,000 [A]_x000D_
sjezdy 21,0-6,0 = 15,000 [B]_x000D_
Celkové množství = 223,000</t>
  </si>
  <si>
    <t>typ a tvar dle stávající dlažby sjezdu
lože kamenivo, výplň spar kamenivo</t>
  </si>
  <si>
    <t>sjezd - doplnění dlažby 10,0 = 10,000 [B]</t>
  </si>
  <si>
    <t>58261A</t>
  </si>
  <si>
    <t>KRYTY Z BETON DLAŽDIC SE ZÁMKEM BAREV RELIÉF TL 60MM DO LOŽE Z KAM</t>
  </si>
  <si>
    <t>dlažba hmatová dle TN TZÚS 12.03.04
kontrastní odstín
lože - kamenivo, výplň spar kamenivo</t>
  </si>
  <si>
    <t>plochy pro pěší 2,0 = 2,000 [A]_x000D_
sjezdy 6,0 = 6,000 [B]_x000D_
Celkové množství = 8,000</t>
  </si>
  <si>
    <t>587205</t>
  </si>
  <si>
    <t>PŘEDLÁŽDĚNÍ KRYTU Z BETONOVÝCH DLAŽDIC</t>
  </si>
  <si>
    <t>58920</t>
  </si>
  <si>
    <t>VÝPLŇ SPAR MODIFIKOVANÝM ASFALTEM</t>
  </si>
  <si>
    <t>ošetření parcovní spáry dle TP 115, včetně profrézování spáry, čištění spáry, odhezního nátěru, výplň spar mod. zálivkou za horka, apod.</t>
  </si>
  <si>
    <t>7</t>
  </si>
  <si>
    <t>Přidružená stavební výroba</t>
  </si>
  <si>
    <t>702231</t>
  </si>
  <si>
    <t>KABELOVÁ CHRÁNIČKA ZEMNÍ DĚLENÁ DN DO 100 MM</t>
  </si>
  <si>
    <t>ochrana kabelových tras - typ dle požadavku správce</t>
  </si>
  <si>
    <t>ochrana kabelových tras 61,0 = 61,000 [A]</t>
  </si>
  <si>
    <t>702312</t>
  </si>
  <si>
    <t>ZAKRYTÍ KABELŮ VÝSTRAŽNOU FÓLIÍ ŠÍŘKY PŘES 20 DO 40 CM</t>
  </si>
  <si>
    <t>711117</t>
  </si>
  <si>
    <t>IZOLACE BĚŽNÝCH KONSTRUKCÍ PROTI ZEMNÍ VLHKOSTI Z PE FÓLIÍ</t>
  </si>
  <si>
    <t>8</t>
  </si>
  <si>
    <t>Potrubí</t>
  </si>
  <si>
    <t>87645</t>
  </si>
  <si>
    <t>CHRÁNIČKY Z TRUB PLASTOVÝCH DN DO 300MM</t>
  </si>
  <si>
    <t>chránička dn 315 na plynovod OC 150
položka realizována pouze po odsouhlasení TDI 
řešení bude upřesněno a odsouhlaseno správcem sítě</t>
  </si>
  <si>
    <t>45 = 45,000 [A]</t>
  </si>
  <si>
    <t>89921</t>
  </si>
  <si>
    <t>VÝŠKOVÁ ÚPRAVA POKLOPŮ</t>
  </si>
  <si>
    <t>KUS</t>
  </si>
  <si>
    <t>89922</t>
  </si>
  <si>
    <t>VÝŠKOVÁ ÚPRAVA MŘÍŽÍ</t>
  </si>
  <si>
    <t>89923</t>
  </si>
  <si>
    <t>VÝŠKOVÁ ÚPRAVA KRYCÍCH HRNCŮ</t>
  </si>
  <si>
    <t>9</t>
  </si>
  <si>
    <t>Ostatní konstrukce a práce</t>
  </si>
  <si>
    <t>914121</t>
  </si>
  <si>
    <t>DOPRAVNÍ ZNAČKY ZÁKLADNÍ VELIKOSTI OCELOVÉ FÓLIE TŘ 1 - DODÁVKA A MONTÁŽ</t>
  </si>
  <si>
    <t>914921</t>
  </si>
  <si>
    <t>SLOUPKY A STOJKY DOPRAVNÍCH ZNAČEK Z OCEL TRUBEK DO PATKY - DODÁVKA A MONTÁŽ</t>
  </si>
  <si>
    <t>917212</t>
  </si>
  <si>
    <t>ZÁHONOVÉ OBRUBY Z BETONOVÝCH OBRUBNÍKŮ ŠÍŘ 80MM</t>
  </si>
  <si>
    <t>do zavlhlé betonové směsi C20/25 - XF3</t>
  </si>
  <si>
    <t>917424</t>
  </si>
  <si>
    <t>CHODNÍKOVÉ OBRUBY Z KAMENNÝCH OBRUBNÍKŮ ŠÍŘ 150MM</t>
  </si>
  <si>
    <t>91771</t>
  </si>
  <si>
    <t>OBRUBA Z DLAŽEBNÍCH KOSTEK VELKÝCH</t>
  </si>
  <si>
    <t>9183A3</t>
  </si>
  <si>
    <t>PROPUSTY Z TRUB DN 300MM PLASTOVÝCH</t>
  </si>
  <si>
    <t>PVC DN 300mm SN8, včetně řezání (šikmé čelo)</t>
  </si>
  <si>
    <t>zatrubnění sjezdu 5,0 = 5,000 [A]</t>
  </si>
  <si>
    <t>9185A2</t>
  </si>
  <si>
    <t>ČELA KAMENNÁ PROPUSTU Z TRUB DN DO 300MM</t>
  </si>
  <si>
    <t>šikmé opevnění vtoku a vyústění_x000D_
lomový kámen na MC_x000D_
včetně podkladních vrstev_x000D_
objem kce do 0,5m3/kus</t>
  </si>
  <si>
    <t>919112</t>
  </si>
  <si>
    <t>ŘEZÁNÍ ASFALTOVÉHO KRYTU VOZOVEK TL DO 100MM</t>
  </si>
  <si>
    <t>919122</t>
  </si>
  <si>
    <t>ŘEZÁNÍ BETONOVÉHO KRYTU VOZOVEK TL DO 100MM</t>
  </si>
  <si>
    <t>935211</t>
  </si>
  <si>
    <t>PŘÍKOPOVÉ ŽLABY Z BETON TVÁRNIC ŠÍŘ DO 600MM DO ŠTĚRKOPÍSKU TL 100MM</t>
  </si>
  <si>
    <t>969245</t>
  </si>
  <si>
    <t>VYBOURÁNÍ POTRUBÍ DN DO 300MM KANALIZAČ</t>
  </si>
  <si>
    <t>zatrubnění sjezdu 3,0 = 3,000 [A]</t>
  </si>
  <si>
    <t>R917423</t>
  </si>
  <si>
    <t>CHODNÍKOVÉ OBRUBY Z KAMENNÝCH OBRUBNÍKŮ ŠÍŘ 100MM</t>
  </si>
  <si>
    <t>řezaná obruba 100/250mm
do zavlhlé betonové směsi C20/25 - XF3</t>
  </si>
  <si>
    <t>R9182.9</t>
  </si>
  <si>
    <t>VTOKOVÉ JÍMKY  - STAVEBNÍ ÚPRAVA</t>
  </si>
  <si>
    <t>stavební úprava vtoku stáv. propustu - vtoková jímka_x000D_
nátok a zaústění příkopového žlabu_x000D_
výměna poklopu (mříže)</t>
  </si>
  <si>
    <t>z pol.č. 113728 246,64m3*2,5t/m3 = 616,600 [A]</t>
  </si>
  <si>
    <t>1. vrstva 2375,0m2*0,05 = 118,750 [A]_x000D_
2. vrstva 1421,0m2*0,09 = 127,890 [B]
Celkové množství = 246,64</t>
  </si>
  <si>
    <t>řezaná obruba 150/250mm_x000D_
přímé i obloukové 
do zavlhlé betonové směsi C20/25 - XF3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</si>
</sst>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9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6" fillId="2" borderId="4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7" fillId="2" borderId="5" xfId="0" applyFont="1" applyFill="1" applyBorder="1"/>
    <xf numFmtId="0" fontId="7" fillId="2" borderId="10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11" xfId="0" applyFont="1" applyFill="1" applyBorder="1"/>
    <xf numFmtId="164" fontId="7" fillId="2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8" fillId="0" borderId="5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3" borderId="1" xfId="4" applyFill="1" applyBorder="1">
      <alignment horizontal="center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6" xfId="4" applyFill="1" applyBorder="1">
      <alignment horizontal="center" vertical="center" wrapText="1"/>
    </xf>
    <xf numFmtId="0" fontId="5" fillId="3" borderId="7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workbookViewId="0"/>
  </sheetViews>
  <sheetFormatPr defaultRowHeight="15"/>
  <cols>
    <col min="1" max="2" width="32.42578125" customWidth="1"/>
    <col min="3" max="5" width="19.4257812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42" t="s">
        <v>2</v>
      </c>
      <c r="C2" s="3"/>
      <c r="D2" s="3"/>
      <c r="E2" s="3"/>
    </row>
    <row r="3" spans="1:5">
      <c r="A3" s="3"/>
      <c r="B3" s="43"/>
      <c r="C3" s="3"/>
      <c r="D3" s="3"/>
      <c r="E3" s="3"/>
    </row>
    <row r="4" spans="1:5">
      <c r="A4" s="3"/>
      <c r="B4" s="42" t="s">
        <v>3</v>
      </c>
      <c r="C4" s="43"/>
      <c r="D4" s="43"/>
      <c r="E4" s="43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SUM(C10)</f>
        <v>0</v>
      </c>
      <c r="D6" s="3"/>
      <c r="E6" s="3"/>
    </row>
    <row r="7" spans="1:5">
      <c r="A7" s="3"/>
      <c r="B7" s="4" t="s">
        <v>5</v>
      </c>
      <c r="C7" s="5">
        <f>SUM(E10)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7" t="s">
        <v>11</v>
      </c>
      <c r="B10" s="8" t="s">
        <v>12</v>
      </c>
      <c r="C10" s="9">
        <f>'101'!I3</f>
        <v>0</v>
      </c>
      <c r="D10" s="9">
        <f>SUMIFS('101'!N:N,'101'!A:A,"P")</f>
        <v>0</v>
      </c>
      <c r="E10" s="9">
        <f>C10+D10</f>
        <v>0</v>
      </c>
    </row>
  </sheetData>
  <mergeCells count="2">
    <mergeCell ref="B2:B3"/>
    <mergeCell ref="B4:E4"/>
  </mergeCells>
  <pageMargins left="0.70866141732283472" right="0.70866141732283472" top="0.78740157480314965" bottom="0.78740157480314965" header="0.31496062992125984" footer="0.31496062992125984"/>
  <pageSetup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9"/>
  <sheetViews>
    <sheetView tabSelected="1" topLeftCell="B1" workbookViewId="0">
      <selection activeCell="I1" sqref="I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13</v>
      </c>
      <c r="F2" s="14"/>
      <c r="G2" s="14"/>
      <c r="H2" s="14"/>
      <c r="I2" s="14"/>
    </row>
    <row r="3" spans="1:15">
      <c r="A3" s="3" t="s">
        <v>14</v>
      </c>
      <c r="B3" s="16" t="s">
        <v>15</v>
      </c>
      <c r="C3" s="45" t="s">
        <v>16</v>
      </c>
      <c r="D3" s="46"/>
      <c r="E3" s="17" t="s">
        <v>17</v>
      </c>
      <c r="F3" s="14"/>
      <c r="G3" s="14"/>
      <c r="H3" s="18" t="s">
        <v>11</v>
      </c>
      <c r="I3" s="19">
        <f>SUMIFS(I8:I209,A8:A209,"SD")</f>
        <v>0</v>
      </c>
      <c r="N3">
        <v>0</v>
      </c>
      <c r="O3">
        <v>2</v>
      </c>
    </row>
    <row r="4" spans="1:15">
      <c r="A4" s="3" t="s">
        <v>18</v>
      </c>
      <c r="B4" s="16" t="s">
        <v>19</v>
      </c>
      <c r="C4" s="45" t="s">
        <v>11</v>
      </c>
      <c r="D4" s="46"/>
      <c r="E4" s="17" t="s">
        <v>12</v>
      </c>
      <c r="F4" s="14"/>
      <c r="G4" s="14"/>
      <c r="H4" s="14"/>
      <c r="I4" s="14"/>
      <c r="N4">
        <v>0.15</v>
      </c>
      <c r="O4">
        <v>2</v>
      </c>
    </row>
    <row r="5" spans="1:15" ht="15" customHeight="1">
      <c r="A5" s="47" t="s">
        <v>20</v>
      </c>
      <c r="B5" s="48" t="s">
        <v>21</v>
      </c>
      <c r="C5" s="44" t="s">
        <v>22</v>
      </c>
      <c r="D5" s="44" t="s">
        <v>23</v>
      </c>
      <c r="E5" s="44" t="s">
        <v>24</v>
      </c>
      <c r="F5" s="44" t="s">
        <v>25</v>
      </c>
      <c r="G5" s="44" t="s">
        <v>26</v>
      </c>
      <c r="H5" s="44" t="s">
        <v>27</v>
      </c>
      <c r="I5" s="44"/>
      <c r="N5">
        <v>0.21</v>
      </c>
    </row>
    <row r="6" spans="1:15">
      <c r="A6" s="47"/>
      <c r="B6" s="48"/>
      <c r="C6" s="44"/>
      <c r="D6" s="44"/>
      <c r="E6" s="44"/>
      <c r="F6" s="44"/>
      <c r="G6" s="44"/>
      <c r="H6" s="6" t="s">
        <v>28</v>
      </c>
      <c r="I6" s="6" t="s">
        <v>29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30</v>
      </c>
      <c r="B8" s="24"/>
      <c r="C8" s="25" t="s">
        <v>31</v>
      </c>
      <c r="D8" s="26"/>
      <c r="E8" s="23" t="s">
        <v>32</v>
      </c>
      <c r="F8" s="26"/>
      <c r="G8" s="26"/>
      <c r="H8" s="26"/>
      <c r="I8" s="27">
        <f>SUMIFS(I9:I43,A9:A43,"P")</f>
        <v>0</v>
      </c>
    </row>
    <row r="9" spans="1:15">
      <c r="A9" s="28" t="s">
        <v>33</v>
      </c>
      <c r="B9" s="28">
        <v>1</v>
      </c>
      <c r="C9" s="29" t="s">
        <v>34</v>
      </c>
      <c r="D9" s="28" t="s">
        <v>35</v>
      </c>
      <c r="E9" s="30" t="s">
        <v>36</v>
      </c>
      <c r="F9" s="31" t="s">
        <v>37</v>
      </c>
      <c r="G9" s="32">
        <v>615.54999999999995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38</v>
      </c>
      <c r="B10" s="35"/>
      <c r="C10" s="36"/>
      <c r="D10" s="36"/>
      <c r="E10" s="30" t="s">
        <v>39</v>
      </c>
      <c r="F10" s="36"/>
      <c r="G10" s="36"/>
      <c r="H10" s="36"/>
      <c r="I10" s="36"/>
    </row>
    <row r="11" spans="1:15" ht="45">
      <c r="A11" s="28" t="s">
        <v>40</v>
      </c>
      <c r="B11" s="35"/>
      <c r="C11" s="36"/>
      <c r="D11" s="36"/>
      <c r="E11" s="37" t="s">
        <v>41</v>
      </c>
      <c r="F11" s="36"/>
      <c r="G11" s="36"/>
      <c r="H11" s="36"/>
      <c r="I11" s="36"/>
    </row>
    <row r="12" spans="1:15">
      <c r="A12" s="28" t="s">
        <v>33</v>
      </c>
      <c r="B12" s="28">
        <v>2</v>
      </c>
      <c r="C12" s="29" t="s">
        <v>42</v>
      </c>
      <c r="D12" s="28" t="s">
        <v>35</v>
      </c>
      <c r="E12" s="30" t="s">
        <v>36</v>
      </c>
      <c r="F12" s="31" t="s">
        <v>43</v>
      </c>
      <c r="G12" s="32">
        <v>72.712000000000003</v>
      </c>
      <c r="H12" s="33"/>
      <c r="I12" s="33">
        <f>ROUND(G12*H12,O4)</f>
        <v>0</v>
      </c>
      <c r="N12" s="34">
        <f>I12*0.21</f>
        <v>0</v>
      </c>
      <c r="O12">
        <v>3</v>
      </c>
    </row>
    <row r="13" spans="1:15">
      <c r="A13" s="28" t="s">
        <v>38</v>
      </c>
      <c r="B13" s="35"/>
      <c r="C13" s="36"/>
      <c r="D13" s="36"/>
      <c r="E13" s="30" t="s">
        <v>44</v>
      </c>
      <c r="F13" s="36"/>
      <c r="G13" s="36"/>
      <c r="H13" s="36"/>
      <c r="I13" s="36"/>
    </row>
    <row r="14" spans="1:15" ht="105">
      <c r="A14" s="28" t="s">
        <v>40</v>
      </c>
      <c r="B14" s="35"/>
      <c r="C14" s="36"/>
      <c r="D14" s="36"/>
      <c r="E14" s="37" t="s">
        <v>45</v>
      </c>
      <c r="F14" s="36"/>
      <c r="G14" s="36"/>
      <c r="H14" s="36"/>
      <c r="I14" s="36"/>
    </row>
    <row r="15" spans="1:15" ht="30">
      <c r="A15" s="28" t="s">
        <v>33</v>
      </c>
      <c r="B15" s="28">
        <v>3</v>
      </c>
      <c r="C15" s="29" t="s">
        <v>46</v>
      </c>
      <c r="D15" s="28" t="s">
        <v>35</v>
      </c>
      <c r="E15" s="30" t="s">
        <v>47</v>
      </c>
      <c r="F15" s="31" t="s">
        <v>43</v>
      </c>
      <c r="G15" s="32">
        <v>616.6</v>
      </c>
      <c r="H15" s="33"/>
      <c r="I15" s="33">
        <f>ROUND(G15*H15,O4)</f>
        <v>0</v>
      </c>
      <c r="N15" s="34">
        <f>I15*0.21</f>
        <v>0</v>
      </c>
      <c r="O15">
        <v>3</v>
      </c>
    </row>
    <row r="16" spans="1:15" ht="75">
      <c r="A16" s="28" t="s">
        <v>38</v>
      </c>
      <c r="B16" s="35"/>
      <c r="C16" s="36"/>
      <c r="D16" s="36"/>
      <c r="E16" s="30" t="s">
        <v>48</v>
      </c>
      <c r="F16" s="36"/>
      <c r="G16" s="36"/>
      <c r="H16" s="36"/>
      <c r="I16" s="36"/>
    </row>
    <row r="17" spans="1:15">
      <c r="A17" s="28" t="s">
        <v>40</v>
      </c>
      <c r="B17" s="35"/>
      <c r="C17" s="36"/>
      <c r="D17" s="36"/>
      <c r="E17" s="37" t="s">
        <v>271</v>
      </c>
      <c r="F17" s="36"/>
      <c r="G17" s="36"/>
      <c r="H17" s="36"/>
      <c r="I17" s="36"/>
    </row>
    <row r="18" spans="1:15">
      <c r="A18" s="28" t="s">
        <v>33</v>
      </c>
      <c r="B18" s="28">
        <v>4</v>
      </c>
      <c r="C18" s="29" t="s">
        <v>49</v>
      </c>
      <c r="D18" s="28" t="s">
        <v>35</v>
      </c>
      <c r="E18" s="30" t="s">
        <v>50</v>
      </c>
      <c r="F18" s="31" t="s">
        <v>51</v>
      </c>
      <c r="G18" s="32">
        <v>1</v>
      </c>
      <c r="H18" s="33"/>
      <c r="I18" s="33">
        <f>ROUND(G18*H18,O4)</f>
        <v>0</v>
      </c>
      <c r="N18" s="34">
        <f>I18*0.21</f>
        <v>0</v>
      </c>
      <c r="O18">
        <v>3</v>
      </c>
    </row>
    <row r="19" spans="1:15" ht="225">
      <c r="A19" s="28" t="s">
        <v>38</v>
      </c>
      <c r="B19" s="35"/>
      <c r="C19" s="36"/>
      <c r="D19" s="36"/>
      <c r="E19" s="30" t="s">
        <v>52</v>
      </c>
      <c r="F19" s="36"/>
      <c r="G19" s="36"/>
      <c r="H19" s="36"/>
      <c r="I19" s="36"/>
    </row>
    <row r="20" spans="1:15">
      <c r="A20" s="28" t="s">
        <v>40</v>
      </c>
      <c r="B20" s="35"/>
      <c r="C20" s="36"/>
      <c r="D20" s="36"/>
      <c r="E20" s="38" t="s">
        <v>35</v>
      </c>
      <c r="F20" s="36"/>
      <c r="G20" s="36"/>
      <c r="H20" s="36"/>
      <c r="I20" s="36"/>
    </row>
    <row r="21" spans="1:15">
      <c r="A21" s="28" t="s">
        <v>33</v>
      </c>
      <c r="B21" s="28">
        <v>5</v>
      </c>
      <c r="C21" s="29" t="s">
        <v>53</v>
      </c>
      <c r="D21" s="28" t="s">
        <v>35</v>
      </c>
      <c r="E21" s="30" t="s">
        <v>54</v>
      </c>
      <c r="F21" s="31" t="s">
        <v>51</v>
      </c>
      <c r="G21" s="32">
        <v>1</v>
      </c>
      <c r="H21" s="33"/>
      <c r="I21" s="33">
        <f>ROUND(G21*H21,O4)</f>
        <v>0</v>
      </c>
      <c r="N21" s="34">
        <f>I21*0.21</f>
        <v>0</v>
      </c>
      <c r="O21">
        <v>3</v>
      </c>
    </row>
    <row r="22" spans="1:15" ht="75">
      <c r="A22" s="28" t="s">
        <v>38</v>
      </c>
      <c r="B22" s="35"/>
      <c r="C22" s="36"/>
      <c r="D22" s="36"/>
      <c r="E22" s="30" t="s">
        <v>55</v>
      </c>
      <c r="F22" s="36"/>
      <c r="G22" s="36"/>
      <c r="H22" s="36"/>
      <c r="I22" s="36"/>
    </row>
    <row r="23" spans="1:15">
      <c r="A23" s="28" t="s">
        <v>40</v>
      </c>
      <c r="B23" s="35"/>
      <c r="C23" s="36"/>
      <c r="D23" s="36"/>
      <c r="E23" s="38" t="s">
        <v>35</v>
      </c>
      <c r="F23" s="36"/>
      <c r="G23" s="36"/>
      <c r="H23" s="36"/>
      <c r="I23" s="36"/>
    </row>
    <row r="24" spans="1:15">
      <c r="A24" s="28" t="s">
        <v>33</v>
      </c>
      <c r="B24" s="28">
        <v>6</v>
      </c>
      <c r="C24" s="29" t="s">
        <v>56</v>
      </c>
      <c r="D24" s="28" t="s">
        <v>57</v>
      </c>
      <c r="E24" s="30" t="s">
        <v>58</v>
      </c>
      <c r="F24" s="31" t="s">
        <v>51</v>
      </c>
      <c r="G24" s="32">
        <v>1</v>
      </c>
      <c r="H24" s="33"/>
      <c r="I24" s="33">
        <f>ROUND(G24*H24,O4)</f>
        <v>0</v>
      </c>
      <c r="N24" s="34">
        <f>I24*0.21</f>
        <v>0</v>
      </c>
      <c r="O24">
        <v>3</v>
      </c>
    </row>
    <row r="25" spans="1:15" ht="60">
      <c r="A25" s="28" t="s">
        <v>38</v>
      </c>
      <c r="B25" s="35"/>
      <c r="C25" s="36"/>
      <c r="D25" s="36"/>
      <c r="E25" s="30" t="s">
        <v>59</v>
      </c>
      <c r="F25" s="36"/>
      <c r="G25" s="36"/>
      <c r="H25" s="36"/>
      <c r="I25" s="36"/>
    </row>
    <row r="26" spans="1:15">
      <c r="A26" s="28" t="s">
        <v>40</v>
      </c>
      <c r="B26" s="35"/>
      <c r="C26" s="36"/>
      <c r="D26" s="36"/>
      <c r="E26" s="38" t="s">
        <v>35</v>
      </c>
      <c r="F26" s="36"/>
      <c r="G26" s="36"/>
      <c r="H26" s="36"/>
      <c r="I26" s="36"/>
    </row>
    <row r="27" spans="1:15">
      <c r="A27" s="28" t="s">
        <v>33</v>
      </c>
      <c r="B27" s="28">
        <v>7</v>
      </c>
      <c r="C27" s="29" t="s">
        <v>56</v>
      </c>
      <c r="D27" s="28" t="s">
        <v>60</v>
      </c>
      <c r="E27" s="30" t="s">
        <v>58</v>
      </c>
      <c r="F27" s="31" t="s">
        <v>51</v>
      </c>
      <c r="G27" s="32">
        <v>1</v>
      </c>
      <c r="H27" s="33"/>
      <c r="I27" s="33">
        <f>ROUND(G27*H27,O4)</f>
        <v>0</v>
      </c>
      <c r="N27" s="34">
        <f>I27*0.21</f>
        <v>0</v>
      </c>
      <c r="O27">
        <v>3</v>
      </c>
    </row>
    <row r="28" spans="1:15" ht="165">
      <c r="A28" s="28" t="s">
        <v>38</v>
      </c>
      <c r="B28" s="35"/>
      <c r="C28" s="36"/>
      <c r="D28" s="36"/>
      <c r="E28" s="30" t="s">
        <v>61</v>
      </c>
      <c r="F28" s="36"/>
      <c r="G28" s="36"/>
      <c r="H28" s="36"/>
      <c r="I28" s="36"/>
    </row>
    <row r="29" spans="1:15">
      <c r="A29" s="28" t="s">
        <v>40</v>
      </c>
      <c r="B29" s="35"/>
      <c r="C29" s="36"/>
      <c r="D29" s="36"/>
      <c r="E29" s="38" t="s">
        <v>35</v>
      </c>
      <c r="F29" s="36"/>
      <c r="G29" s="36"/>
      <c r="H29" s="36"/>
      <c r="I29" s="36"/>
    </row>
    <row r="30" spans="1:15">
      <c r="A30" s="28" t="s">
        <v>33</v>
      </c>
      <c r="B30" s="28">
        <v>8</v>
      </c>
      <c r="C30" s="29" t="s">
        <v>62</v>
      </c>
      <c r="D30" s="28" t="s">
        <v>35</v>
      </c>
      <c r="E30" s="30" t="s">
        <v>63</v>
      </c>
      <c r="F30" s="31" t="s">
        <v>51</v>
      </c>
      <c r="G30" s="32">
        <v>1</v>
      </c>
      <c r="H30" s="33"/>
      <c r="I30" s="33">
        <f>ROUND(G30*H30,O4)</f>
        <v>0</v>
      </c>
      <c r="N30" s="34">
        <f>I30*0.21</f>
        <v>0</v>
      </c>
      <c r="O30">
        <v>3</v>
      </c>
    </row>
    <row r="31" spans="1:15">
      <c r="A31" s="28" t="s">
        <v>38</v>
      </c>
      <c r="B31" s="35"/>
      <c r="C31" s="36"/>
      <c r="D31" s="36"/>
      <c r="E31" s="39" t="s">
        <v>35</v>
      </c>
      <c r="F31" s="36"/>
      <c r="G31" s="36"/>
      <c r="H31" s="36"/>
      <c r="I31" s="36"/>
    </row>
    <row r="32" spans="1:15" ht="30">
      <c r="A32" s="28" t="s">
        <v>33</v>
      </c>
      <c r="B32" s="28">
        <v>9</v>
      </c>
      <c r="C32" s="29" t="s">
        <v>64</v>
      </c>
      <c r="D32" s="28" t="s">
        <v>35</v>
      </c>
      <c r="E32" s="30" t="s">
        <v>65</v>
      </c>
      <c r="F32" s="31" t="s">
        <v>51</v>
      </c>
      <c r="G32" s="32">
        <v>1</v>
      </c>
      <c r="H32" s="33"/>
      <c r="I32" s="33">
        <f>ROUND(G32*H32,O4)</f>
        <v>0</v>
      </c>
      <c r="N32" s="34">
        <f>I32*0.21</f>
        <v>0</v>
      </c>
      <c r="O32">
        <v>3</v>
      </c>
    </row>
    <row r="33" spans="1:15">
      <c r="A33" s="28" t="s">
        <v>38</v>
      </c>
      <c r="B33" s="35"/>
      <c r="C33" s="36"/>
      <c r="D33" s="36"/>
      <c r="E33" s="30" t="s">
        <v>66</v>
      </c>
      <c r="F33" s="36"/>
      <c r="G33" s="36"/>
      <c r="H33" s="36"/>
      <c r="I33" s="36"/>
    </row>
    <row r="34" spans="1:15">
      <c r="A34" s="28" t="s">
        <v>40</v>
      </c>
      <c r="B34" s="35"/>
      <c r="C34" s="36"/>
      <c r="D34" s="36"/>
      <c r="E34" s="38" t="s">
        <v>35</v>
      </c>
      <c r="F34" s="36"/>
      <c r="G34" s="36"/>
      <c r="H34" s="36"/>
      <c r="I34" s="36"/>
    </row>
    <row r="35" spans="1:15">
      <c r="A35" s="28" t="s">
        <v>33</v>
      </c>
      <c r="B35" s="28">
        <v>10</v>
      </c>
      <c r="C35" s="29" t="s">
        <v>67</v>
      </c>
      <c r="D35" s="28" t="s">
        <v>35</v>
      </c>
      <c r="E35" s="30" t="s">
        <v>68</v>
      </c>
      <c r="F35" s="31" t="s">
        <v>51</v>
      </c>
      <c r="G35" s="32">
        <v>1</v>
      </c>
      <c r="H35" s="33"/>
      <c r="I35" s="33">
        <f>ROUND(G35*H35,O4)</f>
        <v>0</v>
      </c>
      <c r="N35" s="34">
        <f>I35*0.21</f>
        <v>0</v>
      </c>
      <c r="O35">
        <v>3</v>
      </c>
    </row>
    <row r="36" spans="1:15" ht="30">
      <c r="A36" s="28" t="s">
        <v>38</v>
      </c>
      <c r="B36" s="35"/>
      <c r="C36" s="36"/>
      <c r="D36" s="36"/>
      <c r="E36" s="30" t="s">
        <v>69</v>
      </c>
      <c r="F36" s="36"/>
      <c r="G36" s="36"/>
      <c r="H36" s="36"/>
      <c r="I36" s="36"/>
    </row>
    <row r="37" spans="1:15">
      <c r="A37" s="28" t="s">
        <v>33</v>
      </c>
      <c r="B37" s="28">
        <v>11</v>
      </c>
      <c r="C37" s="29" t="s">
        <v>70</v>
      </c>
      <c r="D37" s="28"/>
      <c r="E37" s="30" t="s">
        <v>71</v>
      </c>
      <c r="F37" s="31" t="s">
        <v>51</v>
      </c>
      <c r="G37" s="32">
        <v>1</v>
      </c>
      <c r="H37" s="33"/>
      <c r="I37" s="33">
        <f>ROUND(G37*H37,O4)</f>
        <v>0</v>
      </c>
      <c r="N37" s="34">
        <f>I37*0.21</f>
        <v>0</v>
      </c>
      <c r="O37">
        <v>3</v>
      </c>
    </row>
    <row r="38" spans="1:15">
      <c r="A38" s="28" t="s">
        <v>38</v>
      </c>
      <c r="B38" s="35"/>
      <c r="C38" s="36"/>
      <c r="D38" s="36"/>
      <c r="E38" s="30" t="s">
        <v>72</v>
      </c>
      <c r="F38" s="36"/>
      <c r="G38" s="36"/>
      <c r="H38" s="36"/>
      <c r="I38" s="36"/>
    </row>
    <row r="39" spans="1:15">
      <c r="A39" s="28" t="s">
        <v>33</v>
      </c>
      <c r="B39" s="28">
        <v>12</v>
      </c>
      <c r="C39" s="29" t="s">
        <v>73</v>
      </c>
      <c r="D39" s="28" t="s">
        <v>35</v>
      </c>
      <c r="E39" s="30" t="s">
        <v>74</v>
      </c>
      <c r="F39" s="31" t="s">
        <v>51</v>
      </c>
      <c r="G39" s="32">
        <v>1</v>
      </c>
      <c r="H39" s="33"/>
      <c r="I39" s="33">
        <f>ROUND(G39*H39,O4)</f>
        <v>0</v>
      </c>
      <c r="N39" s="34">
        <f>I39*0.21</f>
        <v>0</v>
      </c>
      <c r="O39">
        <v>3</v>
      </c>
    </row>
    <row r="40" spans="1:15" ht="255">
      <c r="A40" s="28" t="s">
        <v>38</v>
      </c>
      <c r="B40" s="35"/>
      <c r="C40" s="36"/>
      <c r="D40" s="36"/>
      <c r="E40" s="30" t="s">
        <v>75</v>
      </c>
      <c r="F40" s="36"/>
      <c r="G40" s="36"/>
      <c r="H40" s="36"/>
      <c r="I40" s="36"/>
    </row>
    <row r="41" spans="1:15">
      <c r="A41" s="28" t="s">
        <v>40</v>
      </c>
      <c r="B41" s="35"/>
      <c r="C41" s="36"/>
      <c r="D41" s="36"/>
      <c r="E41" s="38" t="s">
        <v>35</v>
      </c>
      <c r="F41" s="36"/>
      <c r="G41" s="36"/>
      <c r="H41" s="36"/>
      <c r="I41" s="36"/>
    </row>
    <row r="42" spans="1:15">
      <c r="A42" s="28" t="s">
        <v>33</v>
      </c>
      <c r="B42" s="28">
        <v>13</v>
      </c>
      <c r="C42" s="29" t="s">
        <v>76</v>
      </c>
      <c r="D42" s="28" t="s">
        <v>35</v>
      </c>
      <c r="E42" s="30" t="s">
        <v>77</v>
      </c>
      <c r="F42" s="31" t="s">
        <v>51</v>
      </c>
      <c r="G42" s="32">
        <v>1</v>
      </c>
      <c r="H42" s="33"/>
      <c r="I42" s="33">
        <f>ROUND(G42*H42,O4)</f>
        <v>0</v>
      </c>
      <c r="N42" s="34">
        <f>I42*0.21</f>
        <v>0</v>
      </c>
      <c r="O42">
        <v>3</v>
      </c>
    </row>
    <row r="43" spans="1:15" ht="75">
      <c r="A43" s="28" t="s">
        <v>38</v>
      </c>
      <c r="B43" s="35"/>
      <c r="C43" s="36"/>
      <c r="D43" s="36"/>
      <c r="E43" s="30" t="s">
        <v>78</v>
      </c>
      <c r="F43" s="36"/>
      <c r="G43" s="36"/>
      <c r="H43" s="36"/>
      <c r="I43" s="36"/>
    </row>
    <row r="44" spans="1:15">
      <c r="A44" s="23" t="s">
        <v>30</v>
      </c>
      <c r="B44" s="24"/>
      <c r="C44" s="25" t="s">
        <v>79</v>
      </c>
      <c r="D44" s="26"/>
      <c r="E44" s="23" t="s">
        <v>80</v>
      </c>
      <c r="F44" s="26"/>
      <c r="G44" s="26"/>
      <c r="H44" s="26"/>
      <c r="I44" s="27">
        <f>SUMIFS(I45:I109,A45:A109,"P")</f>
        <v>0</v>
      </c>
    </row>
    <row r="45" spans="1:15">
      <c r="A45" s="28" t="s">
        <v>33</v>
      </c>
      <c r="B45" s="28">
        <v>14</v>
      </c>
      <c r="C45" s="29" t="s">
        <v>81</v>
      </c>
      <c r="D45" s="28" t="s">
        <v>35</v>
      </c>
      <c r="E45" s="30" t="s">
        <v>82</v>
      </c>
      <c r="F45" s="31" t="s">
        <v>83</v>
      </c>
      <c r="G45" s="32">
        <v>38</v>
      </c>
      <c r="H45" s="33"/>
      <c r="I45" s="33">
        <f>ROUND(G45*H45,O4)</f>
        <v>0</v>
      </c>
      <c r="N45" s="34">
        <f>I45*0.21</f>
        <v>0</v>
      </c>
      <c r="O45">
        <v>3</v>
      </c>
    </row>
    <row r="46" spans="1:15">
      <c r="A46" s="28" t="s">
        <v>38</v>
      </c>
      <c r="B46" s="35"/>
      <c r="C46" s="36"/>
      <c r="D46" s="36"/>
      <c r="E46" s="30" t="s">
        <v>84</v>
      </c>
      <c r="F46" s="36"/>
      <c r="G46" s="36"/>
      <c r="H46" s="36"/>
      <c r="I46" s="36"/>
    </row>
    <row r="47" spans="1:15">
      <c r="A47" s="28" t="s">
        <v>33</v>
      </c>
      <c r="B47" s="28">
        <v>15</v>
      </c>
      <c r="C47" s="29" t="s">
        <v>85</v>
      </c>
      <c r="D47" s="28" t="s">
        <v>35</v>
      </c>
      <c r="E47" s="30" t="s">
        <v>86</v>
      </c>
      <c r="F47" s="31" t="s">
        <v>37</v>
      </c>
      <c r="G47" s="32">
        <v>3</v>
      </c>
      <c r="H47" s="33"/>
      <c r="I47" s="33">
        <f>ROUND(G47*H47,O4)</f>
        <v>0</v>
      </c>
      <c r="N47" s="34">
        <f>I47*0.21</f>
        <v>0</v>
      </c>
      <c r="O47">
        <v>3</v>
      </c>
    </row>
    <row r="48" spans="1:15">
      <c r="A48" s="28" t="s">
        <v>38</v>
      </c>
      <c r="B48" s="35"/>
      <c r="C48" s="36"/>
      <c r="D48" s="36"/>
      <c r="E48" s="30" t="s">
        <v>87</v>
      </c>
      <c r="F48" s="36"/>
      <c r="G48" s="36"/>
      <c r="H48" s="36"/>
      <c r="I48" s="36"/>
    </row>
    <row r="49" spans="1:15" ht="30">
      <c r="A49" s="28" t="s">
        <v>33</v>
      </c>
      <c r="B49" s="28">
        <v>16</v>
      </c>
      <c r="C49" s="29" t="s">
        <v>88</v>
      </c>
      <c r="D49" s="28" t="s">
        <v>35</v>
      </c>
      <c r="E49" s="30" t="s">
        <v>89</v>
      </c>
      <c r="F49" s="31" t="s">
        <v>37</v>
      </c>
      <c r="G49" s="32">
        <v>5</v>
      </c>
      <c r="H49" s="33"/>
      <c r="I49" s="33">
        <f>ROUND(G49*H49,O4)</f>
        <v>0</v>
      </c>
      <c r="N49" s="34">
        <f>I49*0.21</f>
        <v>0</v>
      </c>
      <c r="O49">
        <v>3</v>
      </c>
    </row>
    <row r="50" spans="1:15" ht="30">
      <c r="A50" s="28" t="s">
        <v>38</v>
      </c>
      <c r="B50" s="35"/>
      <c r="C50" s="36"/>
      <c r="D50" s="36"/>
      <c r="E50" s="30" t="s">
        <v>90</v>
      </c>
      <c r="F50" s="36"/>
      <c r="G50" s="36"/>
      <c r="H50" s="36"/>
      <c r="I50" s="36"/>
    </row>
    <row r="51" spans="1:15">
      <c r="A51" s="28" t="s">
        <v>40</v>
      </c>
      <c r="B51" s="35"/>
      <c r="C51" s="36"/>
      <c r="D51" s="36"/>
      <c r="E51" s="37" t="s">
        <v>91</v>
      </c>
      <c r="F51" s="36"/>
      <c r="G51" s="36"/>
      <c r="H51" s="36"/>
      <c r="I51" s="36"/>
    </row>
    <row r="52" spans="1:15">
      <c r="A52" s="28" t="s">
        <v>33</v>
      </c>
      <c r="B52" s="28">
        <v>17</v>
      </c>
      <c r="C52" s="29" t="s">
        <v>92</v>
      </c>
      <c r="D52" s="28" t="s">
        <v>35</v>
      </c>
      <c r="E52" s="30" t="s">
        <v>93</v>
      </c>
      <c r="F52" s="31" t="s">
        <v>37</v>
      </c>
      <c r="G52" s="32">
        <v>15.96</v>
      </c>
      <c r="H52" s="33"/>
      <c r="I52" s="33">
        <f>ROUND(G52*H52,O4)</f>
        <v>0</v>
      </c>
      <c r="N52" s="34">
        <f>I52*0.21</f>
        <v>0</v>
      </c>
      <c r="O52">
        <v>3</v>
      </c>
    </row>
    <row r="53" spans="1:15">
      <c r="A53" s="28" t="s">
        <v>38</v>
      </c>
      <c r="B53" s="35"/>
      <c r="C53" s="36"/>
      <c r="D53" s="36"/>
      <c r="E53" s="30" t="s">
        <v>87</v>
      </c>
      <c r="F53" s="36"/>
      <c r="G53" s="36"/>
      <c r="H53" s="36"/>
      <c r="I53" s="36"/>
    </row>
    <row r="54" spans="1:15">
      <c r="A54" s="28" t="s">
        <v>40</v>
      </c>
      <c r="B54" s="35"/>
      <c r="C54" s="36"/>
      <c r="D54" s="36"/>
      <c r="E54" s="37" t="s">
        <v>94</v>
      </c>
      <c r="F54" s="36"/>
      <c r="G54" s="36"/>
      <c r="H54" s="36"/>
      <c r="I54" s="36"/>
    </row>
    <row r="55" spans="1:15">
      <c r="A55" s="28" t="s">
        <v>33</v>
      </c>
      <c r="B55" s="28">
        <v>18</v>
      </c>
      <c r="C55" s="29" t="s">
        <v>95</v>
      </c>
      <c r="D55" s="28" t="s">
        <v>35</v>
      </c>
      <c r="E55" s="30" t="s">
        <v>96</v>
      </c>
      <c r="F55" s="31" t="s">
        <v>83</v>
      </c>
      <c r="G55" s="32">
        <v>6</v>
      </c>
      <c r="H55" s="33"/>
      <c r="I55" s="33">
        <f>ROUND(G55*H55,O4)</f>
        <v>0</v>
      </c>
      <c r="N55" s="34">
        <f>I55*0.21</f>
        <v>0</v>
      </c>
      <c r="O55">
        <v>3</v>
      </c>
    </row>
    <row r="56" spans="1:15">
      <c r="A56" s="28" t="s">
        <v>38</v>
      </c>
      <c r="B56" s="35"/>
      <c r="C56" s="36"/>
      <c r="D56" s="36"/>
      <c r="E56" s="30" t="s">
        <v>87</v>
      </c>
      <c r="F56" s="36"/>
      <c r="G56" s="36"/>
      <c r="H56" s="36"/>
      <c r="I56" s="36"/>
    </row>
    <row r="57" spans="1:15">
      <c r="A57" s="28" t="s">
        <v>40</v>
      </c>
      <c r="B57" s="35"/>
      <c r="C57" s="36"/>
      <c r="D57" s="36"/>
      <c r="E57" s="37" t="s">
        <v>97</v>
      </c>
      <c r="F57" s="36"/>
      <c r="G57" s="36"/>
      <c r="H57" s="36"/>
      <c r="I57" s="36"/>
    </row>
    <row r="58" spans="1:15" ht="30">
      <c r="A58" s="28" t="s">
        <v>33</v>
      </c>
      <c r="B58" s="28">
        <v>19</v>
      </c>
      <c r="C58" s="29" t="s">
        <v>98</v>
      </c>
      <c r="D58" s="28" t="s">
        <v>35</v>
      </c>
      <c r="E58" s="30" t="s">
        <v>99</v>
      </c>
      <c r="F58" s="31" t="s">
        <v>37</v>
      </c>
      <c r="G58" s="32">
        <v>292.8</v>
      </c>
      <c r="H58" s="33"/>
      <c r="I58" s="33">
        <f>ROUND(G58*H58,O4)</f>
        <v>0</v>
      </c>
      <c r="N58" s="34">
        <f>I58*0.21</f>
        <v>0</v>
      </c>
      <c r="O58">
        <v>3</v>
      </c>
    </row>
    <row r="59" spans="1:15">
      <c r="A59" s="28" t="s">
        <v>38</v>
      </c>
      <c r="B59" s="35"/>
      <c r="C59" s="36"/>
      <c r="D59" s="36"/>
      <c r="E59" s="30" t="s">
        <v>87</v>
      </c>
      <c r="F59" s="36"/>
      <c r="G59" s="36"/>
      <c r="H59" s="36"/>
      <c r="I59" s="36"/>
    </row>
    <row r="60" spans="1:15" ht="60">
      <c r="A60" s="28" t="s">
        <v>40</v>
      </c>
      <c r="B60" s="35"/>
      <c r="C60" s="36"/>
      <c r="D60" s="36"/>
      <c r="E60" s="37" t="s">
        <v>100</v>
      </c>
      <c r="F60" s="36"/>
      <c r="G60" s="36"/>
      <c r="H60" s="36"/>
      <c r="I60" s="36"/>
    </row>
    <row r="61" spans="1:15">
      <c r="A61" s="28" t="s">
        <v>33</v>
      </c>
      <c r="B61" s="28">
        <v>20</v>
      </c>
      <c r="C61" s="29" t="s">
        <v>101</v>
      </c>
      <c r="D61" s="28" t="s">
        <v>35</v>
      </c>
      <c r="E61" s="30" t="s">
        <v>102</v>
      </c>
      <c r="F61" s="31" t="s">
        <v>103</v>
      </c>
      <c r="G61" s="32">
        <v>151</v>
      </c>
      <c r="H61" s="33"/>
      <c r="I61" s="33">
        <f>ROUND(G61*H61,O4)</f>
        <v>0</v>
      </c>
      <c r="N61" s="34">
        <f>I61*0.21</f>
        <v>0</v>
      </c>
      <c r="O61">
        <v>3</v>
      </c>
    </row>
    <row r="62" spans="1:15">
      <c r="A62" s="28" t="s">
        <v>38</v>
      </c>
      <c r="B62" s="35"/>
      <c r="C62" s="36"/>
      <c r="D62" s="36"/>
      <c r="E62" s="30" t="s">
        <v>87</v>
      </c>
      <c r="F62" s="36"/>
      <c r="G62" s="36"/>
      <c r="H62" s="36"/>
      <c r="I62" s="36"/>
    </row>
    <row r="63" spans="1:15" ht="30">
      <c r="A63" s="28" t="s">
        <v>33</v>
      </c>
      <c r="B63" s="28">
        <v>21</v>
      </c>
      <c r="C63" s="29" t="s">
        <v>104</v>
      </c>
      <c r="D63" s="28" t="s">
        <v>35</v>
      </c>
      <c r="E63" s="30" t="s">
        <v>105</v>
      </c>
      <c r="F63" s="31" t="s">
        <v>103</v>
      </c>
      <c r="G63" s="32">
        <v>186</v>
      </c>
      <c r="H63" s="33"/>
      <c r="I63" s="33">
        <f>ROUND(G63*H63,O4)</f>
        <v>0</v>
      </c>
      <c r="N63" s="34">
        <f>I63*0.21</f>
        <v>0</v>
      </c>
      <c r="O63">
        <v>3</v>
      </c>
    </row>
    <row r="64" spans="1:15">
      <c r="A64" s="28" t="s">
        <v>38</v>
      </c>
      <c r="B64" s="35"/>
      <c r="C64" s="36"/>
      <c r="D64" s="36"/>
      <c r="E64" s="30" t="s">
        <v>87</v>
      </c>
      <c r="F64" s="36"/>
      <c r="G64" s="36"/>
      <c r="H64" s="36"/>
      <c r="I64" s="36"/>
    </row>
    <row r="65" spans="1:15">
      <c r="A65" s="28" t="s">
        <v>33</v>
      </c>
      <c r="B65" s="28">
        <v>22</v>
      </c>
      <c r="C65" s="29" t="s">
        <v>106</v>
      </c>
      <c r="D65" s="28" t="s">
        <v>35</v>
      </c>
      <c r="E65" s="30" t="s">
        <v>107</v>
      </c>
      <c r="F65" s="31" t="s">
        <v>37</v>
      </c>
      <c r="G65" s="32">
        <v>246.64</v>
      </c>
      <c r="H65" s="33"/>
      <c r="I65" s="33">
        <f>ROUND(G65*H65,O4)</f>
        <v>0</v>
      </c>
      <c r="N65" s="34">
        <f>I65*0.21</f>
        <v>0</v>
      </c>
      <c r="O65">
        <v>3</v>
      </c>
    </row>
    <row r="66" spans="1:15">
      <c r="A66" s="28" t="s">
        <v>38</v>
      </c>
      <c r="B66" s="35"/>
      <c r="C66" s="36"/>
      <c r="D66" s="36"/>
      <c r="E66" s="30" t="s">
        <v>108</v>
      </c>
      <c r="F66" s="36"/>
      <c r="G66" s="36"/>
      <c r="H66" s="36"/>
      <c r="I66" s="36"/>
    </row>
    <row r="67" spans="1:15" ht="45">
      <c r="A67" s="28" t="s">
        <v>40</v>
      </c>
      <c r="B67" s="35"/>
      <c r="C67" s="36"/>
      <c r="D67" s="36"/>
      <c r="E67" s="37" t="s">
        <v>272</v>
      </c>
      <c r="F67" s="36"/>
      <c r="G67" s="36"/>
      <c r="H67" s="36"/>
      <c r="I67" s="36"/>
    </row>
    <row r="68" spans="1:15">
      <c r="A68" s="28" t="s">
        <v>33</v>
      </c>
      <c r="B68" s="28">
        <v>23</v>
      </c>
      <c r="C68" s="29" t="s">
        <v>109</v>
      </c>
      <c r="D68" s="28" t="s">
        <v>35</v>
      </c>
      <c r="E68" s="30" t="s">
        <v>110</v>
      </c>
      <c r="F68" s="31" t="s">
        <v>37</v>
      </c>
      <c r="G68" s="32">
        <v>10</v>
      </c>
      <c r="H68" s="33"/>
      <c r="I68" s="33">
        <f>ROUND(G68*H68,O4)</f>
        <v>0</v>
      </c>
      <c r="N68" s="34">
        <f>I68*0.21</f>
        <v>0</v>
      </c>
      <c r="O68">
        <v>3</v>
      </c>
    </row>
    <row r="69" spans="1:15">
      <c r="A69" s="28" t="s">
        <v>38</v>
      </c>
      <c r="B69" s="35"/>
      <c r="C69" s="36"/>
      <c r="D69" s="36"/>
      <c r="E69" s="30" t="s">
        <v>111</v>
      </c>
      <c r="F69" s="36"/>
      <c r="G69" s="36"/>
      <c r="H69" s="36"/>
      <c r="I69" s="36"/>
    </row>
    <row r="70" spans="1:15">
      <c r="A70" s="28" t="s">
        <v>40</v>
      </c>
      <c r="B70" s="35"/>
      <c r="C70" s="36"/>
      <c r="D70" s="36"/>
      <c r="E70" s="37" t="s">
        <v>112</v>
      </c>
      <c r="F70" s="36"/>
      <c r="G70" s="36"/>
      <c r="H70" s="36"/>
      <c r="I70" s="36"/>
    </row>
    <row r="71" spans="1:15">
      <c r="A71" s="28" t="s">
        <v>33</v>
      </c>
      <c r="B71" s="28">
        <v>24</v>
      </c>
      <c r="C71" s="29" t="s">
        <v>113</v>
      </c>
      <c r="D71" s="28" t="s">
        <v>114</v>
      </c>
      <c r="E71" s="30" t="s">
        <v>115</v>
      </c>
      <c r="F71" s="31" t="s">
        <v>37</v>
      </c>
      <c r="G71" s="32">
        <v>280</v>
      </c>
      <c r="H71" s="33"/>
      <c r="I71" s="33">
        <f>ROUND(G71*H71,O4)</f>
        <v>0</v>
      </c>
      <c r="N71" s="34">
        <f>I71*0.21</f>
        <v>0</v>
      </c>
      <c r="O71">
        <v>3</v>
      </c>
    </row>
    <row r="72" spans="1:15">
      <c r="A72" s="28" t="s">
        <v>38</v>
      </c>
      <c r="B72" s="35"/>
      <c r="C72" s="36"/>
      <c r="D72" s="36"/>
      <c r="E72" s="30" t="s">
        <v>116</v>
      </c>
      <c r="F72" s="36"/>
      <c r="G72" s="36"/>
      <c r="H72" s="36"/>
      <c r="I72" s="36"/>
    </row>
    <row r="73" spans="1:15">
      <c r="A73" s="28" t="s">
        <v>40</v>
      </c>
      <c r="B73" s="35"/>
      <c r="C73" s="36"/>
      <c r="D73" s="36"/>
      <c r="E73" s="37" t="s">
        <v>117</v>
      </c>
      <c r="F73" s="36"/>
      <c r="G73" s="36"/>
      <c r="H73" s="36"/>
      <c r="I73" s="36"/>
    </row>
    <row r="74" spans="1:15">
      <c r="A74" s="28" t="s">
        <v>33</v>
      </c>
      <c r="B74" s="28">
        <v>25</v>
      </c>
      <c r="C74" s="29" t="s">
        <v>113</v>
      </c>
      <c r="D74" s="28" t="s">
        <v>118</v>
      </c>
      <c r="E74" s="30" t="s">
        <v>115</v>
      </c>
      <c r="F74" s="31" t="s">
        <v>37</v>
      </c>
      <c r="G74" s="32">
        <v>75</v>
      </c>
      <c r="H74" s="33"/>
      <c r="I74" s="33">
        <f>ROUND(G74*H74,O4)</f>
        <v>0</v>
      </c>
      <c r="N74" s="34">
        <f>I74*0.21</f>
        <v>0</v>
      </c>
      <c r="O74">
        <v>3</v>
      </c>
    </row>
    <row r="75" spans="1:15" ht="45">
      <c r="A75" s="28" t="s">
        <v>38</v>
      </c>
      <c r="B75" s="35"/>
      <c r="C75" s="36"/>
      <c r="D75" s="36"/>
      <c r="E75" s="30" t="s">
        <v>119</v>
      </c>
      <c r="F75" s="36"/>
      <c r="G75" s="36"/>
      <c r="H75" s="36"/>
      <c r="I75" s="36"/>
    </row>
    <row r="76" spans="1:15">
      <c r="A76" s="28" t="s">
        <v>40</v>
      </c>
      <c r="B76" s="35"/>
      <c r="C76" s="36"/>
      <c r="D76" s="36"/>
      <c r="E76" s="37" t="s">
        <v>120</v>
      </c>
      <c r="F76" s="36"/>
      <c r="G76" s="36"/>
      <c r="H76" s="36"/>
      <c r="I76" s="36"/>
    </row>
    <row r="77" spans="1:15">
      <c r="A77" s="28" t="s">
        <v>33</v>
      </c>
      <c r="B77" s="28">
        <v>26</v>
      </c>
      <c r="C77" s="29" t="s">
        <v>121</v>
      </c>
      <c r="D77" s="28" t="s">
        <v>35</v>
      </c>
      <c r="E77" s="30" t="s">
        <v>122</v>
      </c>
      <c r="F77" s="31" t="s">
        <v>37</v>
      </c>
      <c r="G77" s="32">
        <v>42.5</v>
      </c>
      <c r="H77" s="33"/>
      <c r="I77" s="33">
        <f>ROUND(G77*H77,O4)</f>
        <v>0</v>
      </c>
      <c r="N77" s="34">
        <f>I77*0.21</f>
        <v>0</v>
      </c>
      <c r="O77">
        <v>3</v>
      </c>
    </row>
    <row r="78" spans="1:15">
      <c r="A78" s="28" t="s">
        <v>38</v>
      </c>
      <c r="B78" s="35"/>
      <c r="C78" s="36"/>
      <c r="D78" s="36"/>
      <c r="E78" s="30" t="s">
        <v>123</v>
      </c>
      <c r="F78" s="36"/>
      <c r="G78" s="36"/>
      <c r="H78" s="36"/>
      <c r="I78" s="36"/>
    </row>
    <row r="79" spans="1:15">
      <c r="A79" s="28" t="s">
        <v>33</v>
      </c>
      <c r="B79" s="28">
        <v>27</v>
      </c>
      <c r="C79" s="29" t="s">
        <v>124</v>
      </c>
      <c r="D79" s="28" t="s">
        <v>35</v>
      </c>
      <c r="E79" s="30" t="s">
        <v>125</v>
      </c>
      <c r="F79" s="31" t="s">
        <v>37</v>
      </c>
      <c r="G79" s="32">
        <v>10.98</v>
      </c>
      <c r="H79" s="33"/>
      <c r="I79" s="33">
        <f>ROUND(G79*H79,O4)</f>
        <v>0</v>
      </c>
      <c r="N79" s="34">
        <f>I79*0.21</f>
        <v>0</v>
      </c>
      <c r="O79">
        <v>3</v>
      </c>
    </row>
    <row r="80" spans="1:15" ht="30">
      <c r="A80" s="28" t="s">
        <v>38</v>
      </c>
      <c r="B80" s="35"/>
      <c r="C80" s="36"/>
      <c r="D80" s="36"/>
      <c r="E80" s="30" t="s">
        <v>126</v>
      </c>
      <c r="F80" s="36"/>
      <c r="G80" s="36"/>
      <c r="H80" s="36"/>
      <c r="I80" s="36"/>
    </row>
    <row r="81" spans="1:15">
      <c r="A81" s="28" t="s">
        <v>40</v>
      </c>
      <c r="B81" s="35"/>
      <c r="C81" s="36"/>
      <c r="D81" s="36"/>
      <c r="E81" s="37" t="s">
        <v>127</v>
      </c>
      <c r="F81" s="36"/>
      <c r="G81" s="36"/>
      <c r="H81" s="36"/>
      <c r="I81" s="36"/>
    </row>
    <row r="82" spans="1:15">
      <c r="A82" s="28" t="s">
        <v>33</v>
      </c>
      <c r="B82" s="28">
        <v>28</v>
      </c>
      <c r="C82" s="29" t="s">
        <v>128</v>
      </c>
      <c r="D82" s="28" t="s">
        <v>35</v>
      </c>
      <c r="E82" s="30" t="s">
        <v>129</v>
      </c>
      <c r="F82" s="31" t="s">
        <v>37</v>
      </c>
      <c r="G82" s="32">
        <v>42.75</v>
      </c>
      <c r="H82" s="33"/>
      <c r="I82" s="33">
        <f>ROUND(G82*H82,O4)</f>
        <v>0</v>
      </c>
      <c r="N82" s="34">
        <f>I82*0.21</f>
        <v>0</v>
      </c>
      <c r="O82">
        <v>3</v>
      </c>
    </row>
    <row r="83" spans="1:15">
      <c r="A83" s="28" t="s">
        <v>38</v>
      </c>
      <c r="B83" s="35"/>
      <c r="C83" s="36"/>
      <c r="D83" s="36"/>
      <c r="E83" s="30" t="s">
        <v>116</v>
      </c>
      <c r="F83" s="36"/>
      <c r="G83" s="36"/>
      <c r="H83" s="36"/>
      <c r="I83" s="36"/>
    </row>
    <row r="84" spans="1:15">
      <c r="A84" s="28" t="s">
        <v>40</v>
      </c>
      <c r="B84" s="35"/>
      <c r="C84" s="36"/>
      <c r="D84" s="36"/>
      <c r="E84" s="37" t="s">
        <v>130</v>
      </c>
      <c r="F84" s="36"/>
      <c r="G84" s="36"/>
      <c r="H84" s="36"/>
      <c r="I84" s="36"/>
    </row>
    <row r="85" spans="1:15">
      <c r="A85" s="28" t="s">
        <v>33</v>
      </c>
      <c r="B85" s="28">
        <v>29</v>
      </c>
      <c r="C85" s="29" t="s">
        <v>131</v>
      </c>
      <c r="D85" s="28" t="s">
        <v>114</v>
      </c>
      <c r="E85" s="30" t="s">
        <v>132</v>
      </c>
      <c r="F85" s="31" t="s">
        <v>37</v>
      </c>
      <c r="G85" s="32">
        <v>322.75</v>
      </c>
      <c r="H85" s="33"/>
      <c r="I85" s="33">
        <f>ROUND(G85*H85,O4)</f>
        <v>0</v>
      </c>
      <c r="N85" s="34">
        <f>I85*0.21</f>
        <v>0</v>
      </c>
      <c r="O85">
        <v>3</v>
      </c>
    </row>
    <row r="86" spans="1:15">
      <c r="A86" s="28" t="s">
        <v>38</v>
      </c>
      <c r="B86" s="35"/>
      <c r="C86" s="36"/>
      <c r="D86" s="36"/>
      <c r="E86" s="39" t="s">
        <v>35</v>
      </c>
      <c r="F86" s="36"/>
      <c r="G86" s="36"/>
      <c r="H86" s="36"/>
      <c r="I86" s="36"/>
    </row>
    <row r="87" spans="1:15" ht="45">
      <c r="A87" s="28" t="s">
        <v>40</v>
      </c>
      <c r="B87" s="35"/>
      <c r="C87" s="36"/>
      <c r="D87" s="36"/>
      <c r="E87" s="37" t="s">
        <v>133</v>
      </c>
      <c r="F87" s="36"/>
      <c r="G87" s="36"/>
      <c r="H87" s="36"/>
      <c r="I87" s="36"/>
    </row>
    <row r="88" spans="1:15">
      <c r="A88" s="28" t="s">
        <v>33</v>
      </c>
      <c r="B88" s="28">
        <v>30</v>
      </c>
      <c r="C88" s="29" t="s">
        <v>131</v>
      </c>
      <c r="D88" s="28" t="s">
        <v>118</v>
      </c>
      <c r="E88" s="30" t="s">
        <v>132</v>
      </c>
      <c r="F88" s="31" t="s">
        <v>37</v>
      </c>
      <c r="G88" s="32">
        <v>75</v>
      </c>
      <c r="H88" s="33"/>
      <c r="I88" s="33">
        <f>ROUND(G88*H88,O4)</f>
        <v>0</v>
      </c>
      <c r="N88" s="34">
        <f>I88*0.21</f>
        <v>0</v>
      </c>
      <c r="O88">
        <v>3</v>
      </c>
    </row>
    <row r="89" spans="1:15" ht="30">
      <c r="A89" s="28" t="s">
        <v>38</v>
      </c>
      <c r="B89" s="35"/>
      <c r="C89" s="36"/>
      <c r="D89" s="36"/>
      <c r="E89" s="30" t="s">
        <v>134</v>
      </c>
      <c r="F89" s="36"/>
      <c r="G89" s="36"/>
      <c r="H89" s="36"/>
      <c r="I89" s="36"/>
    </row>
    <row r="90" spans="1:15">
      <c r="A90" s="28" t="s">
        <v>40</v>
      </c>
      <c r="B90" s="35"/>
      <c r="C90" s="36"/>
      <c r="D90" s="36"/>
      <c r="E90" s="37" t="s">
        <v>135</v>
      </c>
      <c r="F90" s="36"/>
      <c r="G90" s="36"/>
      <c r="H90" s="36"/>
      <c r="I90" s="36"/>
    </row>
    <row r="91" spans="1:15">
      <c r="A91" s="28" t="s">
        <v>33</v>
      </c>
      <c r="B91" s="28">
        <v>31</v>
      </c>
      <c r="C91" s="29" t="s">
        <v>136</v>
      </c>
      <c r="D91" s="28" t="s">
        <v>35</v>
      </c>
      <c r="E91" s="30" t="s">
        <v>137</v>
      </c>
      <c r="F91" s="31" t="s">
        <v>37</v>
      </c>
      <c r="G91" s="32">
        <v>10</v>
      </c>
      <c r="H91" s="33"/>
      <c r="I91" s="33">
        <f>ROUND(G91*H91,O4)</f>
        <v>0</v>
      </c>
      <c r="N91" s="34">
        <f>I91*0.21</f>
        <v>0</v>
      </c>
      <c r="O91">
        <v>3</v>
      </c>
    </row>
    <row r="92" spans="1:15">
      <c r="A92" s="28" t="s">
        <v>38</v>
      </c>
      <c r="B92" s="35"/>
      <c r="C92" s="36"/>
      <c r="D92" s="36"/>
      <c r="E92" s="30" t="s">
        <v>138</v>
      </c>
      <c r="F92" s="36"/>
      <c r="G92" s="36"/>
      <c r="H92" s="36"/>
      <c r="I92" s="36"/>
    </row>
    <row r="93" spans="1:15">
      <c r="A93" s="28" t="s">
        <v>40</v>
      </c>
      <c r="B93" s="35"/>
      <c r="C93" s="36"/>
      <c r="D93" s="36"/>
      <c r="E93" s="37" t="s">
        <v>112</v>
      </c>
      <c r="F93" s="36"/>
      <c r="G93" s="36"/>
      <c r="H93" s="36"/>
      <c r="I93" s="36"/>
    </row>
    <row r="94" spans="1:15">
      <c r="A94" s="28" t="s">
        <v>33</v>
      </c>
      <c r="B94" s="28">
        <v>32</v>
      </c>
      <c r="C94" s="29" t="s">
        <v>139</v>
      </c>
      <c r="D94" s="28" t="s">
        <v>35</v>
      </c>
      <c r="E94" s="30" t="s">
        <v>140</v>
      </c>
      <c r="F94" s="31" t="s">
        <v>37</v>
      </c>
      <c r="G94" s="32">
        <v>10.98</v>
      </c>
      <c r="H94" s="33"/>
      <c r="I94" s="33">
        <f>ROUND(G94*H94,O4)</f>
        <v>0</v>
      </c>
      <c r="N94" s="34">
        <f>I94*0.21</f>
        <v>0</v>
      </c>
      <c r="O94">
        <v>3</v>
      </c>
    </row>
    <row r="95" spans="1:15">
      <c r="A95" s="28" t="s">
        <v>38</v>
      </c>
      <c r="B95" s="35"/>
      <c r="C95" s="36"/>
      <c r="D95" s="36"/>
      <c r="E95" s="39" t="s">
        <v>35</v>
      </c>
      <c r="F95" s="36"/>
      <c r="G95" s="36"/>
      <c r="H95" s="36"/>
      <c r="I95" s="36"/>
    </row>
    <row r="96" spans="1:15">
      <c r="A96" s="28" t="s">
        <v>40</v>
      </c>
      <c r="B96" s="35"/>
      <c r="C96" s="36"/>
      <c r="D96" s="36"/>
      <c r="E96" s="37" t="s">
        <v>127</v>
      </c>
      <c r="F96" s="36"/>
      <c r="G96" s="36"/>
      <c r="H96" s="36"/>
      <c r="I96" s="36"/>
    </row>
    <row r="97" spans="1:15">
      <c r="A97" s="28" t="s">
        <v>33</v>
      </c>
      <c r="B97" s="28">
        <v>33</v>
      </c>
      <c r="C97" s="29" t="s">
        <v>141</v>
      </c>
      <c r="D97" s="28" t="s">
        <v>35</v>
      </c>
      <c r="E97" s="30" t="s">
        <v>142</v>
      </c>
      <c r="F97" s="31" t="s">
        <v>37</v>
      </c>
      <c r="G97" s="32">
        <v>42.75</v>
      </c>
      <c r="H97" s="33"/>
      <c r="I97" s="33">
        <f>ROUND(G97*H97,O4)</f>
        <v>0</v>
      </c>
      <c r="N97" s="34">
        <f>I97*0.21</f>
        <v>0</v>
      </c>
      <c r="O97">
        <v>3</v>
      </c>
    </row>
    <row r="98" spans="1:15">
      <c r="A98" s="28" t="s">
        <v>38</v>
      </c>
      <c r="B98" s="35"/>
      <c r="C98" s="36"/>
      <c r="D98" s="36"/>
      <c r="E98" s="30" t="s">
        <v>143</v>
      </c>
      <c r="F98" s="36"/>
      <c r="G98" s="36"/>
      <c r="H98" s="36"/>
      <c r="I98" s="36"/>
    </row>
    <row r="99" spans="1:15">
      <c r="A99" s="28" t="s">
        <v>40</v>
      </c>
      <c r="B99" s="35"/>
      <c r="C99" s="36"/>
      <c r="D99" s="36"/>
      <c r="E99" s="37" t="s">
        <v>130</v>
      </c>
      <c r="F99" s="36"/>
      <c r="G99" s="36"/>
      <c r="H99" s="36"/>
      <c r="I99" s="36"/>
    </row>
    <row r="100" spans="1:15">
      <c r="A100" s="28" t="s">
        <v>33</v>
      </c>
      <c r="B100" s="28">
        <v>34</v>
      </c>
      <c r="C100" s="29" t="s">
        <v>144</v>
      </c>
      <c r="D100" s="28" t="s">
        <v>35</v>
      </c>
      <c r="E100" s="30" t="s">
        <v>145</v>
      </c>
      <c r="F100" s="31" t="s">
        <v>83</v>
      </c>
      <c r="G100" s="32">
        <v>1450</v>
      </c>
      <c r="H100" s="33"/>
      <c r="I100" s="33">
        <f>ROUND(G100*H100,O4)</f>
        <v>0</v>
      </c>
      <c r="N100" s="34">
        <f>I100*0.21</f>
        <v>0</v>
      </c>
      <c r="O100">
        <v>3</v>
      </c>
    </row>
    <row r="101" spans="1:15">
      <c r="A101" s="28" t="s">
        <v>38</v>
      </c>
      <c r="B101" s="35"/>
      <c r="C101" s="36"/>
      <c r="D101" s="36"/>
      <c r="E101" s="39" t="s">
        <v>35</v>
      </c>
      <c r="F101" s="36"/>
      <c r="G101" s="36"/>
      <c r="H101" s="36"/>
      <c r="I101" s="36"/>
    </row>
    <row r="102" spans="1:15">
      <c r="A102" s="28" t="s">
        <v>40</v>
      </c>
      <c r="B102" s="35"/>
      <c r="C102" s="36"/>
      <c r="D102" s="36"/>
      <c r="E102" s="38" t="s">
        <v>35</v>
      </c>
      <c r="F102" s="36"/>
      <c r="G102" s="36"/>
      <c r="H102" s="36"/>
      <c r="I102" s="36"/>
    </row>
    <row r="103" spans="1:15">
      <c r="A103" s="28" t="s">
        <v>33</v>
      </c>
      <c r="B103" s="28">
        <v>35</v>
      </c>
      <c r="C103" s="29" t="s">
        <v>146</v>
      </c>
      <c r="D103" s="28" t="s">
        <v>35</v>
      </c>
      <c r="E103" s="30" t="s">
        <v>147</v>
      </c>
      <c r="F103" s="31" t="s">
        <v>83</v>
      </c>
      <c r="G103" s="32">
        <v>425</v>
      </c>
      <c r="H103" s="33"/>
      <c r="I103" s="33">
        <f>ROUND(G103*H103,O4)</f>
        <v>0</v>
      </c>
      <c r="N103" s="34">
        <f>I103*0.21</f>
        <v>0</v>
      </c>
      <c r="O103">
        <v>3</v>
      </c>
    </row>
    <row r="104" spans="1:15">
      <c r="A104" s="28" t="s">
        <v>38</v>
      </c>
      <c r="B104" s="35"/>
      <c r="C104" s="36"/>
      <c r="D104" s="36"/>
      <c r="E104" s="30" t="s">
        <v>148</v>
      </c>
      <c r="F104" s="36"/>
      <c r="G104" s="36"/>
      <c r="H104" s="36"/>
      <c r="I104" s="36"/>
    </row>
    <row r="105" spans="1:15">
      <c r="A105" s="28" t="s">
        <v>33</v>
      </c>
      <c r="B105" s="28">
        <v>36</v>
      </c>
      <c r="C105" s="29" t="s">
        <v>149</v>
      </c>
      <c r="D105" s="28" t="s">
        <v>35</v>
      </c>
      <c r="E105" s="30" t="s">
        <v>150</v>
      </c>
      <c r="F105" s="31" t="s">
        <v>37</v>
      </c>
      <c r="G105" s="32">
        <v>42.5</v>
      </c>
      <c r="H105" s="33"/>
      <c r="I105" s="33">
        <f>ROUND(G105*H105,O4)</f>
        <v>0</v>
      </c>
      <c r="N105" s="34">
        <f>I105*0.21</f>
        <v>0</v>
      </c>
      <c r="O105">
        <v>3</v>
      </c>
    </row>
    <row r="106" spans="1:15">
      <c r="A106" s="28" t="s">
        <v>38</v>
      </c>
      <c r="B106" s="35"/>
      <c r="C106" s="36"/>
      <c r="D106" s="36"/>
      <c r="E106" s="39" t="s">
        <v>35</v>
      </c>
      <c r="F106" s="36"/>
      <c r="G106" s="36"/>
      <c r="H106" s="36"/>
      <c r="I106" s="36"/>
    </row>
    <row r="107" spans="1:15">
      <c r="A107" s="28" t="s">
        <v>40</v>
      </c>
      <c r="B107" s="35"/>
      <c r="C107" s="36"/>
      <c r="D107" s="36"/>
      <c r="E107" s="37" t="s">
        <v>151</v>
      </c>
      <c r="F107" s="36"/>
      <c r="G107" s="36"/>
      <c r="H107" s="36"/>
      <c r="I107" s="36"/>
    </row>
    <row r="108" spans="1:15">
      <c r="A108" s="28" t="s">
        <v>33</v>
      </c>
      <c r="B108" s="28">
        <v>37</v>
      </c>
      <c r="C108" s="29" t="s">
        <v>152</v>
      </c>
      <c r="D108" s="28" t="s">
        <v>35</v>
      </c>
      <c r="E108" s="30" t="s">
        <v>153</v>
      </c>
      <c r="F108" s="31" t="s">
        <v>83</v>
      </c>
      <c r="G108" s="32">
        <v>425</v>
      </c>
      <c r="H108" s="33"/>
      <c r="I108" s="33">
        <f>ROUND(G108*H108,O4)</f>
        <v>0</v>
      </c>
      <c r="N108" s="34">
        <f>I108*0.21</f>
        <v>0</v>
      </c>
      <c r="O108">
        <v>3</v>
      </c>
    </row>
    <row r="109" spans="1:15">
      <c r="A109" s="28" t="s">
        <v>38</v>
      </c>
      <c r="B109" s="35"/>
      <c r="C109" s="36"/>
      <c r="D109" s="36"/>
      <c r="E109" s="39" t="s">
        <v>35</v>
      </c>
      <c r="F109" s="36"/>
      <c r="G109" s="36"/>
      <c r="H109" s="36"/>
      <c r="I109" s="36"/>
    </row>
    <row r="110" spans="1:15">
      <c r="A110" s="23" t="s">
        <v>30</v>
      </c>
      <c r="B110" s="24"/>
      <c r="C110" s="25" t="s">
        <v>154</v>
      </c>
      <c r="D110" s="26"/>
      <c r="E110" s="23" t="s">
        <v>155</v>
      </c>
      <c r="F110" s="26"/>
      <c r="G110" s="26"/>
      <c r="H110" s="26"/>
      <c r="I110" s="27">
        <f>SUMIFS(I111:I116,A111:A116,"P")</f>
        <v>0</v>
      </c>
    </row>
    <row r="111" spans="1:15">
      <c r="A111" s="28" t="s">
        <v>33</v>
      </c>
      <c r="B111" s="28">
        <v>38</v>
      </c>
      <c r="C111" s="29" t="s">
        <v>156</v>
      </c>
      <c r="D111" s="28" t="s">
        <v>35</v>
      </c>
      <c r="E111" s="30" t="s">
        <v>157</v>
      </c>
      <c r="F111" s="31" t="s">
        <v>83</v>
      </c>
      <c r="G111" s="32">
        <v>393.3</v>
      </c>
      <c r="H111" s="33"/>
      <c r="I111" s="33">
        <f>ROUND(G111*H111,O4)</f>
        <v>0</v>
      </c>
      <c r="N111" s="34">
        <f>I111*0.21</f>
        <v>0</v>
      </c>
      <c r="O111">
        <v>3</v>
      </c>
    </row>
    <row r="112" spans="1:15">
      <c r="A112" s="28" t="s">
        <v>38</v>
      </c>
      <c r="B112" s="35"/>
      <c r="C112" s="36"/>
      <c r="D112" s="36"/>
      <c r="E112" s="39" t="s">
        <v>35</v>
      </c>
      <c r="F112" s="36"/>
      <c r="G112" s="36"/>
      <c r="H112" s="36"/>
      <c r="I112" s="36"/>
    </row>
    <row r="113" spans="1:15">
      <c r="A113" s="28" t="s">
        <v>40</v>
      </c>
      <c r="B113" s="35"/>
      <c r="C113" s="36"/>
      <c r="D113" s="36"/>
      <c r="E113" s="37" t="s">
        <v>158</v>
      </c>
      <c r="F113" s="36"/>
      <c r="G113" s="36"/>
      <c r="H113" s="36"/>
      <c r="I113" s="36"/>
    </row>
    <row r="114" spans="1:15">
      <c r="A114" s="28" t="s">
        <v>33</v>
      </c>
      <c r="B114" s="28">
        <v>39</v>
      </c>
      <c r="C114" s="29" t="s">
        <v>159</v>
      </c>
      <c r="D114" s="28" t="s">
        <v>35</v>
      </c>
      <c r="E114" s="30" t="s">
        <v>160</v>
      </c>
      <c r="F114" s="31" t="s">
        <v>37</v>
      </c>
      <c r="G114" s="32">
        <v>75</v>
      </c>
      <c r="H114" s="33"/>
      <c r="I114" s="33">
        <f>ROUND(G114*H114,O4)</f>
        <v>0</v>
      </c>
      <c r="N114" s="34">
        <f>I114*0.21</f>
        <v>0</v>
      </c>
      <c r="O114">
        <v>3</v>
      </c>
    </row>
    <row r="115" spans="1:15" ht="45">
      <c r="A115" s="28" t="s">
        <v>38</v>
      </c>
      <c r="B115" s="35"/>
      <c r="C115" s="36"/>
      <c r="D115" s="36"/>
      <c r="E115" s="30" t="s">
        <v>161</v>
      </c>
      <c r="F115" s="36"/>
      <c r="G115" s="36"/>
      <c r="H115" s="36"/>
      <c r="I115" s="36"/>
    </row>
    <row r="116" spans="1:15">
      <c r="A116" s="28" t="s">
        <v>40</v>
      </c>
      <c r="B116" s="35"/>
      <c r="C116" s="36"/>
      <c r="D116" s="36"/>
      <c r="E116" s="37" t="s">
        <v>120</v>
      </c>
      <c r="F116" s="36"/>
      <c r="G116" s="36"/>
      <c r="H116" s="36"/>
      <c r="I116" s="36"/>
    </row>
    <row r="117" spans="1:15">
      <c r="A117" s="23" t="s">
        <v>30</v>
      </c>
      <c r="B117" s="24"/>
      <c r="C117" s="25" t="s">
        <v>162</v>
      </c>
      <c r="D117" s="26"/>
      <c r="E117" s="23" t="s">
        <v>163</v>
      </c>
      <c r="F117" s="26"/>
      <c r="G117" s="26"/>
      <c r="H117" s="26"/>
      <c r="I117" s="27">
        <f>SUMIFS(I118:I120,A118:A120,"P")</f>
        <v>0</v>
      </c>
    </row>
    <row r="118" spans="1:15">
      <c r="A118" s="28" t="s">
        <v>33</v>
      </c>
      <c r="B118" s="28">
        <v>40</v>
      </c>
      <c r="C118" s="29" t="s">
        <v>164</v>
      </c>
      <c r="D118" s="28" t="s">
        <v>35</v>
      </c>
      <c r="E118" s="30" t="s">
        <v>165</v>
      </c>
      <c r="F118" s="31" t="s">
        <v>37</v>
      </c>
      <c r="G118" s="32">
        <v>1</v>
      </c>
      <c r="H118" s="33"/>
      <c r="I118" s="33">
        <f>ROUND(G118*H118,O4)</f>
        <v>0</v>
      </c>
      <c r="N118" s="34">
        <f>I118*0.21</f>
        <v>0</v>
      </c>
      <c r="O118">
        <v>3</v>
      </c>
    </row>
    <row r="119" spans="1:15">
      <c r="A119" s="28" t="s">
        <v>38</v>
      </c>
      <c r="B119" s="35"/>
      <c r="C119" s="36"/>
      <c r="D119" s="36"/>
      <c r="E119" s="39" t="s">
        <v>35</v>
      </c>
      <c r="F119" s="36"/>
      <c r="G119" s="36"/>
      <c r="H119" s="36"/>
      <c r="I119" s="36"/>
    </row>
    <row r="120" spans="1:15">
      <c r="A120" s="28" t="s">
        <v>40</v>
      </c>
      <c r="B120" s="35"/>
      <c r="C120" s="36"/>
      <c r="D120" s="36"/>
      <c r="E120" s="37" t="s">
        <v>166</v>
      </c>
      <c r="F120" s="36"/>
      <c r="G120" s="36"/>
      <c r="H120" s="36"/>
      <c r="I120" s="36"/>
    </row>
    <row r="121" spans="1:15">
      <c r="A121" s="23" t="s">
        <v>30</v>
      </c>
      <c r="B121" s="24"/>
      <c r="C121" s="25" t="s">
        <v>167</v>
      </c>
      <c r="D121" s="26"/>
      <c r="E121" s="23" t="s">
        <v>168</v>
      </c>
      <c r="F121" s="26"/>
      <c r="G121" s="26"/>
      <c r="H121" s="26"/>
      <c r="I121" s="27">
        <f>SUMIFS(I122:I161,A122:A161,"P")</f>
        <v>0</v>
      </c>
    </row>
    <row r="122" spans="1:15">
      <c r="A122" s="28" t="s">
        <v>33</v>
      </c>
      <c r="B122" s="28">
        <v>41</v>
      </c>
      <c r="C122" s="29" t="s">
        <v>169</v>
      </c>
      <c r="D122" s="28" t="s">
        <v>114</v>
      </c>
      <c r="E122" s="30" t="s">
        <v>170</v>
      </c>
      <c r="F122" s="31" t="s">
        <v>37</v>
      </c>
      <c r="G122" s="32">
        <v>263.75</v>
      </c>
      <c r="H122" s="33"/>
      <c r="I122" s="33">
        <f>ROUND(G122*H122,O4)</f>
        <v>0</v>
      </c>
      <c r="N122" s="34">
        <f>I122*0.21</f>
        <v>0</v>
      </c>
      <c r="O122">
        <v>3</v>
      </c>
    </row>
    <row r="123" spans="1:15">
      <c r="A123" s="28" t="s">
        <v>38</v>
      </c>
      <c r="B123" s="35"/>
      <c r="C123" s="36"/>
      <c r="D123" s="36"/>
      <c r="E123" s="30" t="s">
        <v>171</v>
      </c>
      <c r="F123" s="36"/>
      <c r="G123" s="36"/>
      <c r="H123" s="36"/>
      <c r="I123" s="36"/>
    </row>
    <row r="124" spans="1:15" ht="90">
      <c r="A124" s="28" t="s">
        <v>40</v>
      </c>
      <c r="B124" s="35"/>
      <c r="C124" s="36"/>
      <c r="D124" s="36"/>
      <c r="E124" s="37" t="s">
        <v>172</v>
      </c>
      <c r="F124" s="36"/>
      <c r="G124" s="36"/>
      <c r="H124" s="36"/>
      <c r="I124" s="36"/>
    </row>
    <row r="125" spans="1:15">
      <c r="A125" s="28" t="s">
        <v>33</v>
      </c>
      <c r="B125" s="28">
        <v>42</v>
      </c>
      <c r="C125" s="29" t="s">
        <v>169</v>
      </c>
      <c r="D125" s="28" t="s">
        <v>118</v>
      </c>
      <c r="E125" s="30" t="s">
        <v>170</v>
      </c>
      <c r="F125" s="31" t="s">
        <v>37</v>
      </c>
      <c r="G125" s="32">
        <v>72.599999999999994</v>
      </c>
      <c r="H125" s="33"/>
      <c r="I125" s="33">
        <f>ROUND(G125*H125,O4)</f>
        <v>0</v>
      </c>
      <c r="N125" s="34">
        <f>I125*0.21</f>
        <v>0</v>
      </c>
      <c r="O125">
        <v>3</v>
      </c>
    </row>
    <row r="126" spans="1:15">
      <c r="A126" s="28" t="s">
        <v>38</v>
      </c>
      <c r="B126" s="35"/>
      <c r="C126" s="36"/>
      <c r="D126" s="36"/>
      <c r="E126" s="30" t="s">
        <v>173</v>
      </c>
      <c r="F126" s="36"/>
      <c r="G126" s="36"/>
      <c r="H126" s="36"/>
      <c r="I126" s="36"/>
    </row>
    <row r="127" spans="1:15" ht="90">
      <c r="A127" s="28" t="s">
        <v>40</v>
      </c>
      <c r="B127" s="35"/>
      <c r="C127" s="36"/>
      <c r="D127" s="36"/>
      <c r="E127" s="37" t="s">
        <v>174</v>
      </c>
      <c r="F127" s="36"/>
      <c r="G127" s="36"/>
      <c r="H127" s="36"/>
      <c r="I127" s="36"/>
    </row>
    <row r="128" spans="1:15">
      <c r="A128" s="28" t="s">
        <v>33</v>
      </c>
      <c r="B128" s="28">
        <v>43</v>
      </c>
      <c r="C128" s="29" t="s">
        <v>175</v>
      </c>
      <c r="D128" s="28" t="s">
        <v>35</v>
      </c>
      <c r="E128" s="30" t="s">
        <v>176</v>
      </c>
      <c r="F128" s="31" t="s">
        <v>83</v>
      </c>
      <c r="G128" s="32">
        <v>627</v>
      </c>
      <c r="H128" s="33"/>
      <c r="I128" s="33">
        <f>ROUND(G128*H128,O4)</f>
        <v>0</v>
      </c>
      <c r="N128" s="34">
        <f>I128*0.21</f>
        <v>0</v>
      </c>
      <c r="O128">
        <v>3</v>
      </c>
    </row>
    <row r="129" spans="1:15">
      <c r="A129" s="28" t="s">
        <v>38</v>
      </c>
      <c r="B129" s="35"/>
      <c r="C129" s="36"/>
      <c r="D129" s="36"/>
      <c r="E129" s="30" t="s">
        <v>177</v>
      </c>
      <c r="F129" s="36"/>
      <c r="G129" s="36"/>
      <c r="H129" s="36"/>
      <c r="I129" s="36"/>
    </row>
    <row r="130" spans="1:15">
      <c r="A130" s="28" t="s">
        <v>40</v>
      </c>
      <c r="B130" s="35"/>
      <c r="C130" s="36"/>
      <c r="D130" s="36"/>
      <c r="E130" s="37" t="s">
        <v>178</v>
      </c>
      <c r="F130" s="36"/>
      <c r="G130" s="36"/>
      <c r="H130" s="36"/>
      <c r="I130" s="36"/>
    </row>
    <row r="131" spans="1:15">
      <c r="A131" s="28" t="s">
        <v>33</v>
      </c>
      <c r="B131" s="28">
        <v>44</v>
      </c>
      <c r="C131" s="29" t="s">
        <v>179</v>
      </c>
      <c r="D131" s="28" t="s">
        <v>35</v>
      </c>
      <c r="E131" s="30" t="s">
        <v>180</v>
      </c>
      <c r="F131" s="31" t="s">
        <v>83</v>
      </c>
      <c r="G131" s="32">
        <v>2091</v>
      </c>
      <c r="H131" s="33"/>
      <c r="I131" s="33">
        <f>ROUND(G131*H131,O4)</f>
        <v>0</v>
      </c>
      <c r="N131" s="34">
        <f>I131*0.21</f>
        <v>0</v>
      </c>
      <c r="O131">
        <v>3</v>
      </c>
    </row>
    <row r="132" spans="1:15">
      <c r="A132" s="28" t="s">
        <v>38</v>
      </c>
      <c r="B132" s="35"/>
      <c r="C132" s="36"/>
      <c r="D132" s="36"/>
      <c r="E132" s="30" t="s">
        <v>177</v>
      </c>
      <c r="F132" s="36"/>
      <c r="G132" s="36"/>
      <c r="H132" s="36"/>
      <c r="I132" s="36"/>
    </row>
    <row r="133" spans="1:15">
      <c r="A133" s="28" t="s">
        <v>40</v>
      </c>
      <c r="B133" s="35"/>
      <c r="C133" s="36"/>
      <c r="D133" s="36"/>
      <c r="E133" s="37" t="s">
        <v>181</v>
      </c>
      <c r="F133" s="36"/>
      <c r="G133" s="36"/>
      <c r="H133" s="36"/>
      <c r="I133" s="36"/>
    </row>
    <row r="134" spans="1:15">
      <c r="A134" s="28" t="s">
        <v>33</v>
      </c>
      <c r="B134" s="28">
        <v>45</v>
      </c>
      <c r="C134" s="29" t="s">
        <v>182</v>
      </c>
      <c r="D134" s="28" t="s">
        <v>35</v>
      </c>
      <c r="E134" s="30" t="s">
        <v>183</v>
      </c>
      <c r="F134" s="31" t="s">
        <v>37</v>
      </c>
      <c r="G134" s="32">
        <v>104.55</v>
      </c>
      <c r="H134" s="33"/>
      <c r="I134" s="33">
        <f>ROUND(G134*H134,O4)</f>
        <v>0</v>
      </c>
      <c r="N134" s="34">
        <f>I134*0.21</f>
        <v>0</v>
      </c>
      <c r="O134">
        <v>3</v>
      </c>
    </row>
    <row r="135" spans="1:15">
      <c r="A135" s="28" t="s">
        <v>38</v>
      </c>
      <c r="B135" s="35"/>
      <c r="C135" s="36"/>
      <c r="D135" s="36"/>
      <c r="E135" s="39" t="s">
        <v>35</v>
      </c>
      <c r="F135" s="36"/>
      <c r="G135" s="36"/>
      <c r="H135" s="36"/>
      <c r="I135" s="36"/>
    </row>
    <row r="136" spans="1:15">
      <c r="A136" s="28" t="s">
        <v>40</v>
      </c>
      <c r="B136" s="35"/>
      <c r="C136" s="36"/>
      <c r="D136" s="36"/>
      <c r="E136" s="37" t="s">
        <v>184</v>
      </c>
      <c r="F136" s="36"/>
      <c r="G136" s="36"/>
      <c r="H136" s="36"/>
      <c r="I136" s="36"/>
    </row>
    <row r="137" spans="1:15">
      <c r="A137" s="28" t="s">
        <v>33</v>
      </c>
      <c r="B137" s="28">
        <v>46</v>
      </c>
      <c r="C137" s="29" t="s">
        <v>185</v>
      </c>
      <c r="D137" s="28" t="s">
        <v>35</v>
      </c>
      <c r="E137" s="30" t="s">
        <v>186</v>
      </c>
      <c r="F137" s="31" t="s">
        <v>37</v>
      </c>
      <c r="G137" s="32">
        <v>103.5</v>
      </c>
      <c r="H137" s="33"/>
      <c r="I137" s="33">
        <f>ROUND(G137*H137,O4)</f>
        <v>0</v>
      </c>
      <c r="N137" s="34">
        <f>I137*0.21</f>
        <v>0</v>
      </c>
      <c r="O137">
        <v>3</v>
      </c>
    </row>
    <row r="138" spans="1:15">
      <c r="A138" s="28" t="s">
        <v>38</v>
      </c>
      <c r="B138" s="35"/>
      <c r="C138" s="36"/>
      <c r="D138" s="36"/>
      <c r="E138" s="39" t="s">
        <v>35</v>
      </c>
      <c r="F138" s="36"/>
      <c r="G138" s="36"/>
      <c r="H138" s="36"/>
      <c r="I138" s="36"/>
    </row>
    <row r="139" spans="1:15">
      <c r="A139" s="28" t="s">
        <v>40</v>
      </c>
      <c r="B139" s="35"/>
      <c r="C139" s="36"/>
      <c r="D139" s="36"/>
      <c r="E139" s="37" t="s">
        <v>187</v>
      </c>
      <c r="F139" s="36"/>
      <c r="G139" s="36"/>
      <c r="H139" s="36"/>
      <c r="I139" s="36"/>
    </row>
    <row r="140" spans="1:15">
      <c r="A140" s="28" t="s">
        <v>33</v>
      </c>
      <c r="B140" s="28">
        <v>47</v>
      </c>
      <c r="C140" s="29" t="s">
        <v>188</v>
      </c>
      <c r="D140" s="28" t="s">
        <v>114</v>
      </c>
      <c r="E140" s="30" t="s">
        <v>189</v>
      </c>
      <c r="F140" s="31" t="s">
        <v>83</v>
      </c>
      <c r="G140" s="32">
        <v>25</v>
      </c>
      <c r="H140" s="33"/>
      <c r="I140" s="33">
        <f>ROUND(G140*H140,O4)</f>
        <v>0</v>
      </c>
      <c r="N140" s="34">
        <f>I140*0.21</f>
        <v>0</v>
      </c>
      <c r="O140">
        <v>3</v>
      </c>
    </row>
    <row r="141" spans="1:15" ht="30">
      <c r="A141" s="28" t="s">
        <v>38</v>
      </c>
      <c r="B141" s="35"/>
      <c r="C141" s="36"/>
      <c r="D141" s="36"/>
      <c r="E141" s="30" t="s">
        <v>190</v>
      </c>
      <c r="F141" s="36"/>
      <c r="G141" s="36"/>
      <c r="H141" s="36"/>
      <c r="I141" s="36"/>
    </row>
    <row r="142" spans="1:15">
      <c r="A142" s="28" t="s">
        <v>40</v>
      </c>
      <c r="B142" s="35"/>
      <c r="C142" s="36"/>
      <c r="D142" s="36"/>
      <c r="E142" s="37" t="s">
        <v>191</v>
      </c>
      <c r="F142" s="36"/>
      <c r="G142" s="36"/>
      <c r="H142" s="36"/>
      <c r="I142" s="36"/>
    </row>
    <row r="143" spans="1:15">
      <c r="A143" s="28" t="s">
        <v>33</v>
      </c>
      <c r="B143" s="28">
        <v>48</v>
      </c>
      <c r="C143" s="29" t="s">
        <v>188</v>
      </c>
      <c r="D143" s="28" t="s">
        <v>118</v>
      </c>
      <c r="E143" s="30" t="s">
        <v>189</v>
      </c>
      <c r="F143" s="31" t="s">
        <v>83</v>
      </c>
      <c r="G143" s="32">
        <v>360</v>
      </c>
      <c r="H143" s="33"/>
      <c r="I143" s="33">
        <f>ROUND(G143*H143,O4)</f>
        <v>0</v>
      </c>
      <c r="N143" s="34">
        <f>I143*0.21</f>
        <v>0</v>
      </c>
      <c r="O143">
        <v>3</v>
      </c>
    </row>
    <row r="144" spans="1:15" ht="30">
      <c r="A144" s="28" t="s">
        <v>38</v>
      </c>
      <c r="B144" s="35"/>
      <c r="C144" s="36"/>
      <c r="D144" s="36"/>
      <c r="E144" s="30" t="s">
        <v>192</v>
      </c>
      <c r="F144" s="36"/>
      <c r="G144" s="36"/>
      <c r="H144" s="36"/>
      <c r="I144" s="36"/>
    </row>
    <row r="145" spans="1:15" ht="45">
      <c r="A145" s="28" t="s">
        <v>40</v>
      </c>
      <c r="B145" s="35"/>
      <c r="C145" s="36"/>
      <c r="D145" s="36"/>
      <c r="E145" s="37" t="s">
        <v>193</v>
      </c>
      <c r="F145" s="36"/>
      <c r="G145" s="36"/>
      <c r="H145" s="36"/>
      <c r="I145" s="36"/>
    </row>
    <row r="146" spans="1:15">
      <c r="A146" s="28" t="s">
        <v>33</v>
      </c>
      <c r="B146" s="28">
        <v>49</v>
      </c>
      <c r="C146" s="29" t="s">
        <v>194</v>
      </c>
      <c r="D146" s="28" t="s">
        <v>35</v>
      </c>
      <c r="E146" s="30" t="s">
        <v>195</v>
      </c>
      <c r="F146" s="31" t="s">
        <v>83</v>
      </c>
      <c r="G146" s="32">
        <v>191</v>
      </c>
      <c r="H146" s="33"/>
      <c r="I146" s="33">
        <f>ROUND(G146*H146,O4)</f>
        <v>0</v>
      </c>
      <c r="N146" s="34">
        <f>I146*0.21</f>
        <v>0</v>
      </c>
      <c r="O146">
        <v>3</v>
      </c>
    </row>
    <row r="147" spans="1:15" ht="30">
      <c r="A147" s="28" t="s">
        <v>38</v>
      </c>
      <c r="B147" s="35"/>
      <c r="C147" s="36"/>
      <c r="D147" s="36"/>
      <c r="E147" s="30" t="s">
        <v>196</v>
      </c>
      <c r="F147" s="36"/>
      <c r="G147" s="36"/>
      <c r="H147" s="36"/>
      <c r="I147" s="36"/>
    </row>
    <row r="148" spans="1:15">
      <c r="A148" s="28" t="s">
        <v>40</v>
      </c>
      <c r="B148" s="35"/>
      <c r="C148" s="36"/>
      <c r="D148" s="36"/>
      <c r="E148" s="37" t="s">
        <v>197</v>
      </c>
      <c r="F148" s="36"/>
      <c r="G148" s="36"/>
      <c r="H148" s="36"/>
      <c r="I148" s="36"/>
    </row>
    <row r="149" spans="1:15">
      <c r="A149" s="28" t="s">
        <v>33</v>
      </c>
      <c r="B149" s="28">
        <v>50</v>
      </c>
      <c r="C149" s="29" t="s">
        <v>198</v>
      </c>
      <c r="D149" s="28" t="s">
        <v>114</v>
      </c>
      <c r="E149" s="30" t="s">
        <v>199</v>
      </c>
      <c r="F149" s="31" t="s">
        <v>83</v>
      </c>
      <c r="G149" s="32">
        <v>223</v>
      </c>
      <c r="H149" s="33"/>
      <c r="I149" s="33">
        <f>ROUND(G149*H149,O4)</f>
        <v>0</v>
      </c>
      <c r="N149" s="34">
        <f>I149*0.21</f>
        <v>0</v>
      </c>
      <c r="O149">
        <v>3</v>
      </c>
    </row>
    <row r="150" spans="1:15" ht="45">
      <c r="A150" s="28" t="s">
        <v>38</v>
      </c>
      <c r="B150" s="35"/>
      <c r="C150" s="36"/>
      <c r="D150" s="36"/>
      <c r="E150" s="30" t="s">
        <v>200</v>
      </c>
      <c r="F150" s="36"/>
      <c r="G150" s="36"/>
      <c r="H150" s="36"/>
      <c r="I150" s="36"/>
    </row>
    <row r="151" spans="1:15" ht="45">
      <c r="A151" s="28" t="s">
        <v>40</v>
      </c>
      <c r="B151" s="35"/>
      <c r="C151" s="36"/>
      <c r="D151" s="36"/>
      <c r="E151" s="37" t="s">
        <v>201</v>
      </c>
      <c r="F151" s="36"/>
      <c r="G151" s="36"/>
      <c r="H151" s="36"/>
      <c r="I151" s="36"/>
    </row>
    <row r="152" spans="1:15">
      <c r="A152" s="28" t="s">
        <v>33</v>
      </c>
      <c r="B152" s="28">
        <v>51</v>
      </c>
      <c r="C152" s="29" t="s">
        <v>198</v>
      </c>
      <c r="D152" s="28" t="s">
        <v>118</v>
      </c>
      <c r="E152" s="30" t="s">
        <v>199</v>
      </c>
      <c r="F152" s="31" t="s">
        <v>83</v>
      </c>
      <c r="G152" s="32">
        <v>10</v>
      </c>
      <c r="H152" s="33"/>
      <c r="I152" s="33">
        <f>ROUND(G152*H152,O4)</f>
        <v>0</v>
      </c>
      <c r="N152" s="34">
        <f>I152*0.21</f>
        <v>0</v>
      </c>
      <c r="O152">
        <v>3</v>
      </c>
    </row>
    <row r="153" spans="1:15" ht="30">
      <c r="A153" s="28" t="s">
        <v>38</v>
      </c>
      <c r="B153" s="35"/>
      <c r="C153" s="36"/>
      <c r="D153" s="36"/>
      <c r="E153" s="30" t="s">
        <v>202</v>
      </c>
      <c r="F153" s="36"/>
      <c r="G153" s="36"/>
      <c r="H153" s="36"/>
      <c r="I153" s="36"/>
    </row>
    <row r="154" spans="1:15">
      <c r="A154" s="28" t="s">
        <v>40</v>
      </c>
      <c r="B154" s="35"/>
      <c r="C154" s="36"/>
      <c r="D154" s="36"/>
      <c r="E154" s="37" t="s">
        <v>203</v>
      </c>
      <c r="F154" s="36"/>
      <c r="G154" s="36"/>
      <c r="H154" s="36"/>
      <c r="I154" s="36"/>
    </row>
    <row r="155" spans="1:15" ht="30">
      <c r="A155" s="28" t="s">
        <v>33</v>
      </c>
      <c r="B155" s="28">
        <v>52</v>
      </c>
      <c r="C155" s="29" t="s">
        <v>204</v>
      </c>
      <c r="D155" s="28" t="s">
        <v>35</v>
      </c>
      <c r="E155" s="30" t="s">
        <v>205</v>
      </c>
      <c r="F155" s="31" t="s">
        <v>83</v>
      </c>
      <c r="G155" s="32">
        <v>8</v>
      </c>
      <c r="H155" s="33"/>
      <c r="I155" s="33">
        <f>ROUND(G155*H155,O4)</f>
        <v>0</v>
      </c>
      <c r="N155" s="34">
        <f>I155*0.21</f>
        <v>0</v>
      </c>
      <c r="O155">
        <v>3</v>
      </c>
    </row>
    <row r="156" spans="1:15" ht="45">
      <c r="A156" s="28" t="s">
        <v>38</v>
      </c>
      <c r="B156" s="35"/>
      <c r="C156" s="36"/>
      <c r="D156" s="36"/>
      <c r="E156" s="30" t="s">
        <v>206</v>
      </c>
      <c r="F156" s="36"/>
      <c r="G156" s="36"/>
      <c r="H156" s="36"/>
      <c r="I156" s="36"/>
    </row>
    <row r="157" spans="1:15" ht="45">
      <c r="A157" s="28" t="s">
        <v>40</v>
      </c>
      <c r="B157" s="35"/>
      <c r="C157" s="36"/>
      <c r="D157" s="36"/>
      <c r="E157" s="37" t="s">
        <v>207</v>
      </c>
      <c r="F157" s="36"/>
      <c r="G157" s="36"/>
      <c r="H157" s="36"/>
      <c r="I157" s="36"/>
    </row>
    <row r="158" spans="1:15">
      <c r="A158" s="28" t="s">
        <v>33</v>
      </c>
      <c r="B158" s="28">
        <v>53</v>
      </c>
      <c r="C158" s="29" t="s">
        <v>208</v>
      </c>
      <c r="D158" s="28" t="s">
        <v>35</v>
      </c>
      <c r="E158" s="30" t="s">
        <v>209</v>
      </c>
      <c r="F158" s="31" t="s">
        <v>83</v>
      </c>
      <c r="G158" s="32">
        <v>27</v>
      </c>
      <c r="H158" s="33"/>
      <c r="I158" s="33">
        <f>ROUND(G158*H158,O4)</f>
        <v>0</v>
      </c>
      <c r="N158" s="34">
        <f>I158*0.21</f>
        <v>0</v>
      </c>
      <c r="O158">
        <v>3</v>
      </c>
    </row>
    <row r="159" spans="1:15">
      <c r="A159" s="28" t="s">
        <v>38</v>
      </c>
      <c r="B159" s="35"/>
      <c r="C159" s="36"/>
      <c r="D159" s="36"/>
      <c r="E159" s="39" t="s">
        <v>35</v>
      </c>
      <c r="F159" s="36"/>
      <c r="G159" s="36"/>
      <c r="H159" s="36"/>
      <c r="I159" s="36"/>
    </row>
    <row r="160" spans="1:15">
      <c r="A160" s="28" t="s">
        <v>33</v>
      </c>
      <c r="B160" s="28">
        <v>54</v>
      </c>
      <c r="C160" s="29" t="s">
        <v>210</v>
      </c>
      <c r="D160" s="28" t="s">
        <v>35</v>
      </c>
      <c r="E160" s="30" t="s">
        <v>211</v>
      </c>
      <c r="F160" s="31" t="s">
        <v>103</v>
      </c>
      <c r="G160" s="32">
        <v>10</v>
      </c>
      <c r="H160" s="33"/>
      <c r="I160" s="33">
        <f>ROUND(G160*H160,O4)</f>
        <v>0</v>
      </c>
      <c r="N160" s="34">
        <f>I160*0.21</f>
        <v>0</v>
      </c>
      <c r="O160">
        <v>3</v>
      </c>
    </row>
    <row r="161" spans="1:15" ht="30">
      <c r="A161" s="28" t="s">
        <v>38</v>
      </c>
      <c r="B161" s="35"/>
      <c r="C161" s="36"/>
      <c r="D161" s="36"/>
      <c r="E161" s="30" t="s">
        <v>212</v>
      </c>
      <c r="F161" s="36"/>
      <c r="G161" s="36"/>
      <c r="H161" s="36"/>
      <c r="I161" s="36"/>
    </row>
    <row r="162" spans="1:15">
      <c r="A162" s="23" t="s">
        <v>30</v>
      </c>
      <c r="B162" s="24"/>
      <c r="C162" s="25" t="s">
        <v>213</v>
      </c>
      <c r="D162" s="26"/>
      <c r="E162" s="23" t="s">
        <v>214</v>
      </c>
      <c r="F162" s="26"/>
      <c r="G162" s="26"/>
      <c r="H162" s="26"/>
      <c r="I162" s="27">
        <f>SUMIFS(I163:I170,A163:A170,"P")</f>
        <v>0</v>
      </c>
    </row>
    <row r="163" spans="1:15">
      <c r="A163" s="28" t="s">
        <v>33</v>
      </c>
      <c r="B163" s="28">
        <v>55</v>
      </c>
      <c r="C163" s="29" t="s">
        <v>215</v>
      </c>
      <c r="D163" s="28" t="s">
        <v>35</v>
      </c>
      <c r="E163" s="30" t="s">
        <v>216</v>
      </c>
      <c r="F163" s="31" t="s">
        <v>103</v>
      </c>
      <c r="G163" s="32">
        <v>61</v>
      </c>
      <c r="H163" s="33"/>
      <c r="I163" s="33">
        <f>ROUND(G163*H163,O4)</f>
        <v>0</v>
      </c>
      <c r="N163" s="34">
        <f>I163*0.21</f>
        <v>0</v>
      </c>
      <c r="O163">
        <v>3</v>
      </c>
    </row>
    <row r="164" spans="1:15">
      <c r="A164" s="28" t="s">
        <v>38</v>
      </c>
      <c r="B164" s="35"/>
      <c r="C164" s="36"/>
      <c r="D164" s="36"/>
      <c r="E164" s="30" t="s">
        <v>217</v>
      </c>
      <c r="F164" s="36"/>
      <c r="G164" s="36"/>
      <c r="H164" s="36"/>
      <c r="I164" s="36"/>
    </row>
    <row r="165" spans="1:15">
      <c r="A165" s="28" t="s">
        <v>40</v>
      </c>
      <c r="B165" s="35"/>
      <c r="C165" s="36"/>
      <c r="D165" s="36"/>
      <c r="E165" s="37" t="s">
        <v>218</v>
      </c>
      <c r="F165" s="36"/>
      <c r="G165" s="36"/>
      <c r="H165" s="36"/>
      <c r="I165" s="36"/>
    </row>
    <row r="166" spans="1:15">
      <c r="A166" s="28" t="s">
        <v>33</v>
      </c>
      <c r="B166" s="28">
        <v>56</v>
      </c>
      <c r="C166" s="29" t="s">
        <v>219</v>
      </c>
      <c r="D166" s="28" t="s">
        <v>35</v>
      </c>
      <c r="E166" s="30" t="s">
        <v>220</v>
      </c>
      <c r="F166" s="31" t="s">
        <v>103</v>
      </c>
      <c r="G166" s="32">
        <v>61</v>
      </c>
      <c r="H166" s="33"/>
      <c r="I166" s="33">
        <f>ROUND(G166*H166,O4)</f>
        <v>0</v>
      </c>
      <c r="N166" s="34">
        <f>I166*0.21</f>
        <v>0</v>
      </c>
      <c r="O166">
        <v>3</v>
      </c>
    </row>
    <row r="167" spans="1:15">
      <c r="A167" s="28" t="s">
        <v>38</v>
      </c>
      <c r="B167" s="35"/>
      <c r="C167" s="36"/>
      <c r="D167" s="36"/>
      <c r="E167" s="30" t="s">
        <v>217</v>
      </c>
      <c r="F167" s="36"/>
      <c r="G167" s="36"/>
      <c r="H167" s="36"/>
      <c r="I167" s="36"/>
    </row>
    <row r="168" spans="1:15">
      <c r="A168" s="28" t="s">
        <v>40</v>
      </c>
      <c r="B168" s="35"/>
      <c r="C168" s="36"/>
      <c r="D168" s="36"/>
      <c r="E168" s="37" t="s">
        <v>218</v>
      </c>
      <c r="F168" s="36"/>
      <c r="G168" s="36"/>
      <c r="H168" s="36"/>
      <c r="I168" s="36"/>
    </row>
    <row r="169" spans="1:15">
      <c r="A169" s="28" t="s">
        <v>33</v>
      </c>
      <c r="B169" s="28">
        <v>57</v>
      </c>
      <c r="C169" s="29" t="s">
        <v>221</v>
      </c>
      <c r="D169" s="28" t="s">
        <v>35</v>
      </c>
      <c r="E169" s="30" t="s">
        <v>222</v>
      </c>
      <c r="F169" s="31" t="s">
        <v>83</v>
      </c>
      <c r="G169" s="32">
        <v>14</v>
      </c>
      <c r="H169" s="33"/>
      <c r="I169" s="33">
        <f>ROUND(G169*H169,O4)</f>
        <v>0</v>
      </c>
      <c r="N169" s="34">
        <f>I169*0.21</f>
        <v>0</v>
      </c>
      <c r="O169">
        <v>3</v>
      </c>
    </row>
    <row r="170" spans="1:15">
      <c r="A170" s="28" t="s">
        <v>38</v>
      </c>
      <c r="B170" s="35"/>
      <c r="C170" s="36"/>
      <c r="D170" s="36"/>
      <c r="E170" s="39" t="s">
        <v>35</v>
      </c>
      <c r="F170" s="36"/>
      <c r="G170" s="36"/>
      <c r="H170" s="36"/>
      <c r="I170" s="36"/>
    </row>
    <row r="171" spans="1:15">
      <c r="A171" s="23" t="s">
        <v>30</v>
      </c>
      <c r="B171" s="24"/>
      <c r="C171" s="25" t="s">
        <v>223</v>
      </c>
      <c r="D171" s="26"/>
      <c r="E171" s="23" t="s">
        <v>224</v>
      </c>
      <c r="F171" s="26"/>
      <c r="G171" s="26"/>
      <c r="H171" s="26"/>
      <c r="I171" s="27">
        <f>SUMIFS(I172:I180,A172:A180,"P")</f>
        <v>0</v>
      </c>
    </row>
    <row r="172" spans="1:15">
      <c r="A172" s="28" t="s">
        <v>33</v>
      </c>
      <c r="B172" s="28">
        <v>58</v>
      </c>
      <c r="C172" s="29" t="s">
        <v>225</v>
      </c>
      <c r="D172" s="28" t="s">
        <v>35</v>
      </c>
      <c r="E172" s="30" t="s">
        <v>226</v>
      </c>
      <c r="F172" s="31" t="s">
        <v>103</v>
      </c>
      <c r="G172" s="32">
        <v>45</v>
      </c>
      <c r="H172" s="33"/>
      <c r="I172" s="33">
        <f>ROUND(G172*H172,O4)</f>
        <v>0</v>
      </c>
      <c r="N172" s="34">
        <f>I172*0.21</f>
        <v>0</v>
      </c>
      <c r="O172">
        <v>3</v>
      </c>
    </row>
    <row r="173" spans="1:15" ht="45">
      <c r="A173" s="28" t="s">
        <v>38</v>
      </c>
      <c r="B173" s="35"/>
      <c r="C173" s="36"/>
      <c r="D173" s="36"/>
      <c r="E173" s="30" t="s">
        <v>227</v>
      </c>
      <c r="F173" s="36"/>
      <c r="G173" s="36"/>
      <c r="H173" s="36"/>
      <c r="I173" s="36"/>
    </row>
    <row r="174" spans="1:15">
      <c r="A174" s="28" t="s">
        <v>40</v>
      </c>
      <c r="B174" s="35"/>
      <c r="C174" s="36"/>
      <c r="D174" s="36"/>
      <c r="E174" s="37" t="s">
        <v>228</v>
      </c>
      <c r="F174" s="36"/>
      <c r="G174" s="36"/>
      <c r="H174" s="36"/>
      <c r="I174" s="36"/>
    </row>
    <row r="175" spans="1:15">
      <c r="A175" s="28" t="s">
        <v>33</v>
      </c>
      <c r="B175" s="28">
        <v>59</v>
      </c>
      <c r="C175" s="29" t="s">
        <v>229</v>
      </c>
      <c r="D175" s="28" t="s">
        <v>35</v>
      </c>
      <c r="E175" s="30" t="s">
        <v>230</v>
      </c>
      <c r="F175" s="31" t="s">
        <v>231</v>
      </c>
      <c r="G175" s="32">
        <v>1</v>
      </c>
      <c r="H175" s="33"/>
      <c r="I175" s="33">
        <f>ROUND(G175*H175,O4)</f>
        <v>0</v>
      </c>
      <c r="N175" s="34">
        <f>I175*0.21</f>
        <v>0</v>
      </c>
      <c r="O175">
        <v>3</v>
      </c>
    </row>
    <row r="176" spans="1:15">
      <c r="A176" s="28" t="s">
        <v>38</v>
      </c>
      <c r="B176" s="35"/>
      <c r="C176" s="36"/>
      <c r="D176" s="36"/>
      <c r="E176" s="39" t="s">
        <v>35</v>
      </c>
      <c r="F176" s="36"/>
      <c r="G176" s="36"/>
      <c r="H176" s="36"/>
      <c r="I176" s="36"/>
    </row>
    <row r="177" spans="1:15">
      <c r="A177" s="28" t="s">
        <v>33</v>
      </c>
      <c r="B177" s="28">
        <v>60</v>
      </c>
      <c r="C177" s="29" t="s">
        <v>232</v>
      </c>
      <c r="D177" s="28" t="s">
        <v>35</v>
      </c>
      <c r="E177" s="30" t="s">
        <v>233</v>
      </c>
      <c r="F177" s="31" t="s">
        <v>231</v>
      </c>
      <c r="G177" s="32">
        <v>2</v>
      </c>
      <c r="H177" s="33"/>
      <c r="I177" s="33">
        <f>ROUND(G177*H177,O4)</f>
        <v>0</v>
      </c>
      <c r="N177" s="34">
        <f>I177*0.21</f>
        <v>0</v>
      </c>
      <c r="O177">
        <v>3</v>
      </c>
    </row>
    <row r="178" spans="1:15">
      <c r="A178" s="28" t="s">
        <v>38</v>
      </c>
      <c r="B178" s="35"/>
      <c r="C178" s="36"/>
      <c r="D178" s="36"/>
      <c r="E178" s="39" t="s">
        <v>35</v>
      </c>
      <c r="F178" s="36"/>
      <c r="G178" s="36"/>
      <c r="H178" s="36"/>
      <c r="I178" s="36"/>
    </row>
    <row r="179" spans="1:15">
      <c r="A179" s="28" t="s">
        <v>33</v>
      </c>
      <c r="B179" s="28">
        <v>61</v>
      </c>
      <c r="C179" s="29" t="s">
        <v>234</v>
      </c>
      <c r="D179" s="28" t="s">
        <v>35</v>
      </c>
      <c r="E179" s="30" t="s">
        <v>235</v>
      </c>
      <c r="F179" s="31" t="s">
        <v>231</v>
      </c>
      <c r="G179" s="32">
        <v>9</v>
      </c>
      <c r="H179" s="33"/>
      <c r="I179" s="33">
        <f>ROUND(G179*H179,O4)</f>
        <v>0</v>
      </c>
      <c r="N179" s="34">
        <f>I179*0.21</f>
        <v>0</v>
      </c>
      <c r="O179">
        <v>3</v>
      </c>
    </row>
    <row r="180" spans="1:15">
      <c r="A180" s="28" t="s">
        <v>38</v>
      </c>
      <c r="B180" s="35"/>
      <c r="C180" s="36"/>
      <c r="D180" s="36"/>
      <c r="E180" s="39" t="s">
        <v>35</v>
      </c>
      <c r="F180" s="36"/>
      <c r="G180" s="36"/>
      <c r="H180" s="36"/>
      <c r="I180" s="36"/>
    </row>
    <row r="181" spans="1:15">
      <c r="A181" s="23" t="s">
        <v>30</v>
      </c>
      <c r="B181" s="24"/>
      <c r="C181" s="25" t="s">
        <v>236</v>
      </c>
      <c r="D181" s="26"/>
      <c r="E181" s="23" t="s">
        <v>237</v>
      </c>
      <c r="F181" s="26"/>
      <c r="G181" s="26"/>
      <c r="H181" s="26"/>
      <c r="I181" s="27">
        <f>SUMIFS(I182:I209,A182:A209,"P")</f>
        <v>0</v>
      </c>
    </row>
    <row r="182" spans="1:15" ht="30">
      <c r="A182" s="28" t="s">
        <v>33</v>
      </c>
      <c r="B182" s="28">
        <v>62</v>
      </c>
      <c r="C182" s="29" t="s">
        <v>238</v>
      </c>
      <c r="D182" s="28" t="s">
        <v>35</v>
      </c>
      <c r="E182" s="30" t="s">
        <v>239</v>
      </c>
      <c r="F182" s="31" t="s">
        <v>231</v>
      </c>
      <c r="G182" s="32">
        <v>3</v>
      </c>
      <c r="H182" s="33"/>
      <c r="I182" s="33">
        <f>ROUND(G182*H182,O4)</f>
        <v>0</v>
      </c>
      <c r="N182" s="34">
        <f>I182*0.21</f>
        <v>0</v>
      </c>
      <c r="O182">
        <v>3</v>
      </c>
    </row>
    <row r="183" spans="1:15">
      <c r="A183" s="28" t="s">
        <v>38</v>
      </c>
      <c r="B183" s="35"/>
      <c r="C183" s="36"/>
      <c r="D183" s="36"/>
      <c r="E183" s="39" t="s">
        <v>35</v>
      </c>
      <c r="F183" s="36"/>
      <c r="G183" s="36"/>
      <c r="H183" s="36"/>
      <c r="I183" s="36"/>
    </row>
    <row r="184" spans="1:15" ht="30">
      <c r="A184" s="28" t="s">
        <v>33</v>
      </c>
      <c r="B184" s="28">
        <v>63</v>
      </c>
      <c r="C184" s="29" t="s">
        <v>240</v>
      </c>
      <c r="D184" s="28" t="s">
        <v>35</v>
      </c>
      <c r="E184" s="30" t="s">
        <v>241</v>
      </c>
      <c r="F184" s="31" t="s">
        <v>231</v>
      </c>
      <c r="G184" s="32">
        <v>3</v>
      </c>
      <c r="H184" s="33"/>
      <c r="I184" s="33">
        <f>ROUND(G184*H184,O4)</f>
        <v>0</v>
      </c>
      <c r="N184" s="34">
        <f>I184*0.21</f>
        <v>0</v>
      </c>
      <c r="O184">
        <v>3</v>
      </c>
    </row>
    <row r="185" spans="1:15">
      <c r="A185" s="28" t="s">
        <v>38</v>
      </c>
      <c r="B185" s="35"/>
      <c r="C185" s="36"/>
      <c r="D185" s="36"/>
      <c r="E185" s="39" t="s">
        <v>35</v>
      </c>
      <c r="F185" s="36"/>
      <c r="G185" s="36"/>
      <c r="H185" s="36"/>
      <c r="I185" s="36"/>
    </row>
    <row r="186" spans="1:15">
      <c r="A186" s="28" t="s">
        <v>33</v>
      </c>
      <c r="B186" s="28">
        <v>64</v>
      </c>
      <c r="C186" s="29" t="s">
        <v>242</v>
      </c>
      <c r="D186" s="28" t="s">
        <v>35</v>
      </c>
      <c r="E186" s="30" t="s">
        <v>243</v>
      </c>
      <c r="F186" s="31" t="s">
        <v>103</v>
      </c>
      <c r="G186" s="32">
        <v>158</v>
      </c>
      <c r="H186" s="33"/>
      <c r="I186" s="33">
        <f>ROUND(G186*H186,O4)</f>
        <v>0</v>
      </c>
      <c r="N186" s="34">
        <f>I186*0.21</f>
        <v>0</v>
      </c>
      <c r="O186">
        <v>3</v>
      </c>
    </row>
    <row r="187" spans="1:15">
      <c r="A187" s="28" t="s">
        <v>38</v>
      </c>
      <c r="B187" s="35"/>
      <c r="C187" s="36"/>
      <c r="D187" s="36"/>
      <c r="E187" s="30" t="s">
        <v>244</v>
      </c>
      <c r="F187" s="36"/>
      <c r="G187" s="36"/>
      <c r="H187" s="36"/>
      <c r="I187" s="36"/>
    </row>
    <row r="188" spans="1:15">
      <c r="A188" s="28" t="s">
        <v>33</v>
      </c>
      <c r="B188" s="28">
        <v>65</v>
      </c>
      <c r="C188" s="29" t="s">
        <v>245</v>
      </c>
      <c r="D188" s="28" t="s">
        <v>35</v>
      </c>
      <c r="E188" s="30" t="s">
        <v>246</v>
      </c>
      <c r="F188" s="31" t="s">
        <v>103</v>
      </c>
      <c r="G188" s="32">
        <v>721</v>
      </c>
      <c r="H188" s="33"/>
      <c r="I188" s="33">
        <f>ROUND(G188*H188,O4)</f>
        <v>0</v>
      </c>
      <c r="N188" s="34">
        <f>I188*0.21</f>
        <v>0</v>
      </c>
      <c r="O188">
        <v>3</v>
      </c>
    </row>
    <row r="189" spans="1:15" ht="45">
      <c r="A189" s="28" t="s">
        <v>38</v>
      </c>
      <c r="B189" s="35"/>
      <c r="C189" s="36"/>
      <c r="D189" s="36"/>
      <c r="E189" s="30" t="s">
        <v>273</v>
      </c>
      <c r="F189" s="36"/>
      <c r="G189" s="36"/>
      <c r="H189" s="36"/>
      <c r="I189" s="36"/>
    </row>
    <row r="190" spans="1:15">
      <c r="A190" s="28" t="s">
        <v>33</v>
      </c>
      <c r="B190" s="28">
        <v>66</v>
      </c>
      <c r="C190" s="29" t="s">
        <v>247</v>
      </c>
      <c r="D190" s="28" t="s">
        <v>35</v>
      </c>
      <c r="E190" s="30" t="s">
        <v>248</v>
      </c>
      <c r="F190" s="31" t="s">
        <v>103</v>
      </c>
      <c r="G190" s="32">
        <v>355</v>
      </c>
      <c r="H190" s="33"/>
      <c r="I190" s="33">
        <f>ROUND(G190*H190,O4)</f>
        <v>0</v>
      </c>
      <c r="N190" s="34">
        <f>I190*0.21</f>
        <v>0</v>
      </c>
      <c r="O190">
        <v>3</v>
      </c>
    </row>
    <row r="191" spans="1:15">
      <c r="A191" s="28" t="s">
        <v>38</v>
      </c>
      <c r="B191" s="35"/>
      <c r="C191" s="36"/>
      <c r="D191" s="36"/>
      <c r="E191" s="30" t="s">
        <v>244</v>
      </c>
      <c r="F191" s="36"/>
      <c r="G191" s="36"/>
      <c r="H191" s="36"/>
      <c r="I191" s="36"/>
    </row>
    <row r="192" spans="1:15">
      <c r="A192" s="28" t="s">
        <v>33</v>
      </c>
      <c r="B192" s="28">
        <v>67</v>
      </c>
      <c r="C192" s="29" t="s">
        <v>249</v>
      </c>
      <c r="D192" s="28" t="s">
        <v>35</v>
      </c>
      <c r="E192" s="30" t="s">
        <v>250</v>
      </c>
      <c r="F192" s="31" t="s">
        <v>103</v>
      </c>
      <c r="G192" s="32">
        <v>5</v>
      </c>
      <c r="H192" s="33"/>
      <c r="I192" s="33">
        <f>ROUND(G192*H192,O4)</f>
        <v>0</v>
      </c>
      <c r="N192" s="34">
        <f>I192*0.21</f>
        <v>0</v>
      </c>
      <c r="O192">
        <v>3</v>
      </c>
    </row>
    <row r="193" spans="1:15">
      <c r="A193" s="28" t="s">
        <v>38</v>
      </c>
      <c r="B193" s="35"/>
      <c r="C193" s="36"/>
      <c r="D193" s="36"/>
      <c r="E193" s="30" t="s">
        <v>251</v>
      </c>
      <c r="F193" s="36"/>
      <c r="G193" s="36"/>
      <c r="H193" s="36"/>
      <c r="I193" s="36"/>
    </row>
    <row r="194" spans="1:15">
      <c r="A194" s="28" t="s">
        <v>40</v>
      </c>
      <c r="B194" s="35"/>
      <c r="C194" s="36"/>
      <c r="D194" s="36"/>
      <c r="E194" s="37" t="s">
        <v>252</v>
      </c>
      <c r="F194" s="36"/>
      <c r="G194" s="36"/>
      <c r="H194" s="36"/>
      <c r="I194" s="36"/>
    </row>
    <row r="195" spans="1:15">
      <c r="A195" s="28" t="s">
        <v>33</v>
      </c>
      <c r="B195" s="28">
        <v>68</v>
      </c>
      <c r="C195" s="29" t="s">
        <v>253</v>
      </c>
      <c r="D195" s="28" t="s">
        <v>35</v>
      </c>
      <c r="E195" s="30" t="s">
        <v>254</v>
      </c>
      <c r="F195" s="31" t="s">
        <v>231</v>
      </c>
      <c r="G195" s="32">
        <v>2</v>
      </c>
      <c r="H195" s="33"/>
      <c r="I195" s="33">
        <f>ROUND(G195*H195,O4)</f>
        <v>0</v>
      </c>
      <c r="N195" s="34">
        <f>I195*0.21</f>
        <v>0</v>
      </c>
      <c r="O195">
        <v>3</v>
      </c>
    </row>
    <row r="196" spans="1:15" ht="60">
      <c r="A196" s="28" t="s">
        <v>38</v>
      </c>
      <c r="B196" s="35"/>
      <c r="C196" s="36"/>
      <c r="D196" s="36"/>
      <c r="E196" s="30" t="s">
        <v>255</v>
      </c>
      <c r="F196" s="36"/>
      <c r="G196" s="36"/>
      <c r="H196" s="36"/>
      <c r="I196" s="36"/>
    </row>
    <row r="197" spans="1:15">
      <c r="A197" s="28" t="s">
        <v>33</v>
      </c>
      <c r="B197" s="28">
        <v>69</v>
      </c>
      <c r="C197" s="29" t="s">
        <v>256</v>
      </c>
      <c r="D197" s="28" t="s">
        <v>35</v>
      </c>
      <c r="E197" s="30" t="s">
        <v>257</v>
      </c>
      <c r="F197" s="31" t="s">
        <v>103</v>
      </c>
      <c r="G197" s="32">
        <v>670</v>
      </c>
      <c r="H197" s="33"/>
      <c r="I197" s="33">
        <f>ROUND(G197*H197,O4)</f>
        <v>0</v>
      </c>
      <c r="N197" s="34">
        <f>I197*0.21</f>
        <v>0</v>
      </c>
      <c r="O197">
        <v>3</v>
      </c>
    </row>
    <row r="198" spans="1:15">
      <c r="A198" s="28" t="s">
        <v>38</v>
      </c>
      <c r="B198" s="35"/>
      <c r="C198" s="36"/>
      <c r="D198" s="36"/>
      <c r="E198" s="39" t="s">
        <v>35</v>
      </c>
      <c r="F198" s="36"/>
      <c r="G198" s="36"/>
      <c r="H198" s="36"/>
      <c r="I198" s="36"/>
    </row>
    <row r="199" spans="1:15">
      <c r="A199" s="28" t="s">
        <v>33</v>
      </c>
      <c r="B199" s="28">
        <v>70</v>
      </c>
      <c r="C199" s="29" t="s">
        <v>258</v>
      </c>
      <c r="D199" s="28" t="s">
        <v>35</v>
      </c>
      <c r="E199" s="30" t="s">
        <v>259</v>
      </c>
      <c r="F199" s="31" t="s">
        <v>103</v>
      </c>
      <c r="G199" s="32">
        <v>35</v>
      </c>
      <c r="H199" s="33"/>
      <c r="I199" s="33">
        <f>ROUND(G199*H199,O4)</f>
        <v>0</v>
      </c>
      <c r="N199" s="34">
        <f>I199*0.21</f>
        <v>0</v>
      </c>
      <c r="O199">
        <v>3</v>
      </c>
    </row>
    <row r="200" spans="1:15">
      <c r="A200" s="28" t="s">
        <v>38</v>
      </c>
      <c r="B200" s="35"/>
      <c r="C200" s="36"/>
      <c r="D200" s="36"/>
      <c r="E200" s="39" t="s">
        <v>35</v>
      </c>
      <c r="F200" s="36"/>
      <c r="G200" s="36"/>
      <c r="H200" s="36"/>
      <c r="I200" s="36"/>
    </row>
    <row r="201" spans="1:15" ht="30">
      <c r="A201" s="28" t="s">
        <v>33</v>
      </c>
      <c r="B201" s="28">
        <v>71</v>
      </c>
      <c r="C201" s="29" t="s">
        <v>260</v>
      </c>
      <c r="D201" s="28" t="s">
        <v>35</v>
      </c>
      <c r="E201" s="30" t="s">
        <v>261</v>
      </c>
      <c r="F201" s="31" t="s">
        <v>103</v>
      </c>
      <c r="G201" s="32">
        <v>30</v>
      </c>
      <c r="H201" s="33"/>
      <c r="I201" s="33">
        <f>ROUND(G201*H201,O4)</f>
        <v>0</v>
      </c>
      <c r="N201" s="34">
        <f>I201*0.21</f>
        <v>0</v>
      </c>
      <c r="O201">
        <v>3</v>
      </c>
    </row>
    <row r="202" spans="1:15">
      <c r="A202" s="28" t="s">
        <v>38</v>
      </c>
      <c r="B202" s="35"/>
      <c r="C202" s="36"/>
      <c r="D202" s="36"/>
      <c r="E202" s="39" t="s">
        <v>35</v>
      </c>
      <c r="F202" s="36"/>
      <c r="G202" s="36"/>
      <c r="H202" s="36"/>
      <c r="I202" s="36"/>
    </row>
    <row r="203" spans="1:15">
      <c r="A203" s="28" t="s">
        <v>33</v>
      </c>
      <c r="B203" s="28">
        <v>72</v>
      </c>
      <c r="C203" s="29" t="s">
        <v>262</v>
      </c>
      <c r="D203" s="28" t="s">
        <v>35</v>
      </c>
      <c r="E203" s="30" t="s">
        <v>263</v>
      </c>
      <c r="F203" s="31" t="s">
        <v>103</v>
      </c>
      <c r="G203" s="32">
        <v>3</v>
      </c>
      <c r="H203" s="33"/>
      <c r="I203" s="33">
        <f>ROUND(G203*H203,O4)</f>
        <v>0</v>
      </c>
      <c r="N203" s="34">
        <f>I203*0.21</f>
        <v>0</v>
      </c>
      <c r="O203">
        <v>3</v>
      </c>
    </row>
    <row r="204" spans="1:15">
      <c r="A204" s="28" t="s">
        <v>38</v>
      </c>
      <c r="B204" s="35"/>
      <c r="C204" s="36"/>
      <c r="D204" s="36"/>
      <c r="E204" s="30" t="s">
        <v>87</v>
      </c>
      <c r="F204" s="36"/>
      <c r="G204" s="36"/>
      <c r="H204" s="36"/>
      <c r="I204" s="36"/>
    </row>
    <row r="205" spans="1:15">
      <c r="A205" s="28" t="s">
        <v>40</v>
      </c>
      <c r="B205" s="35"/>
      <c r="C205" s="36"/>
      <c r="D205" s="36"/>
      <c r="E205" s="37" t="s">
        <v>264</v>
      </c>
      <c r="F205" s="36"/>
      <c r="G205" s="36"/>
      <c r="H205" s="36"/>
      <c r="I205" s="36"/>
    </row>
    <row r="206" spans="1:15">
      <c r="A206" s="28" t="s">
        <v>33</v>
      </c>
      <c r="B206" s="28">
        <v>73</v>
      </c>
      <c r="C206" s="29" t="s">
        <v>265</v>
      </c>
      <c r="D206" s="28"/>
      <c r="E206" s="30" t="s">
        <v>266</v>
      </c>
      <c r="F206" s="31" t="s">
        <v>103</v>
      </c>
      <c r="G206" s="32">
        <v>185</v>
      </c>
      <c r="H206" s="33"/>
      <c r="I206" s="33">
        <f>ROUND(G206*H206,O4)</f>
        <v>0</v>
      </c>
      <c r="N206" s="34">
        <f>I206*0.21</f>
        <v>0</v>
      </c>
      <c r="O206">
        <v>3</v>
      </c>
    </row>
    <row r="207" spans="1:15" ht="30">
      <c r="A207" s="28" t="s">
        <v>38</v>
      </c>
      <c r="B207" s="35"/>
      <c r="C207" s="36"/>
      <c r="D207" s="36"/>
      <c r="E207" s="30" t="s">
        <v>267</v>
      </c>
      <c r="F207" s="36"/>
      <c r="G207" s="36"/>
      <c r="H207" s="36"/>
      <c r="I207" s="36"/>
    </row>
    <row r="208" spans="1:15">
      <c r="A208" s="28" t="s">
        <v>33</v>
      </c>
      <c r="B208" s="28">
        <v>74</v>
      </c>
      <c r="C208" s="29" t="s">
        <v>268</v>
      </c>
      <c r="D208" s="28" t="s">
        <v>35</v>
      </c>
      <c r="E208" s="30" t="s">
        <v>269</v>
      </c>
      <c r="F208" s="31" t="s">
        <v>231</v>
      </c>
      <c r="G208" s="32">
        <v>1</v>
      </c>
      <c r="H208" s="33"/>
      <c r="I208" s="33">
        <f>ROUND(G208*H208,O4)</f>
        <v>0</v>
      </c>
      <c r="N208" s="34">
        <f>I208*0.21</f>
        <v>0</v>
      </c>
      <c r="O208">
        <v>3</v>
      </c>
    </row>
    <row r="209" spans="1:9" ht="45">
      <c r="A209" s="28" t="s">
        <v>38</v>
      </c>
      <c r="B209" s="40"/>
      <c r="C209" s="41"/>
      <c r="D209" s="41"/>
      <c r="E209" s="30" t="s">
        <v>270</v>
      </c>
      <c r="F209" s="41"/>
      <c r="G209" s="41"/>
      <c r="H209" s="41"/>
      <c r="I209" s="41"/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0866141732283472" right="0.70866141732283472" top="0.78740157480314965" bottom="0.78740157480314965" header="0.31496062992125984" footer="0.31496062992125984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</vt:lpstr>
      <vt:lpstr>101</vt:lpstr>
      <vt:lpstr>'101'!Názvy_tisku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Vasickova</dc:creator>
  <cp:lastModifiedBy>Katerina Vasickova</cp:lastModifiedBy>
  <cp:lastPrinted>2025-01-30T10:04:32Z</cp:lastPrinted>
  <dcterms:created xsi:type="dcterms:W3CDTF">2025-01-30T10:03:53Z</dcterms:created>
  <dcterms:modified xsi:type="dcterms:W3CDTF">2025-02-05T11:52:48Z</dcterms:modified>
</cp:coreProperties>
</file>