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G:\TrzniNam\250606_Odevzdani_FINAL\Soupis_praci\"/>
    </mc:Choice>
  </mc:AlternateContent>
  <bookViews>
    <workbookView xWindow="0" yWindow="0" windowWidth="0" windowHeight="0"/>
  </bookViews>
  <sheets>
    <sheet name="Rekapitulace" sheetId="3" r:id="rId1"/>
    <sheet name="801.9" sheetId="2" r:id="rId2"/>
  </sheets>
  <calcPr/>
</workbook>
</file>

<file path=xl/calcChain.xml><?xml version="1.0" encoding="utf-8"?>
<calcChain xmlns="http://schemas.openxmlformats.org/spreadsheetml/2006/main">
  <c i="3" l="1" r="E10"/>
  <c r="D10"/>
  <c r="C10"/>
  <c r="C7"/>
  <c r="C6"/>
  <c i="2" r="I3"/>
  <c r="I139"/>
  <c r="O140"/>
  <c r="I140"/>
  <c r="I134"/>
  <c r="O135"/>
  <c r="I135"/>
  <c r="I125"/>
  <c r="O130"/>
  <c r="I130"/>
  <c r="O126"/>
  <c r="I126"/>
  <c r="I116"/>
  <c r="O121"/>
  <c r="I121"/>
  <c r="O117"/>
  <c r="I117"/>
  <c r="I107"/>
  <c r="O112"/>
  <c r="I112"/>
  <c r="O108"/>
  <c r="I108"/>
  <c r="I82"/>
  <c r="O103"/>
  <c r="I103"/>
  <c r="O99"/>
  <c r="I99"/>
  <c r="O95"/>
  <c r="I95"/>
  <c r="O91"/>
  <c r="I91"/>
  <c r="O87"/>
  <c r="I87"/>
  <c r="O83"/>
  <c r="I83"/>
  <c r="I53"/>
  <c r="O78"/>
  <c r="I78"/>
  <c r="O74"/>
  <c r="I74"/>
  <c r="O70"/>
  <c r="I70"/>
  <c r="O66"/>
  <c r="I66"/>
  <c r="O62"/>
  <c r="I62"/>
  <c r="O58"/>
  <c r="I58"/>
  <c r="O54"/>
  <c r="I54"/>
  <c r="I8"/>
  <c r="O49"/>
  <c r="I49"/>
  <c r="O45"/>
  <c r="I45"/>
  <c r="O41"/>
  <c r="I41"/>
  <c r="O37"/>
  <c r="I37"/>
  <c r="O33"/>
  <c r="I33"/>
  <c r="O29"/>
  <c r="I29"/>
  <c r="O25"/>
  <c r="I25"/>
  <c r="O21"/>
  <c r="I21"/>
  <c r="O17"/>
  <c r="I17"/>
  <c r="O13"/>
  <c r="I13"/>
  <c r="O9"/>
  <c r="I9"/>
</calcChain>
</file>

<file path=xl/sharedStrings.xml><?xml version="1.0" encoding="utf-8"?>
<sst xmlns="http://schemas.openxmlformats.org/spreadsheetml/2006/main">
  <si>
    <t>EstiCon</t>
  </si>
  <si>
    <t>Firma:</t>
  </si>
  <si>
    <t>Rekapitulace ceny</t>
  </si>
  <si>
    <t>Stavba: 250721 - Tržní náměstí Liberec</t>
  </si>
  <si>
    <t>Celková cena bez DPH:</t>
  </si>
  <si>
    <t>Celková cena s DPH:</t>
  </si>
  <si>
    <t>Objekt</t>
  </si>
  <si>
    <t>Popis</t>
  </si>
  <si>
    <t>Cena bez DPH</t>
  </si>
  <si>
    <t>DPH</t>
  </si>
  <si>
    <t>Cena s DPH</t>
  </si>
  <si>
    <t>801.9</t>
  </si>
  <si>
    <t>Rozvojová a udržovací péče po dobu 5 let</t>
  </si>
  <si>
    <t>Soupis prací objektu</t>
  </si>
  <si>
    <t>S</t>
  </si>
  <si>
    <t>Stavba:</t>
  </si>
  <si>
    <t>250721</t>
  </si>
  <si>
    <t>Tržní náměstí Liberec</t>
  </si>
  <si>
    <t>O</t>
  </si>
  <si>
    <t>Rozpočet:</t>
  </si>
  <si>
    <t>Typ</t>
  </si>
  <si>
    <t>Poř. číslo</t>
  </si>
  <si>
    <t>Kód položky</t>
  </si>
  <si>
    <t>Varianta</t>
  </si>
  <si>
    <t>Název Položky</t>
  </si>
  <si>
    <t>MJ</t>
  </si>
  <si>
    <t>Množství</t>
  </si>
  <si>
    <t>Cena</t>
  </si>
  <si>
    <t>Cenová soustava</t>
  </si>
  <si>
    <t>Jednotková</t>
  </si>
  <si>
    <t>Celkem</t>
  </si>
  <si>
    <t>SD</t>
  </si>
  <si>
    <t>1</t>
  </si>
  <si>
    <t>Stromy</t>
  </si>
  <si>
    <t>P</t>
  </si>
  <si>
    <t>R1</t>
  </si>
  <si>
    <t/>
  </si>
  <si>
    <t>zálivka alejových stromů vodou včetně vodného, 100l vody/strom</t>
  </si>
  <si>
    <t>m3</t>
  </si>
  <si>
    <t>PP</t>
  </si>
  <si>
    <t>VV</t>
  </si>
  <si>
    <t>1.rok - počet opakování 12*6,1 = 73,200 [A]_x000d_
2.rok - počet opakování 8*6,1 = 48,800 [B]_x000d_
3. rok - počet opakování 6*6,1 = 36,600 [C]_x000d_
4. rok - počet opakování 6*6,1 = 36,600 [D]_x000d_
5. rok - počet opakování 6*6,1 = 36,600 [E]_x000d_
Celkové množství = 231,800</t>
  </si>
  <si>
    <t>TS</t>
  </si>
  <si>
    <t>R10</t>
  </si>
  <si>
    <t>hnojivo ( možství podle typu hnojiva vhodné pro 1ks stromu)</t>
  </si>
  <si>
    <t>ks</t>
  </si>
  <si>
    <t>1.rok - počet opakování 0*61 = 0,000 [A]_x000d_
2.rok - počet opakování 0*61 = 0,000 [B]_x000d_
3. rok - počet opakování 1*61 = 61,000 [C]_x000d_
4. rok - počet opakování 0*61 = 0,000 [D]_x000d_
5. rok - počet opakování 0*61 = 0,000 [E]_x000d_
Celkové množství = 61,000</t>
  </si>
  <si>
    <t>R11</t>
  </si>
  <si>
    <t>materiál na opravu kotvícího systému</t>
  </si>
  <si>
    <t>1.rok - počet opakování 3*61 = 183,000 [A]_x000d_
2.rok - počet opakování 3*61 = 183,000 [B]_x000d_
3. rok - počet opakování 3*61 = 183,000 [C]_x000d_
4. rok - počet opakování 3*61 = 183,000 [D]_x000d_
5. rok - počet opakování 3*61 = 183,000 [E]_x000d_
Celkové množství = 915,000</t>
  </si>
  <si>
    <t>R2</t>
  </si>
  <si>
    <t>pletí závlahové mísy (ostatní stromy plety v rámci okrasných rabat)</t>
  </si>
  <si>
    <t>m2</t>
  </si>
  <si>
    <t>1.rok - počet opakování 3*42 = 126,000 [A]_x000d_
2.rok - počet opakování 3*42 = 126,000 [B]_x000d_
3. rok - počet opakování 1*42 = 42,000 [C]_x000d_
4. rok - počet opakování 1*42 = 42,000 [D]_x000d_
5. rok - počet opakování 1*42 = 42,000 [E]_x000d_
Celkové množství = 378,000</t>
  </si>
  <si>
    <t>R3</t>
  </si>
  <si>
    <t>doplnění mulče</t>
  </si>
  <si>
    <t>1.rok - počet opakování 1*42 = 42,000 [A]_x000d_
2.rok - počet opakování 1*42 = 42,000 [B]_x000d_
3. rok - počet opakování 1*42 = 42,000 [C]_x000d_
4. rok - počet opakování 1*42 = 42,000 [D]_x000d_
5. rok - počet opakování 1*42 = 42,000 [E]_x000d_
Celkové množství = 210,000</t>
  </si>
  <si>
    <t>R4</t>
  </si>
  <si>
    <t>hnojení umělým vícesložkovým pomalu rozpustným hnojivem k rostlině</t>
  </si>
  <si>
    <t>R5</t>
  </si>
  <si>
    <t>kontrola stavu úvazků - znovuuvázání dřeviny event. povolení úvazků, 3x ročně (v průběhu prvních 3 let)</t>
  </si>
  <si>
    <t>1.rok - počet opakování 3*61 = 183,000 [A]_x000d_
2.rok - počet opakování 3*61 = 183,000 [B]_x000d_
3. rok - počet opakování 1*61 = 61,000 [C]_x000d_
4. rok - počet opakování 0*61 = 0,000 [D]_x000d_
5. rok - počet opakování 0*61 = 0,000 [E]_x000d_
Celkové množství = 427,000</t>
  </si>
  <si>
    <t>R6</t>
  </si>
  <si>
    <t>oprava dřevěného kotvícího systému (včetně materiálu) - dle potřeby</t>
  </si>
  <si>
    <t>1.rok - počet opakování 1*61 = 61,000 [A]_x000d_
2.rok - počet opakování 1*61 = 61,000 [B]_x000d_
3. rok - počet opakování 1*61 = 61,000 [C]_x000d_
4. rok - počet opakování 0*61 = 0,000 [D]_x000d_
5. rok - počet opakování 0*61 = 0,000 [E]_x000d_
Celkové množství = 183,000</t>
  </si>
  <si>
    <t>R7</t>
  </si>
  <si>
    <t>odstranění dřevěného kotvícího systému a úvazku, po 3 letech</t>
  </si>
  <si>
    <t>1.rok - počet opakování 0*61 = 0,000 [A]_x000d_
2.rok - počet opakování 0*61 = 0,000 [B]_x000d_
3. rok - počet opakování 0*61 = 0,000 [C]_x000d_
4. rok - počet opakování 1*61 = 61,000 [D]_x000d_
5. rok - počet opakování 0*61 = 0,000 [E]_x000d_
Celkové množství = 61,000</t>
  </si>
  <si>
    <t>R8</t>
  </si>
  <si>
    <t>výchovný řez alejových stromů - každoročně vyvětvování, u stromů v rabatech až na výšku kmene 2,5m (podjezdná a podchodná výška) - PO DOBU 5 LET</t>
  </si>
  <si>
    <t>1.rok - počet opakování 1*61 = 61,000 [A]_x000d_
2.rok - počet opakování 1*61 = 61,000 [B]_x000d_
3. rok - počet opakování 1*61 = 61,000 [C]_x000d_
4. rok - počet opakování 1*61 = 61,000 [D]_x000d_
5. rok - počet opakování 1*61 = 61,000 [E]_x000d_
Celkové množství = 305,000</t>
  </si>
  <si>
    <t>R9</t>
  </si>
  <si>
    <t>materiál pro doplnění mulčovací vrstvy - pro tři stromy, které nejsou umístěny v okrasných rabatech</t>
  </si>
  <si>
    <t>1.rok - počet opakování 1*3 = 3,000 [A]_x000d_
2.rok - počet opakování 1*3 = 3,000 [B]_x000d_
3. rok - počet opakování 1*3 = 3,000 [C]_x000d_
4. rok - počet opakování 1*3 = 3,000 [D]_x000d_
5. rok - počet opakování 1*3 = 3,000 [E]_x000d_
Celkové množství = 15,000</t>
  </si>
  <si>
    <t>2</t>
  </si>
  <si>
    <t>Záhonové výsadby</t>
  </si>
  <si>
    <t>185802113</t>
  </si>
  <si>
    <t>Hnojení půdy umělým hnojivem nebo kompostem na široko v rovině a svahu do 1:5</t>
  </si>
  <si>
    <t>kg</t>
  </si>
  <si>
    <t>1.rok - počet opakování 1*9.3 = 9,300 [A]_x000d_
2.rok - počet opakování 1*9.3 = 9,300 [B]_x000d_
3. rok - počet opakování 1*9.3 = 9,300 [C]_x000d_
4. rok - počet opakování 0*9.3 = 0,000 [D]_x000d_
5. rok - počet opakování 0*9.3 = 0,000 [E]_x000d_
Celkové množství = 27,900</t>
  </si>
  <si>
    <t>185804252</t>
  </si>
  <si>
    <t>Odstranění odkvetlých a odumřelých částí trvalek s odklizením odpadu do 20 km</t>
  </si>
  <si>
    <t>1.rok - počet opakování 2*190 = 380,000 [A]_x000d_
2.rok - počet opakování 2*190 = 380,000 [B]_x000d_
3. rok - počet opakování 2*190 = 380,000 [C]_x000d_
4. rok - počet opakování 2*190 = 380,000 [D]_x000d_
5. rok - počet opakování 2*190 = 380,000 [E]_x000d_
Celkové množství = 1900,000</t>
  </si>
  <si>
    <t>185804312</t>
  </si>
  <si>
    <t>Zálivka záhonů vodou, 20l vody/m2, bez dopravy</t>
  </si>
  <si>
    <t>1.rok - počet opakování 10*3.8 = 38,000 [A]_x000d_
2.rok - počet opakování 10*3.8 = 38,000 [B]_x000d_
3. rok - počet opakování 10*3.8 = 38,000 [C]_x000d_
4. rok - počet opakování 0*3.8 = 0,000 [D]_x000d_
5. rok - počet opakování 0*3.8 = 0,000 [E]_x000d_
Celkové množství = 114,000</t>
  </si>
  <si>
    <t>185804511</t>
  </si>
  <si>
    <t>Odplevelení a nakypření záhonu květin v rovině a svahu do 1:5</t>
  </si>
  <si>
    <t>1.rok - počet opakování 5*190 = 950,000 [A]_x000d_
2.rok - počet opakování 3*190 = 570,000 [B]_x000d_
3. rok - počet opakování 3*190 = 570,000 [C]_x000d_
4. rok - počet opakování 3*190 = 570,000 [D]_x000d_
5. rok - počet opakování 3*190 = 570,000 [E]_x000d_
Celkové množství = 3230,000</t>
  </si>
  <si>
    <t>R12</t>
  </si>
  <si>
    <t>Doplnění mulče</t>
  </si>
  <si>
    <t>1.rok - počet opakování 1*190 = 190,000 [A]_x000d_
2.rok - počet opakování 1*190 = 190,000 [B]_x000d_
3. rok - počet opakování 1*190 = 190,000 [C]_x000d_
4. rok - počet opakování 1*190 = 190,000 [D]_x000d_
5. rok - počet opakování 1*190 = 190,000 [E]_x000d_
Celkové množství = 950,000</t>
  </si>
  <si>
    <t>R13</t>
  </si>
  <si>
    <t>hnojivo</t>
  </si>
  <si>
    <t>1.rok - počet opakování 1*12.4 = 12,400 [A]_x000d_
2.rok - počet opakování 1*12.4 = 12,400 [B]_x000d_
3. rok - počet opakování 1*12.4 = 12,400 [C]_x000d_
4. rok - počet opakování 0*12.4 = 0,000 [D]_x000d_
5. rok - počet opakování 0*12.4 = 0,000 [E]_x000d_
Celkové množství = 37,200</t>
  </si>
  <si>
    <t>R14</t>
  </si>
  <si>
    <t>materiál pro doplnění mulčovací vrstvy, 0,03 m</t>
  </si>
  <si>
    <t>1.rok - počet opakování 1*7,5 = 7,500 [A]_x000d_
2.rok - počet opakování 1*7,5 = 7,500 [B]_x000d_
3. rok - počet opakování 1*7,5 = 7,500 [C]_x000d_
4. rok - počet opakování 1*7,5 = 7,500 [D]_x000d_
5. rok - počet opakování 1*7,5 = 7,500 [E]_x000d_
Celkové množství = 37,500</t>
  </si>
  <si>
    <t>3</t>
  </si>
  <si>
    <t>Parkový trávník</t>
  </si>
  <si>
    <t>111151111</t>
  </si>
  <si>
    <t>Pokosení trávníku parterového pl do 1000 m2 s odvozem do 20 km v rovině a svahu do 1:5</t>
  </si>
  <si>
    <t>1.rok - počet opakování 20*941 = 18820,000 [A]_x000d_
2.rok - počet opakování 8*941 = 7528,000 [B]_x000d_
3. rok - počet opakování 8*941 = 7528,000 [C]_x000d_
4. rok - počet opakování 8*941 = 7528,000 [D]_x000d_
5. rok - počet opakování 8*941 = 7528,000 [E]_x000d_
Celkové množství = 48932,000</t>
  </si>
  <si>
    <t>Hnojení půdy umělým hnojivem na široko v rovině a svahu do 1:5</t>
  </si>
  <si>
    <t>1.rok - počet opakování 1*47 = 47,000 [A]_x000d_
2.rok - počet opakování 1*47 = 47,000 [B]_x000d_
3. rok - počet opakování 1*47 = 47,000 [C]_x000d_
4. rok - počet opakování 1*47 = 47,000 [D]_x000d_
5. rok - počet opakování 1*47 = 47,000 [E]_x000d_
Celkové množství = 235,000</t>
  </si>
  <si>
    <t>Zálivka trávníku vodou, 20l vody/m2, bez dopravy</t>
  </si>
  <si>
    <t>1.rok - počet opakování 40*18.8 = 752,000 [A]_x000d_
2.rok - počet opakování 10*18,8 = 188,000 [B]_x000d_
3. rok - počet opakování 10*18,8 = 188,000 [C]_x000d_
4. rok - počet opakování 10*18,8 = 188,000 [D]_x000d_
5. rok - počet opakování 10*18,8 = 188,000 [E]_x000d_
Celkové množství = 1504,000</t>
  </si>
  <si>
    <t>185811211</t>
  </si>
  <si>
    <t>Vyhrabání trávníku souvislé pl do 1000 m2 v rovině a svahu do 1:5</t>
  </si>
  <si>
    <t>1.rok - počet opakování 1*941 = 941,000 [A]_x000d_
2.rok - počet opakování 1*941 = 941,000 [B]_x000d_
3. rok - počet opakování 1*941 = 941,000 [C]_x000d_
4. rok - počet opakování 1*941 = 941,000 [D]_x000d_
5. rok - počet opakování 1*941 = 941,000 [E]_x000d_
Celkové množství = 4705,000</t>
  </si>
  <si>
    <t>R15</t>
  </si>
  <si>
    <t>Aerifikace a vertikutace</t>
  </si>
  <si>
    <t>R16</t>
  </si>
  <si>
    <t>hnojivo (podle typu hnojiva)</t>
  </si>
  <si>
    <t>1.rok - počet opakování 1*47 = 47,000 [A]_x000d_
2.rok - počet opakování 10*47 = 470,000 [B]_x000d_
3. rok - počet opakování 10*47 = 470,000 [C]_x000d_
4. rok - počet opakování 10*47 = 470,000 [D]_x000d_
5. rok - počet opakování 10*47 = 470,000 [E]_x000d_
Celkové množství = 1927,000</t>
  </si>
  <si>
    <t>4</t>
  </si>
  <si>
    <t>Parkový trávník v dlažbě</t>
  </si>
  <si>
    <t>1.rok - počet opakování 1*463 = 463,000 [A]_x000d_
2.rok - počet opakování 1*463 = 463,000 [B]_x000d_
3. rok - počet opakování 1*463 = 463,000 [C]_x000d_
4. rok - počet opakování 1*463 = 463,000 [D]_x000d_
5. rok - počet opakování 1*463 = 463,000 [E]_x000d_
Celkové množství = 2315,000</t>
  </si>
  <si>
    <t>1.rok - počet opakování 40*1,85 = 74,000 [A]_x000d_
2.rok - počet opakování 10*1,85 = 18,500 [B]_x000d_
3. rok - počet opakování 0*1,85 = 0,000 [C]_x000d_
4. rok - počet opakování 0*1,85 = 0,000 [D]_x000d_
5. rok - počet opakování 0*1,85 = 0,000 [E]_x000d_
Celkové množství = 92,500</t>
  </si>
  <si>
    <t>5</t>
  </si>
  <si>
    <t>Luční trávník</t>
  </si>
  <si>
    <t>1.rok - počet opakování 4*704 = 2816,000 [A]_x000d_
2.rok - počet opakování 4*704 = 2816,000 [B]_x000d_
3. rok - počet opakování 2*704 = 1408,000 [C]_x000d_
4. rok - počet opakování 2*704 = 1408,000 [D]_x000d_
5. rok - počet opakování 1*704 = 704,000 [E]_x000d_
Celkové množství = 9152,000</t>
  </si>
  <si>
    <t>1.rok - počet opakování 40*14 = 560,000 [A]_x000d_
2.rok - počet opakování 10*14 = 140,000 [B]_x000d_
3. rok - počet opakování 0*14 = 0,000 [C]_x000d_
4. rok - počet opakování 0*14 = 0,000 [D]_x000d_
5. rok - počet opakování 0*14 = 0,000 [E]_x000d_
Celkové množství = 700,000</t>
  </si>
  <si>
    <t>6</t>
  </si>
  <si>
    <t>Povrchový vsak</t>
  </si>
  <si>
    <t>R17</t>
  </si>
  <si>
    <t>zálivka, hnojení, odplevelení záhonů, pokosení trávníku - zahrnuto výše</t>
  </si>
  <si>
    <t>1.rok - počet opakování 0*0 = 0,000 [A]_x000d_
2.rok - počet opakování 0*0 = 0,000 [B]_x000d_
3. rok - počet opakování 0*0 = 0,000 [C]_x000d_
4. rok - počet opakování 0*0 = 0,000 [D]_x000d_
5. rok - počet opakování 0*0 = 0,000 [E]_x000d_
Celkové množství = 0,000</t>
  </si>
  <si>
    <t>R18</t>
  </si>
  <si>
    <t>kontrola, případně oprava oplocení</t>
  </si>
  <si>
    <t>m</t>
  </si>
  <si>
    <t>1.rok - počet opakování 1*27 = 27,000 [A]_x000d_
2.rok - počet opakování 1*27 = 27,000 [B]_x000d_
3. rok - počet opakování 1*27 = 27,000 [C]_x000d_
4. rok - počet opakování 1*27 = 27,000 [D]_x000d_
5. rok - počet opakování 1*27 = 27,000 [E]_x000d_
Celkové množství = 135,000</t>
  </si>
  <si>
    <t>7</t>
  </si>
  <si>
    <t>Extenzivní střechy</t>
  </si>
  <si>
    <t>R19</t>
  </si>
  <si>
    <t>odplevelení, vizuální kontrola (všechny plochy vč. dodaných zastávek)</t>
  </si>
  <si>
    <t>1.rok - počet opakování 1*82 = 82,000 [A]_x000d_
2.rok - počet opakování 1*82 = 82,000 [B]_x000d_
3. rok - počet opakování 1*82 = 82,000 [C]_x000d_
4. rok - počet opakování 1*82 = 82,000 [D]_x000d_
5. rok - počet opakování 1*82 = 82,000 [E]_x000d_
Celkové množství = 410,000</t>
  </si>
  <si>
    <t>8</t>
  </si>
  <si>
    <t>Herní prvky</t>
  </si>
  <si>
    <t>R20</t>
  </si>
  <si>
    <t>kontrola stavu herních prvků</t>
  </si>
  <si>
    <t>1.rok - počet opakování 1*2 = 2,000 [A]_x000d_
2.rok - počet opakování 1*2 = 2,000 [B]_x000d_
3. rok - počet opakování 1*2 = 2,000 [C]_x000d_
4. rok - počet opakování 1*2 = 2,000 [D]_x000d_
5. rok - počet opakování 1*2 = 2,000 [E]_x000d_
Celkové množství = 10,000</t>
  </si>
</sst>
</file>

<file path=xl/styles.xml><?xml version="1.0" encoding="utf-8"?>
<styleSheet xmlns="http://schemas.openxmlformats.org/spreadsheetml/2006/main">
  <numFmts count="2">
    <numFmt numFmtId="165" formatCode="# ### ### ### ##0.00"/>
    <numFmt numFmtId="164" formatCode="# ### ### ### ##0.000"/>
  </numFmts>
  <fonts count="10">
    <font>
      <sz val="11"/>
      <name val="Calibri"/>
      <family val="2"/>
      <scheme val="minor"/>
    </font>
    <font>
      <sz val="11"/>
      <color rgb="FFD9D9D9"/>
      <name val="Calibri"/>
      <scheme val="minor"/>
    </font>
    <font>
      <sz val="10"/>
      <color rgb="FF000000"/>
      <name val="Arial"/>
    </font>
    <font>
      <b/>
      <sz val="16"/>
      <color rgb="FF000000"/>
      <name val="Arial"/>
    </font>
    <font>
      <b/>
      <sz val="10"/>
      <color rgb="FF000000"/>
      <name val="Arial"/>
    </font>
    <font>
      <sz val="10"/>
      <color rgb="FFFFFFFF"/>
      <name val="Arial"/>
    </font>
    <font>
      <b/>
      <sz val="11"/>
      <color rgb="FF000000"/>
      <name val="Arial"/>
    </font>
    <font>
      <b/>
      <sz val="11"/>
      <name val="Calibri"/>
      <scheme val="minor"/>
    </font>
    <font>
      <i/>
      <sz val="11"/>
      <name val="Calibri"/>
      <scheme val="minor"/>
    </font>
    <font>
      <i/>
      <sz val="10"/>
      <color rgb="FF000000"/>
      <name val="Arial"/>
    </font>
  </fonts>
  <fills count="4">
    <fill>
      <patternFill patternType="none"/>
    </fill>
    <fill>
      <patternFill patternType="gray125"/>
    </fill>
    <fill>
      <patternFill patternType="solid">
        <fgColor rgb="FFD9D9D9"/>
      </patternFill>
    </fill>
    <fill>
      <patternFill patternType="solid">
        <fgColor rgb="FF41A5BD"/>
      </patternFill>
    </fill>
  </fills>
  <borders count="19">
    <border/>
    <border>
      <left style="thin"/>
      <right style="thin"/>
      <top style="thin"/>
      <bottom style="thin"/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/>
      <top style="thin"/>
      <bottom style="thin"/>
    </border>
    <border>
      <left style="thin">
        <color rgb="FF000000"/>
      </left>
      <right style="thin"/>
      <top style="thin"/>
      <bottom style="thin"/>
    </border>
    <border>
      <left style="thin"/>
      <right style="thin">
        <color rgb="FF000000"/>
      </right>
      <top style="thin"/>
      <bottom style="thin"/>
    </border>
    <border>
      <left style="thin"/>
      <top style="thin"/>
    </border>
    <border>
      <left style="thin"/>
      <right style="thin"/>
      <top style="thin"/>
    </border>
    <border>
      <left style="thin">
        <color rgb="FF000000"/>
      </left>
      <top style="thin"/>
    </border>
    <border>
      <top style="thin"/>
    </border>
    <border>
      <right style="thin">
        <color rgb="FF000000"/>
      </right>
      <top style="thin"/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4">
    <xf numFmtId="0" fontId="0" fillId="0" borderId="0"/>
    <xf numFmtId="0" fontId="2" fillId="0" borderId="0">
      <alignment horizontal="left" vertical="center" wrapText="1"/>
    </xf>
    <xf numFmtId="0" fontId="3" fillId="0" borderId="0">
      <alignment horizontal="left" vertical="center" wrapText="1"/>
    </xf>
    <xf numFmtId="0" fontId="4" fillId="0" borderId="0">
      <alignment horizontal="right" vertical="center" wrapText="1"/>
    </xf>
    <xf numFmtId="0" fontId="5" fillId="0" borderId="0">
      <alignment horizontal="center" vertical="center" wrapText="1"/>
    </xf>
    <xf numFmtId="0" fontId="4" fillId="0" borderId="0">
      <alignment horizontal="left" vertical="center" wrapText="1"/>
    </xf>
    <xf numFmtId="0" fontId="4" fillId="0" borderId="0">
      <alignment horizontal="right" vertical="center" wrapText="1"/>
    </xf>
    <xf numFmtId="0" fontId="6" fillId="0" borderId="0">
      <alignment horizontal="left" vertical="center" wrapText="1"/>
    </xf>
    <xf numFmtId="0" fontId="6" fillId="0" borderId="0">
      <alignment horizontal="left" vertical="center" wrapText="1"/>
    </xf>
    <xf numFmtId="0" fontId="4" fillId="0" borderId="0">
      <alignment horizontal="left" vertical="center" wrapText="1"/>
    </xf>
    <xf numFmtId="0" fontId="4" fillId="0" borderId="0">
      <alignment horizontal="left" vertical="center" wrapText="1"/>
    </xf>
    <xf numFmtId="0" fontId="2" fillId="0" borderId="0">
      <alignment horizontal="left" vertical="center" wrapText="1"/>
    </xf>
    <xf numFmtId="0" fontId="2" fillId="0" borderId="0">
      <alignment horizontal="right" vertical="center" wrapText="1"/>
    </xf>
    <xf numFmtId="0" fontId="9" fillId="0" borderId="0">
      <alignment horizontal="left" vertical="center" wrapText="1"/>
    </xf>
  </cellStyleXfs>
  <cellXfs count="51">
    <xf numFmtId="0" fontId="0" fillId="0" borderId="0" xfId="0"/>
    <xf numFmtId="0" fontId="1" fillId="2" borderId="0" xfId="0" applyFont="1" applyFill="1"/>
    <xf numFmtId="0" fontId="2" fillId="2" borderId="0" xfId="1" applyFill="1">
      <alignment horizontal="left" vertical="center" wrapText="1"/>
    </xf>
    <xf numFmtId="0" fontId="0" fillId="2" borderId="0" xfId="0" applyFill="1"/>
    <xf numFmtId="0" fontId="3" fillId="2" borderId="0" xfId="2" applyFill="1">
      <alignment horizontal="left" vertical="center" wrapText="1"/>
    </xf>
    <xf numFmtId="0" fontId="4" fillId="2" borderId="0" xfId="3" applyFill="1">
      <alignment horizontal="right" vertical="center" wrapText="1"/>
    </xf>
    <xf numFmtId="165" fontId="4" fillId="2" borderId="0" xfId="3" applyNumberFormat="1" applyFill="1">
      <alignment horizontal="right" vertical="center" wrapText="1"/>
    </xf>
    <xf numFmtId="0" fontId="5" fillId="3" borderId="1" xfId="4" applyFill="1" applyBorder="1">
      <alignment horizontal="center" vertical="center" wrapText="1"/>
    </xf>
    <xf numFmtId="49" fontId="4" fillId="0" borderId="1" xfId="5" applyNumberFormat="1" applyBorder="1">
      <alignment horizontal="left" vertical="center" wrapText="1"/>
    </xf>
    <xf numFmtId="165" fontId="4" fillId="0" borderId="1" xfId="6" applyNumberFormat="1" applyBorder="1">
      <alignment horizontal="right" vertical="center" wrapText="1"/>
    </xf>
    <xf numFmtId="0" fontId="0" fillId="2" borderId="2" xfId="0" applyFill="1" applyBorder="1"/>
    <xf numFmtId="0" fontId="0" fillId="2" borderId="3" xfId="0" applyFill="1" applyBorder="1"/>
    <xf numFmtId="0" fontId="2" fillId="2" borderId="3" xfId="1" applyFill="1" applyBorder="1">
      <alignment horizontal="left" vertical="center" wrapText="1"/>
    </xf>
    <xf numFmtId="0" fontId="0" fillId="2" borderId="4" xfId="0" applyFill="1" applyBorder="1"/>
    <xf numFmtId="0" fontId="0" fillId="2" borderId="5" xfId="0" applyFill="1" applyBorder="1"/>
    <xf numFmtId="0" fontId="0" fillId="2" borderId="0" xfId="0" applyFill="1" applyBorder="1"/>
    <xf numFmtId="0" fontId="3" fillId="2" borderId="0" xfId="2" applyFill="1" applyBorder="1">
      <alignment horizontal="left" vertical="center" wrapText="1"/>
    </xf>
    <xf numFmtId="0" fontId="0" fillId="2" borderId="6" xfId="0" applyFill="1" applyBorder="1"/>
    <xf numFmtId="0" fontId="6" fillId="2" borderId="5" xfId="7" applyFill="1" applyBorder="1">
      <alignment horizontal="left" vertical="center" wrapText="1"/>
    </xf>
    <xf numFmtId="0" fontId="6" fillId="2" borderId="0" xfId="7" applyFill="1" applyBorder="1" applyAlignment="1">
      <alignment horizontal="right" vertical="center" wrapText="1"/>
    </xf>
    <xf numFmtId="0" fontId="0" fillId="2" borderId="0" xfId="0" applyFill="1" applyBorder="1" applyAlignment="1">
      <alignment horizontal="right"/>
    </xf>
    <xf numFmtId="0" fontId="6" fillId="2" borderId="0" xfId="7" applyFill="1" applyBorder="1">
      <alignment horizontal="left" vertical="center" wrapText="1"/>
    </xf>
    <xf numFmtId="0" fontId="0" fillId="2" borderId="7" xfId="0" applyFill="1" applyBorder="1" applyAlignment="1">
      <alignment horizontal="center"/>
    </xf>
    <xf numFmtId="165" fontId="0" fillId="2" borderId="7" xfId="0" applyNumberFormat="1" applyFill="1" applyBorder="1" applyAlignment="1">
      <alignment horizontal="center"/>
    </xf>
    <xf numFmtId="0" fontId="5" fillId="3" borderId="8" xfId="4" applyFill="1" applyBorder="1">
      <alignment horizontal="center" vertical="center" wrapText="1"/>
    </xf>
    <xf numFmtId="0" fontId="5" fillId="3" borderId="9" xfId="4" applyFill="1" applyBorder="1">
      <alignment horizontal="center" vertical="center" wrapText="1"/>
    </xf>
    <xf numFmtId="0" fontId="5" fillId="3" borderId="10" xfId="4" applyFill="1" applyBorder="1">
      <alignment horizontal="center" vertical="center" wrapText="1"/>
    </xf>
    <xf numFmtId="0" fontId="5" fillId="3" borderId="11" xfId="4" applyFill="1" applyBorder="1">
      <alignment horizontal="center" vertical="center" wrapText="1"/>
    </xf>
    <xf numFmtId="0" fontId="5" fillId="3" borderId="12" xfId="4" applyFill="1" applyBorder="1">
      <alignment horizontal="center" vertical="center" wrapText="1"/>
    </xf>
    <xf numFmtId="0" fontId="7" fillId="2" borderId="7" xfId="0" applyFont="1" applyFill="1" applyBorder="1"/>
    <xf numFmtId="0" fontId="7" fillId="2" borderId="13" xfId="0" applyFont="1" applyFill="1" applyBorder="1"/>
    <xf numFmtId="0" fontId="7" fillId="2" borderId="7" xfId="0" applyFont="1" applyFill="1" applyBorder="1" applyAlignment="1">
      <alignment horizontal="right"/>
    </xf>
    <xf numFmtId="0" fontId="7" fillId="2" borderId="14" xfId="0" applyFont="1" applyFill="1" applyBorder="1"/>
    <xf numFmtId="165" fontId="7" fillId="2" borderId="7" xfId="0" applyNumberFormat="1" applyFont="1" applyFill="1" applyBorder="1" applyAlignment="1">
      <alignment horizontal="center"/>
    </xf>
    <xf numFmtId="0" fontId="0" fillId="2" borderId="15" xfId="0" applyFill="1" applyBorder="1"/>
    <xf numFmtId="0" fontId="0" fillId="0" borderId="7" xfId="0" applyBorder="1"/>
    <xf numFmtId="0" fontId="0" fillId="0" borderId="7" xfId="0" applyBorder="1" applyAlignment="1">
      <alignment horizontal="right"/>
    </xf>
    <xf numFmtId="0" fontId="0" fillId="0" borderId="7" xfId="0" applyBorder="1" applyAlignment="1">
      <alignment wrapText="1"/>
    </xf>
    <xf numFmtId="0" fontId="0" fillId="0" borderId="7" xfId="0" applyBorder="1" applyAlignment="1">
      <alignment horizontal="center"/>
    </xf>
    <xf numFmtId="164" fontId="0" fillId="0" borderId="7" xfId="0" applyNumberFormat="1" applyBorder="1" applyAlignment="1">
      <alignment horizontal="center"/>
    </xf>
    <xf numFmtId="165" fontId="0" fillId="0" borderId="7" xfId="0" applyNumberFormat="1" applyBorder="1" applyAlignment="1">
      <alignment horizontal="center"/>
    </xf>
    <xf numFmtId="165" fontId="0" fillId="0" borderId="0" xfId="0" applyNumberFormat="1"/>
    <xf numFmtId="0" fontId="0" fillId="0" borderId="5" xfId="0" applyBorder="1"/>
    <xf numFmtId="0" fontId="0" fillId="0" borderId="0" xfId="0" applyBorder="1"/>
    <xf numFmtId="0" fontId="0" fillId="0" borderId="0" xfId="0" applyBorder="1" applyAlignment="1">
      <alignment wrapText="1"/>
    </xf>
    <xf numFmtId="0" fontId="0" fillId="0" borderId="6" xfId="0" applyBorder="1"/>
    <xf numFmtId="0" fontId="8" fillId="0" borderId="7" xfId="0" applyFont="1" applyBorder="1" applyAlignment="1">
      <alignment wrapText="1"/>
    </xf>
    <xf numFmtId="0" fontId="0" fillId="0" borderId="16" xfId="0" applyBorder="1"/>
    <xf numFmtId="0" fontId="0" fillId="0" borderId="17" xfId="0" applyBorder="1"/>
    <xf numFmtId="0" fontId="0" fillId="0" borderId="17" xfId="0" applyBorder="1" applyAlignment="1">
      <alignment wrapText="1"/>
    </xf>
    <xf numFmtId="0" fontId="0" fillId="0" borderId="18" xfId="0" applyBorder="1"/>
  </cellXfs>
  <cellStyles count="14">
    <cellStyle name="Normal" xfId="0" builtinId="0"/>
    <cellStyle name="NormalStyle" xfId="1"/>
    <cellStyle name="NadpisRekapitulaceSoupisPraciStyle" xfId="2"/>
    <cellStyle name="RekapitulaceCenyStyle" xfId="3"/>
    <cellStyle name="NadpisySloupcuStyle" xfId="4"/>
    <cellStyle name="NormalBoldLeftStyle" xfId="5"/>
    <cellStyle name="NormalBoldRightStyle" xfId="6"/>
    <cellStyle name="StavbaRozpocetHeaderStyle" xfId="7"/>
    <cellStyle name="NadpisStrukturyStyle" xfId="8"/>
    <cellStyle name="StavebniDilStyle" xfId="9"/>
    <cellStyle name="NormalBoldStyle" xfId="10"/>
    <cellStyle name="NormalLeftStyle" xfId="11"/>
    <cellStyle name="NormalRightStyle" xfId="12"/>
    <cellStyle name="PolDoplnInfoStyle" xfId="13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styles" Target="styles.xml" /><Relationship Id="rId4" Type="http://schemas.openxmlformats.org/officeDocument/2006/relationships/theme" Target="theme/theme1.xml" /><Relationship Id="rId5" Type="http://schemas.openxmlformats.org/officeDocument/2006/relationships/calcChain" Target="calcChain.xml" /><Relationship Id="rId6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61950" cy="36195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/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361950" cy="36195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/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workbookViewId="0"/>
  </sheetViews>
  <sheetFormatPr defaultRowHeight="15"/>
  <cols>
    <col min="1" max="1" width="7.5703125" bestFit="1" customWidth="1"/>
    <col min="2" max="2" width="129.57031" customWidth="1"/>
    <col min="3" max="3" width="19.425781" customWidth="1"/>
    <col min="4" max="4" width="19.425781" customWidth="1"/>
    <col min="5" max="5" width="19.425781" customWidth="1"/>
  </cols>
  <sheetData>
    <row r="1">
      <c r="A1" s="1" t="s">
        <v>0</v>
      </c>
      <c r="B1" s="2" t="s">
        <v>1</v>
      </c>
      <c r="C1" s="3"/>
      <c r="D1" s="3"/>
      <c r="E1" s="3"/>
    </row>
    <row r="2">
      <c r="A2" s="1"/>
      <c r="B2" s="4" t="s">
        <v>2</v>
      </c>
      <c r="C2" s="3"/>
      <c r="D2" s="3"/>
      <c r="E2" s="3"/>
    </row>
    <row r="3">
      <c r="A3" s="3"/>
      <c r="B3" s="3"/>
      <c r="C3" s="3"/>
      <c r="D3" s="3"/>
      <c r="E3" s="3"/>
    </row>
    <row r="4" ht="20.25">
      <c r="A4" s="3"/>
      <c r="B4" s="4" t="s">
        <v>3</v>
      </c>
      <c r="C4" s="3"/>
      <c r="D4" s="3"/>
      <c r="E4" s="3"/>
    </row>
    <row r="5">
      <c r="A5" s="3"/>
      <c r="B5" s="3"/>
      <c r="C5" s="3"/>
      <c r="D5" s="3"/>
      <c r="E5" s="3"/>
    </row>
    <row r="6">
      <c r="A6" s="3"/>
      <c r="B6" s="5" t="s">
        <v>4</v>
      </c>
      <c r="C6" s="6">
        <f>SUM(C10)</f>
        <v>0</v>
      </c>
      <c r="D6" s="3"/>
      <c r="E6" s="3"/>
    </row>
    <row r="7">
      <c r="A7" s="3"/>
      <c r="B7" s="5" t="s">
        <v>5</v>
      </c>
      <c r="C7" s="6">
        <f>SUM(E10)</f>
        <v>0</v>
      </c>
      <c r="D7" s="3"/>
      <c r="E7" s="3"/>
    </row>
    <row r="8">
      <c r="A8" s="3"/>
      <c r="B8" s="3"/>
      <c r="C8" s="3"/>
      <c r="D8" s="3"/>
      <c r="E8" s="3"/>
    </row>
    <row r="9">
      <c r="A9" s="7" t="s">
        <v>6</v>
      </c>
      <c r="B9" s="7" t="s">
        <v>7</v>
      </c>
      <c r="C9" s="7" t="s">
        <v>8</v>
      </c>
      <c r="D9" s="7" t="s">
        <v>9</v>
      </c>
      <c r="E9" s="7" t="s">
        <v>10</v>
      </c>
    </row>
    <row r="10">
      <c r="A10" s="8" t="s">
        <v>11</v>
      </c>
      <c r="B10" s="8" t="s">
        <v>12</v>
      </c>
      <c r="C10" s="9">
        <f>'801.9'!I3</f>
        <v>0</v>
      </c>
      <c r="D10" s="9">
        <f>SUMIFS('801.9'!O:O,'801.9'!A:A,"P")</f>
        <v>0</v>
      </c>
      <c r="E10" s="9">
        <f>C10+D10</f>
        <v>0</v>
      </c>
    </row>
  </sheetData>
  <mergeCells count="2">
    <mergeCell ref="B2:B3"/>
    <mergeCell ref="B4:E4"/>
  </mergeCells>
  <pageSetup fitToHeight="0"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workbookViewId="0"/>
  </sheetViews>
  <sheetFormatPr defaultRowHeight="15"/>
  <cols>
    <col min="1" max="1" width="9.140625" hidden="1"/>
    <col min="2" max="2" width="16.140625" customWidth="1"/>
    <col min="3" max="3" width="9.7109375" customWidth="1"/>
    <col min="4" max="4" width="13" customWidth="1"/>
    <col min="5" max="5" width="64.85547" customWidth="1"/>
    <col min="6" max="6" width="13" customWidth="1"/>
    <col min="7" max="7" width="16.140625" customWidth="1"/>
    <col min="8" max="8" width="16.140625" customWidth="1"/>
    <col min="9" max="9" width="16.140625" customWidth="1"/>
    <col min="10" max="10" width="14.855469" bestFit="1" customWidth="1"/>
    <col min="15" max="15" width="9.140625" hidden="1"/>
    <col min="16" max="16" width="9.140625" hidden="1"/>
  </cols>
  <sheetData>
    <row r="1">
      <c r="A1" s="1" t="s">
        <v>0</v>
      </c>
      <c r="B1" s="10"/>
      <c r="C1" s="11"/>
      <c r="D1" s="11"/>
      <c r="E1" s="12" t="s">
        <v>1</v>
      </c>
      <c r="F1" s="11"/>
      <c r="G1" s="11"/>
      <c r="H1" s="11"/>
      <c r="I1" s="11"/>
      <c r="J1" s="13"/>
      <c r="P1">
        <v>3</v>
      </c>
    </row>
    <row r="2" ht="20.25">
      <c r="A2" s="1"/>
      <c r="B2" s="14"/>
      <c r="C2" s="15"/>
      <c r="D2" s="15"/>
      <c r="E2" s="16" t="s">
        <v>13</v>
      </c>
      <c r="F2" s="15"/>
      <c r="G2" s="15"/>
      <c r="H2" s="15"/>
      <c r="I2" s="15"/>
      <c r="J2" s="17"/>
    </row>
    <row r="3">
      <c r="A3" s="3" t="s">
        <v>14</v>
      </c>
      <c r="B3" s="18" t="s">
        <v>15</v>
      </c>
      <c r="C3" s="19" t="s">
        <v>16</v>
      </c>
      <c r="D3" s="20"/>
      <c r="E3" s="21" t="s">
        <v>17</v>
      </c>
      <c r="F3" s="15"/>
      <c r="G3" s="15"/>
      <c r="H3" s="22" t="s">
        <v>11</v>
      </c>
      <c r="I3" s="23">
        <f>SUMIFS(I8:I143,A8:A143,"SD")</f>
        <v>0</v>
      </c>
      <c r="J3" s="17"/>
      <c r="O3">
        <v>0</v>
      </c>
      <c r="P3">
        <v>2</v>
      </c>
    </row>
    <row r="4">
      <c r="A4" s="3" t="s">
        <v>18</v>
      </c>
      <c r="B4" s="18" t="s">
        <v>19</v>
      </c>
      <c r="C4" s="19" t="s">
        <v>11</v>
      </c>
      <c r="D4" s="20"/>
      <c r="E4" s="21" t="s">
        <v>12</v>
      </c>
      <c r="F4" s="15"/>
      <c r="G4" s="15"/>
      <c r="H4" s="15"/>
      <c r="I4" s="15"/>
      <c r="J4" s="17"/>
      <c r="O4">
        <v>0.12</v>
      </c>
      <c r="P4">
        <v>2</v>
      </c>
    </row>
    <row r="5">
      <c r="A5" s="24" t="s">
        <v>20</v>
      </c>
      <c r="B5" s="25" t="s">
        <v>21</v>
      </c>
      <c r="C5" s="7" t="s">
        <v>22</v>
      </c>
      <c r="D5" s="7" t="s">
        <v>23</v>
      </c>
      <c r="E5" s="7" t="s">
        <v>24</v>
      </c>
      <c r="F5" s="7" t="s">
        <v>25</v>
      </c>
      <c r="G5" s="7" t="s">
        <v>26</v>
      </c>
      <c r="H5" s="7" t="s">
        <v>27</v>
      </c>
      <c r="I5" s="7"/>
      <c r="J5" s="26" t="s">
        <v>28</v>
      </c>
      <c r="O5">
        <v>0.20999999999999999</v>
      </c>
    </row>
    <row r="6">
      <c r="A6" s="24"/>
      <c r="B6" s="25"/>
      <c r="C6" s="7"/>
      <c r="D6" s="7"/>
      <c r="E6" s="7"/>
      <c r="F6" s="7"/>
      <c r="G6" s="7"/>
      <c r="H6" s="7" t="s">
        <v>29</v>
      </c>
      <c r="I6" s="7" t="s">
        <v>30</v>
      </c>
      <c r="J6" s="26"/>
    </row>
    <row r="7">
      <c r="A7" s="27">
        <v>0</v>
      </c>
      <c r="B7" s="25">
        <v>1</v>
      </c>
      <c r="C7" s="28">
        <v>2</v>
      </c>
      <c r="D7" s="7">
        <v>3</v>
      </c>
      <c r="E7" s="28">
        <v>4</v>
      </c>
      <c r="F7" s="7">
        <v>5</v>
      </c>
      <c r="G7" s="7">
        <v>6</v>
      </c>
      <c r="H7" s="7">
        <v>7</v>
      </c>
      <c r="I7" s="28">
        <v>8</v>
      </c>
      <c r="J7" s="26">
        <v>9</v>
      </c>
    </row>
    <row r="8">
      <c r="A8" s="29" t="s">
        <v>31</v>
      </c>
      <c r="B8" s="30"/>
      <c r="C8" s="31" t="s">
        <v>32</v>
      </c>
      <c r="D8" s="32"/>
      <c r="E8" s="29" t="s">
        <v>33</v>
      </c>
      <c r="F8" s="32"/>
      <c r="G8" s="32"/>
      <c r="H8" s="32"/>
      <c r="I8" s="33">
        <f>SUMIFS(I9:I52,A9:A52,"P")</f>
        <v>0</v>
      </c>
      <c r="J8" s="34"/>
    </row>
    <row r="9">
      <c r="A9" s="35" t="s">
        <v>34</v>
      </c>
      <c r="B9" s="35">
        <v>1</v>
      </c>
      <c r="C9" s="36" t="s">
        <v>35</v>
      </c>
      <c r="D9" s="35" t="s">
        <v>36</v>
      </c>
      <c r="E9" s="37" t="s">
        <v>37</v>
      </c>
      <c r="F9" s="38" t="s">
        <v>38</v>
      </c>
      <c r="G9" s="39">
        <v>231.80000000000001</v>
      </c>
      <c r="H9" s="40">
        <v>0</v>
      </c>
      <c r="I9" s="40">
        <f>ROUND(G9*H9,P4)</f>
        <v>0</v>
      </c>
      <c r="J9" s="35"/>
      <c r="O9" s="41">
        <f>I9*0.21</f>
        <v>0</v>
      </c>
      <c r="P9">
        <v>3</v>
      </c>
    </row>
    <row r="10">
      <c r="A10" s="35" t="s">
        <v>39</v>
      </c>
      <c r="B10" s="42"/>
      <c r="C10" s="43"/>
      <c r="D10" s="43"/>
      <c r="E10" s="44"/>
      <c r="F10" s="43"/>
      <c r="G10" s="43"/>
      <c r="H10" s="43"/>
      <c r="I10" s="43"/>
      <c r="J10" s="45"/>
    </row>
    <row r="11" ht="90">
      <c r="A11" s="35" t="s">
        <v>40</v>
      </c>
      <c r="B11" s="42"/>
      <c r="C11" s="43"/>
      <c r="D11" s="43"/>
      <c r="E11" s="46" t="s">
        <v>41</v>
      </c>
      <c r="F11" s="43"/>
      <c r="G11" s="43"/>
      <c r="H11" s="43"/>
      <c r="I11" s="43"/>
      <c r="J11" s="45"/>
    </row>
    <row r="12">
      <c r="A12" s="35" t="s">
        <v>42</v>
      </c>
      <c r="B12" s="42"/>
      <c r="C12" s="43"/>
      <c r="D12" s="43"/>
      <c r="E12" s="44"/>
      <c r="F12" s="43"/>
      <c r="G12" s="43"/>
      <c r="H12" s="43"/>
      <c r="I12" s="43"/>
      <c r="J12" s="45"/>
    </row>
    <row r="13">
      <c r="A13" s="35" t="s">
        <v>34</v>
      </c>
      <c r="B13" s="35">
        <v>10</v>
      </c>
      <c r="C13" s="36" t="s">
        <v>43</v>
      </c>
      <c r="D13" s="35"/>
      <c r="E13" s="37" t="s">
        <v>44</v>
      </c>
      <c r="F13" s="38" t="s">
        <v>45</v>
      </c>
      <c r="G13" s="39">
        <v>61</v>
      </c>
      <c r="H13" s="40">
        <v>0</v>
      </c>
      <c r="I13" s="40">
        <f>ROUND(G13*H13,P4)</f>
        <v>0</v>
      </c>
      <c r="J13" s="35"/>
      <c r="O13" s="41">
        <f>I13*0.21</f>
        <v>0</v>
      </c>
      <c r="P13">
        <v>3</v>
      </c>
    </row>
    <row r="14">
      <c r="A14" s="35" t="s">
        <v>39</v>
      </c>
      <c r="B14" s="42"/>
      <c r="C14" s="43"/>
      <c r="D14" s="43"/>
      <c r="E14" s="44"/>
      <c r="F14" s="43"/>
      <c r="G14" s="43"/>
      <c r="H14" s="43"/>
      <c r="I14" s="43"/>
      <c r="J14" s="45"/>
    </row>
    <row r="15" ht="90">
      <c r="A15" s="35" t="s">
        <v>40</v>
      </c>
      <c r="B15" s="42"/>
      <c r="C15" s="43"/>
      <c r="D15" s="43"/>
      <c r="E15" s="46" t="s">
        <v>46</v>
      </c>
      <c r="F15" s="43"/>
      <c r="G15" s="43"/>
      <c r="H15" s="43"/>
      <c r="I15" s="43"/>
      <c r="J15" s="45"/>
    </row>
    <row r="16">
      <c r="A16" s="35" t="s">
        <v>42</v>
      </c>
      <c r="B16" s="42"/>
      <c r="C16" s="43"/>
      <c r="D16" s="43"/>
      <c r="E16" s="44"/>
      <c r="F16" s="43"/>
      <c r="G16" s="43"/>
      <c r="H16" s="43"/>
      <c r="I16" s="43"/>
      <c r="J16" s="45"/>
    </row>
    <row r="17">
      <c r="A17" s="35" t="s">
        <v>34</v>
      </c>
      <c r="B17" s="35">
        <v>11</v>
      </c>
      <c r="C17" s="36" t="s">
        <v>47</v>
      </c>
      <c r="D17" s="35"/>
      <c r="E17" s="37" t="s">
        <v>48</v>
      </c>
      <c r="F17" s="38" t="s">
        <v>45</v>
      </c>
      <c r="G17" s="39">
        <v>915</v>
      </c>
      <c r="H17" s="40">
        <v>0</v>
      </c>
      <c r="I17" s="40">
        <f>ROUND(G17*H17,P4)</f>
        <v>0</v>
      </c>
      <c r="J17" s="35"/>
      <c r="O17" s="41">
        <f>I17*0.21</f>
        <v>0</v>
      </c>
      <c r="P17">
        <v>3</v>
      </c>
    </row>
    <row r="18">
      <c r="A18" s="35" t="s">
        <v>39</v>
      </c>
      <c r="B18" s="42"/>
      <c r="C18" s="43"/>
      <c r="D18" s="43"/>
      <c r="E18" s="44"/>
      <c r="F18" s="43"/>
      <c r="G18" s="43"/>
      <c r="H18" s="43"/>
      <c r="I18" s="43"/>
      <c r="J18" s="45"/>
    </row>
    <row r="19" ht="90">
      <c r="A19" s="35" t="s">
        <v>40</v>
      </c>
      <c r="B19" s="42"/>
      <c r="C19" s="43"/>
      <c r="D19" s="43"/>
      <c r="E19" s="46" t="s">
        <v>49</v>
      </c>
      <c r="F19" s="43"/>
      <c r="G19" s="43"/>
      <c r="H19" s="43"/>
      <c r="I19" s="43"/>
      <c r="J19" s="45"/>
    </row>
    <row r="20">
      <c r="A20" s="35" t="s">
        <v>42</v>
      </c>
      <c r="B20" s="42"/>
      <c r="C20" s="43"/>
      <c r="D20" s="43"/>
      <c r="E20" s="44"/>
      <c r="F20" s="43"/>
      <c r="G20" s="43"/>
      <c r="H20" s="43"/>
      <c r="I20" s="43"/>
      <c r="J20" s="45"/>
    </row>
    <row r="21">
      <c r="A21" s="35" t="s">
        <v>34</v>
      </c>
      <c r="B21" s="35">
        <v>2</v>
      </c>
      <c r="C21" s="36" t="s">
        <v>50</v>
      </c>
      <c r="D21" s="35"/>
      <c r="E21" s="37" t="s">
        <v>51</v>
      </c>
      <c r="F21" s="38" t="s">
        <v>52</v>
      </c>
      <c r="G21" s="39">
        <v>378</v>
      </c>
      <c r="H21" s="40">
        <v>0</v>
      </c>
      <c r="I21" s="40">
        <f>ROUND(G21*H21,P4)</f>
        <v>0</v>
      </c>
      <c r="J21" s="35"/>
      <c r="O21" s="41">
        <f>I21*0.21</f>
        <v>0</v>
      </c>
      <c r="P21">
        <v>3</v>
      </c>
    </row>
    <row r="22">
      <c r="A22" s="35" t="s">
        <v>39</v>
      </c>
      <c r="B22" s="42"/>
      <c r="C22" s="43"/>
      <c r="D22" s="43"/>
      <c r="E22" s="44"/>
      <c r="F22" s="43"/>
      <c r="G22" s="43"/>
      <c r="H22" s="43"/>
      <c r="I22" s="43"/>
      <c r="J22" s="45"/>
    </row>
    <row r="23" ht="90">
      <c r="A23" s="35" t="s">
        <v>40</v>
      </c>
      <c r="B23" s="42"/>
      <c r="C23" s="43"/>
      <c r="D23" s="43"/>
      <c r="E23" s="46" t="s">
        <v>53</v>
      </c>
      <c r="F23" s="43"/>
      <c r="G23" s="43"/>
      <c r="H23" s="43"/>
      <c r="I23" s="43"/>
      <c r="J23" s="45"/>
    </row>
    <row r="24">
      <c r="A24" s="35" t="s">
        <v>42</v>
      </c>
      <c r="B24" s="42"/>
      <c r="C24" s="43"/>
      <c r="D24" s="43"/>
      <c r="E24" s="44"/>
      <c r="F24" s="43"/>
      <c r="G24" s="43"/>
      <c r="H24" s="43"/>
      <c r="I24" s="43"/>
      <c r="J24" s="45"/>
    </row>
    <row r="25">
      <c r="A25" s="35" t="s">
        <v>34</v>
      </c>
      <c r="B25" s="35">
        <v>3</v>
      </c>
      <c r="C25" s="36" t="s">
        <v>54</v>
      </c>
      <c r="D25" s="35"/>
      <c r="E25" s="37" t="s">
        <v>55</v>
      </c>
      <c r="F25" s="38" t="s">
        <v>52</v>
      </c>
      <c r="G25" s="39">
        <v>210</v>
      </c>
      <c r="H25" s="40">
        <v>0</v>
      </c>
      <c r="I25" s="40">
        <f>ROUND(G25*H25,P4)</f>
        <v>0</v>
      </c>
      <c r="J25" s="35"/>
      <c r="O25" s="41">
        <f>I25*0.21</f>
        <v>0</v>
      </c>
      <c r="P25">
        <v>3</v>
      </c>
    </row>
    <row r="26">
      <c r="A26" s="35" t="s">
        <v>39</v>
      </c>
      <c r="B26" s="42"/>
      <c r="C26" s="43"/>
      <c r="D26" s="43"/>
      <c r="E26" s="44"/>
      <c r="F26" s="43"/>
      <c r="G26" s="43"/>
      <c r="H26" s="43"/>
      <c r="I26" s="43"/>
      <c r="J26" s="45"/>
    </row>
    <row r="27" ht="90">
      <c r="A27" s="35" t="s">
        <v>40</v>
      </c>
      <c r="B27" s="42"/>
      <c r="C27" s="43"/>
      <c r="D27" s="43"/>
      <c r="E27" s="46" t="s">
        <v>56</v>
      </c>
      <c r="F27" s="43"/>
      <c r="G27" s="43"/>
      <c r="H27" s="43"/>
      <c r="I27" s="43"/>
      <c r="J27" s="45"/>
    </row>
    <row r="28">
      <c r="A28" s="35" t="s">
        <v>42</v>
      </c>
      <c r="B28" s="42"/>
      <c r="C28" s="43"/>
      <c r="D28" s="43"/>
      <c r="E28" s="44"/>
      <c r="F28" s="43"/>
      <c r="G28" s="43"/>
      <c r="H28" s="43"/>
      <c r="I28" s="43"/>
      <c r="J28" s="45"/>
    </row>
    <row r="29">
      <c r="A29" s="35" t="s">
        <v>34</v>
      </c>
      <c r="B29" s="35">
        <v>4</v>
      </c>
      <c r="C29" s="36" t="s">
        <v>57</v>
      </c>
      <c r="D29" s="35"/>
      <c r="E29" s="37" t="s">
        <v>58</v>
      </c>
      <c r="F29" s="38" t="s">
        <v>45</v>
      </c>
      <c r="G29" s="39">
        <v>61</v>
      </c>
      <c r="H29" s="40">
        <v>0</v>
      </c>
      <c r="I29" s="40">
        <f>ROUND(G29*H29,P4)</f>
        <v>0</v>
      </c>
      <c r="J29" s="35"/>
      <c r="O29" s="41">
        <f>I29*0.21</f>
        <v>0</v>
      </c>
      <c r="P29">
        <v>3</v>
      </c>
    </row>
    <row r="30">
      <c r="A30" s="35" t="s">
        <v>39</v>
      </c>
      <c r="B30" s="42"/>
      <c r="C30" s="43"/>
      <c r="D30" s="43"/>
      <c r="E30" s="44"/>
      <c r="F30" s="43"/>
      <c r="G30" s="43"/>
      <c r="H30" s="43"/>
      <c r="I30" s="43"/>
      <c r="J30" s="45"/>
    </row>
    <row r="31" ht="90">
      <c r="A31" s="35" t="s">
        <v>40</v>
      </c>
      <c r="B31" s="42"/>
      <c r="C31" s="43"/>
      <c r="D31" s="43"/>
      <c r="E31" s="46" t="s">
        <v>46</v>
      </c>
      <c r="F31" s="43"/>
      <c r="G31" s="43"/>
      <c r="H31" s="43"/>
      <c r="I31" s="43"/>
      <c r="J31" s="45"/>
    </row>
    <row r="32">
      <c r="A32" s="35" t="s">
        <v>42</v>
      </c>
      <c r="B32" s="42"/>
      <c r="C32" s="43"/>
      <c r="D32" s="43"/>
      <c r="E32" s="44"/>
      <c r="F32" s="43"/>
      <c r="G32" s="43"/>
      <c r="H32" s="43"/>
      <c r="I32" s="43"/>
      <c r="J32" s="45"/>
    </row>
    <row r="33" ht="30">
      <c r="A33" s="35" t="s">
        <v>34</v>
      </c>
      <c r="B33" s="35">
        <v>5</v>
      </c>
      <c r="C33" s="36" t="s">
        <v>59</v>
      </c>
      <c r="D33" s="35"/>
      <c r="E33" s="37" t="s">
        <v>60</v>
      </c>
      <c r="F33" s="38" t="s">
        <v>45</v>
      </c>
      <c r="G33" s="39">
        <v>427</v>
      </c>
      <c r="H33" s="40">
        <v>0</v>
      </c>
      <c r="I33" s="40">
        <f>ROUND(G33*H33,P4)</f>
        <v>0</v>
      </c>
      <c r="J33" s="35"/>
      <c r="O33" s="41">
        <f>I33*0.21</f>
        <v>0</v>
      </c>
      <c r="P33">
        <v>3</v>
      </c>
    </row>
    <row r="34">
      <c r="A34" s="35" t="s">
        <v>39</v>
      </c>
      <c r="B34" s="42"/>
      <c r="C34" s="43"/>
      <c r="D34" s="43"/>
      <c r="E34" s="44"/>
      <c r="F34" s="43"/>
      <c r="G34" s="43"/>
      <c r="H34" s="43"/>
      <c r="I34" s="43"/>
      <c r="J34" s="45"/>
    </row>
    <row r="35" ht="90">
      <c r="A35" s="35" t="s">
        <v>40</v>
      </c>
      <c r="B35" s="42"/>
      <c r="C35" s="43"/>
      <c r="D35" s="43"/>
      <c r="E35" s="46" t="s">
        <v>61</v>
      </c>
      <c r="F35" s="43"/>
      <c r="G35" s="43"/>
      <c r="H35" s="43"/>
      <c r="I35" s="43"/>
      <c r="J35" s="45"/>
    </row>
    <row r="36">
      <c r="A36" s="35" t="s">
        <v>42</v>
      </c>
      <c r="B36" s="42"/>
      <c r="C36" s="43"/>
      <c r="D36" s="43"/>
      <c r="E36" s="44"/>
      <c r="F36" s="43"/>
      <c r="G36" s="43"/>
      <c r="H36" s="43"/>
      <c r="I36" s="43"/>
      <c r="J36" s="45"/>
    </row>
    <row r="37">
      <c r="A37" s="35" t="s">
        <v>34</v>
      </c>
      <c r="B37" s="35">
        <v>6</v>
      </c>
      <c r="C37" s="36" t="s">
        <v>62</v>
      </c>
      <c r="D37" s="35"/>
      <c r="E37" s="37" t="s">
        <v>63</v>
      </c>
      <c r="F37" s="38" t="s">
        <v>45</v>
      </c>
      <c r="G37" s="39">
        <v>183</v>
      </c>
      <c r="H37" s="40">
        <v>0</v>
      </c>
      <c r="I37" s="40">
        <f>ROUND(G37*H37,P4)</f>
        <v>0</v>
      </c>
      <c r="J37" s="35"/>
      <c r="O37" s="41">
        <f>I37*0.21</f>
        <v>0</v>
      </c>
      <c r="P37">
        <v>3</v>
      </c>
    </row>
    <row r="38">
      <c r="A38" s="35" t="s">
        <v>39</v>
      </c>
      <c r="B38" s="42"/>
      <c r="C38" s="43"/>
      <c r="D38" s="43"/>
      <c r="E38" s="44"/>
      <c r="F38" s="43"/>
      <c r="G38" s="43"/>
      <c r="H38" s="43"/>
      <c r="I38" s="43"/>
      <c r="J38" s="45"/>
    </row>
    <row r="39" ht="90">
      <c r="A39" s="35" t="s">
        <v>40</v>
      </c>
      <c r="B39" s="42"/>
      <c r="C39" s="43"/>
      <c r="D39" s="43"/>
      <c r="E39" s="46" t="s">
        <v>64</v>
      </c>
      <c r="F39" s="43"/>
      <c r="G39" s="43"/>
      <c r="H39" s="43"/>
      <c r="I39" s="43"/>
      <c r="J39" s="45"/>
    </row>
    <row r="40">
      <c r="A40" s="35" t="s">
        <v>42</v>
      </c>
      <c r="B40" s="42"/>
      <c r="C40" s="43"/>
      <c r="D40" s="43"/>
      <c r="E40" s="44"/>
      <c r="F40" s="43"/>
      <c r="G40" s="43"/>
      <c r="H40" s="43"/>
      <c r="I40" s="43"/>
      <c r="J40" s="45"/>
    </row>
    <row r="41">
      <c r="A41" s="35" t="s">
        <v>34</v>
      </c>
      <c r="B41" s="35">
        <v>7</v>
      </c>
      <c r="C41" s="36" t="s">
        <v>65</v>
      </c>
      <c r="D41" s="35"/>
      <c r="E41" s="37" t="s">
        <v>66</v>
      </c>
      <c r="F41" s="38" t="s">
        <v>45</v>
      </c>
      <c r="G41" s="39">
        <v>61</v>
      </c>
      <c r="H41" s="40">
        <v>0</v>
      </c>
      <c r="I41" s="40">
        <f>ROUND(G41*H41,P4)</f>
        <v>0</v>
      </c>
      <c r="J41" s="35"/>
      <c r="O41" s="41">
        <f>I41*0.21</f>
        <v>0</v>
      </c>
      <c r="P41">
        <v>3</v>
      </c>
    </row>
    <row r="42">
      <c r="A42" s="35" t="s">
        <v>39</v>
      </c>
      <c r="B42" s="42"/>
      <c r="C42" s="43"/>
      <c r="D42" s="43"/>
      <c r="E42" s="44"/>
      <c r="F42" s="43"/>
      <c r="G42" s="43"/>
      <c r="H42" s="43"/>
      <c r="I42" s="43"/>
      <c r="J42" s="45"/>
    </row>
    <row r="43" ht="90">
      <c r="A43" s="35" t="s">
        <v>40</v>
      </c>
      <c r="B43" s="42"/>
      <c r="C43" s="43"/>
      <c r="D43" s="43"/>
      <c r="E43" s="46" t="s">
        <v>67</v>
      </c>
      <c r="F43" s="43"/>
      <c r="G43" s="43"/>
      <c r="H43" s="43"/>
      <c r="I43" s="43"/>
      <c r="J43" s="45"/>
    </row>
    <row r="44">
      <c r="A44" s="35" t="s">
        <v>42</v>
      </c>
      <c r="B44" s="42"/>
      <c r="C44" s="43"/>
      <c r="D44" s="43"/>
      <c r="E44" s="44"/>
      <c r="F44" s="43"/>
      <c r="G44" s="43"/>
      <c r="H44" s="43"/>
      <c r="I44" s="43"/>
      <c r="J44" s="45"/>
    </row>
    <row r="45" ht="45">
      <c r="A45" s="35" t="s">
        <v>34</v>
      </c>
      <c r="B45" s="35">
        <v>8</v>
      </c>
      <c r="C45" s="36" t="s">
        <v>68</v>
      </c>
      <c r="D45" s="35"/>
      <c r="E45" s="37" t="s">
        <v>69</v>
      </c>
      <c r="F45" s="38" t="s">
        <v>45</v>
      </c>
      <c r="G45" s="39">
        <v>305</v>
      </c>
      <c r="H45" s="40">
        <v>0</v>
      </c>
      <c r="I45" s="40">
        <f>ROUND(G45*H45,P4)</f>
        <v>0</v>
      </c>
      <c r="J45" s="35"/>
      <c r="O45" s="41">
        <f>I45*0.21</f>
        <v>0</v>
      </c>
      <c r="P45">
        <v>3</v>
      </c>
    </row>
    <row r="46">
      <c r="A46" s="35" t="s">
        <v>39</v>
      </c>
      <c r="B46" s="42"/>
      <c r="C46" s="43"/>
      <c r="D46" s="43"/>
      <c r="E46" s="44"/>
      <c r="F46" s="43"/>
      <c r="G46" s="43"/>
      <c r="H46" s="43"/>
      <c r="I46" s="43"/>
      <c r="J46" s="45"/>
    </row>
    <row r="47" ht="90">
      <c r="A47" s="35" t="s">
        <v>40</v>
      </c>
      <c r="B47" s="42"/>
      <c r="C47" s="43"/>
      <c r="D47" s="43"/>
      <c r="E47" s="46" t="s">
        <v>70</v>
      </c>
      <c r="F47" s="43"/>
      <c r="G47" s="43"/>
      <c r="H47" s="43"/>
      <c r="I47" s="43"/>
      <c r="J47" s="45"/>
    </row>
    <row r="48">
      <c r="A48" s="35" t="s">
        <v>42</v>
      </c>
      <c r="B48" s="42"/>
      <c r="C48" s="43"/>
      <c r="D48" s="43"/>
      <c r="E48" s="44"/>
      <c r="F48" s="43"/>
      <c r="G48" s="43"/>
      <c r="H48" s="43"/>
      <c r="I48" s="43"/>
      <c r="J48" s="45"/>
    </row>
    <row r="49" ht="30">
      <c r="A49" s="35" t="s">
        <v>34</v>
      </c>
      <c r="B49" s="35">
        <v>9</v>
      </c>
      <c r="C49" s="36" t="s">
        <v>71</v>
      </c>
      <c r="D49" s="35"/>
      <c r="E49" s="37" t="s">
        <v>72</v>
      </c>
      <c r="F49" s="38" t="s">
        <v>38</v>
      </c>
      <c r="G49" s="39">
        <v>15</v>
      </c>
      <c r="H49" s="40">
        <v>0</v>
      </c>
      <c r="I49" s="40">
        <f>ROUND(G49*H49,P4)</f>
        <v>0</v>
      </c>
      <c r="J49" s="35"/>
      <c r="O49" s="41">
        <f>I49*0.21</f>
        <v>0</v>
      </c>
      <c r="P49">
        <v>3</v>
      </c>
    </row>
    <row r="50">
      <c r="A50" s="35" t="s">
        <v>39</v>
      </c>
      <c r="B50" s="42"/>
      <c r="C50" s="43"/>
      <c r="D50" s="43"/>
      <c r="E50" s="44"/>
      <c r="F50" s="43"/>
      <c r="G50" s="43"/>
      <c r="H50" s="43"/>
      <c r="I50" s="43"/>
      <c r="J50" s="45"/>
    </row>
    <row r="51" ht="90">
      <c r="A51" s="35" t="s">
        <v>40</v>
      </c>
      <c r="B51" s="42"/>
      <c r="C51" s="43"/>
      <c r="D51" s="43"/>
      <c r="E51" s="46" t="s">
        <v>73</v>
      </c>
      <c r="F51" s="43"/>
      <c r="G51" s="43"/>
      <c r="H51" s="43"/>
      <c r="I51" s="43"/>
      <c r="J51" s="45"/>
    </row>
    <row r="52">
      <c r="A52" s="35" t="s">
        <v>42</v>
      </c>
      <c r="B52" s="42"/>
      <c r="C52" s="43"/>
      <c r="D52" s="43"/>
      <c r="E52" s="44"/>
      <c r="F52" s="43"/>
      <c r="G52" s="43"/>
      <c r="H52" s="43"/>
      <c r="I52" s="43"/>
      <c r="J52" s="45"/>
    </row>
    <row r="53">
      <c r="A53" s="29" t="s">
        <v>31</v>
      </c>
      <c r="B53" s="30"/>
      <c r="C53" s="31" t="s">
        <v>74</v>
      </c>
      <c r="D53" s="32"/>
      <c r="E53" s="29" t="s">
        <v>75</v>
      </c>
      <c r="F53" s="32"/>
      <c r="G53" s="32"/>
      <c r="H53" s="32"/>
      <c r="I53" s="33">
        <f>SUMIFS(I54:I81,A54:A81,"P")</f>
        <v>0</v>
      </c>
      <c r="J53" s="34"/>
    </row>
    <row r="54" ht="30">
      <c r="A54" s="35" t="s">
        <v>34</v>
      </c>
      <c r="B54" s="35">
        <v>12</v>
      </c>
      <c r="C54" s="36" t="s">
        <v>76</v>
      </c>
      <c r="D54" s="35" t="s">
        <v>32</v>
      </c>
      <c r="E54" s="37" t="s">
        <v>77</v>
      </c>
      <c r="F54" s="38" t="s">
        <v>78</v>
      </c>
      <c r="G54" s="39">
        <v>27.899999999999999</v>
      </c>
      <c r="H54" s="40">
        <v>0</v>
      </c>
      <c r="I54" s="40">
        <f>ROUND(G54*H54,P4)</f>
        <v>0</v>
      </c>
      <c r="J54" s="35"/>
      <c r="O54" s="41">
        <f>I54*0.21</f>
        <v>0</v>
      </c>
      <c r="P54">
        <v>3</v>
      </c>
    </row>
    <row r="55">
      <c r="A55" s="35" t="s">
        <v>39</v>
      </c>
      <c r="B55" s="42"/>
      <c r="C55" s="43"/>
      <c r="D55" s="43"/>
      <c r="E55" s="44"/>
      <c r="F55" s="43"/>
      <c r="G55" s="43"/>
      <c r="H55" s="43"/>
      <c r="I55" s="43"/>
      <c r="J55" s="45"/>
    </row>
    <row r="56" ht="90">
      <c r="A56" s="35" t="s">
        <v>40</v>
      </c>
      <c r="B56" s="42"/>
      <c r="C56" s="43"/>
      <c r="D56" s="43"/>
      <c r="E56" s="46" t="s">
        <v>79</v>
      </c>
      <c r="F56" s="43"/>
      <c r="G56" s="43"/>
      <c r="H56" s="43"/>
      <c r="I56" s="43"/>
      <c r="J56" s="45"/>
    </row>
    <row r="57">
      <c r="A57" s="35" t="s">
        <v>42</v>
      </c>
      <c r="B57" s="42"/>
      <c r="C57" s="43"/>
      <c r="D57" s="43"/>
      <c r="E57" s="44"/>
      <c r="F57" s="43"/>
      <c r="G57" s="43"/>
      <c r="H57" s="43"/>
      <c r="I57" s="43"/>
      <c r="J57" s="45"/>
    </row>
    <row r="58" ht="30">
      <c r="A58" s="35" t="s">
        <v>34</v>
      </c>
      <c r="B58" s="35">
        <v>13</v>
      </c>
      <c r="C58" s="36" t="s">
        <v>80</v>
      </c>
      <c r="D58" s="35"/>
      <c r="E58" s="37" t="s">
        <v>81</v>
      </c>
      <c r="F58" s="38" t="s">
        <v>52</v>
      </c>
      <c r="G58" s="39">
        <v>1900</v>
      </c>
      <c r="H58" s="40">
        <v>0</v>
      </c>
      <c r="I58" s="40">
        <f>ROUND(G58*H58,P4)</f>
        <v>0</v>
      </c>
      <c r="J58" s="35"/>
      <c r="O58" s="41">
        <f>I58*0.21</f>
        <v>0</v>
      </c>
      <c r="P58">
        <v>3</v>
      </c>
    </row>
    <row r="59">
      <c r="A59" s="35" t="s">
        <v>39</v>
      </c>
      <c r="B59" s="42"/>
      <c r="C59" s="43"/>
      <c r="D59" s="43"/>
      <c r="E59" s="44"/>
      <c r="F59" s="43"/>
      <c r="G59" s="43"/>
      <c r="H59" s="43"/>
      <c r="I59" s="43"/>
      <c r="J59" s="45"/>
    </row>
    <row r="60" ht="90">
      <c r="A60" s="35" t="s">
        <v>40</v>
      </c>
      <c r="B60" s="42"/>
      <c r="C60" s="43"/>
      <c r="D60" s="43"/>
      <c r="E60" s="46" t="s">
        <v>82</v>
      </c>
      <c r="F60" s="43"/>
      <c r="G60" s="43"/>
      <c r="H60" s="43"/>
      <c r="I60" s="43"/>
      <c r="J60" s="45"/>
    </row>
    <row r="61">
      <c r="A61" s="35" t="s">
        <v>42</v>
      </c>
      <c r="B61" s="42"/>
      <c r="C61" s="43"/>
      <c r="D61" s="43"/>
      <c r="E61" s="44"/>
      <c r="F61" s="43"/>
      <c r="G61" s="43"/>
      <c r="H61" s="43"/>
      <c r="I61" s="43"/>
      <c r="J61" s="45"/>
    </row>
    <row r="62">
      <c r="A62" s="35" t="s">
        <v>34</v>
      </c>
      <c r="B62" s="35">
        <v>14</v>
      </c>
      <c r="C62" s="36" t="s">
        <v>83</v>
      </c>
      <c r="D62" s="35" t="s">
        <v>32</v>
      </c>
      <c r="E62" s="37" t="s">
        <v>84</v>
      </c>
      <c r="F62" s="38" t="s">
        <v>38</v>
      </c>
      <c r="G62" s="39">
        <v>114</v>
      </c>
      <c r="H62" s="40">
        <v>0</v>
      </c>
      <c r="I62" s="40">
        <f>ROUND(G62*H62,P4)</f>
        <v>0</v>
      </c>
      <c r="J62" s="35"/>
      <c r="O62" s="41">
        <f>I62*0.21</f>
        <v>0</v>
      </c>
      <c r="P62">
        <v>3</v>
      </c>
    </row>
    <row r="63">
      <c r="A63" s="35" t="s">
        <v>39</v>
      </c>
      <c r="B63" s="42"/>
      <c r="C63" s="43"/>
      <c r="D63" s="43"/>
      <c r="E63" s="44"/>
      <c r="F63" s="43"/>
      <c r="G63" s="43"/>
      <c r="H63" s="43"/>
      <c r="I63" s="43"/>
      <c r="J63" s="45"/>
    </row>
    <row r="64" ht="90">
      <c r="A64" s="35" t="s">
        <v>40</v>
      </c>
      <c r="B64" s="42"/>
      <c r="C64" s="43"/>
      <c r="D64" s="43"/>
      <c r="E64" s="46" t="s">
        <v>85</v>
      </c>
      <c r="F64" s="43"/>
      <c r="G64" s="43"/>
      <c r="H64" s="43"/>
      <c r="I64" s="43"/>
      <c r="J64" s="45"/>
    </row>
    <row r="65">
      <c r="A65" s="35" t="s">
        <v>42</v>
      </c>
      <c r="B65" s="42"/>
      <c r="C65" s="43"/>
      <c r="D65" s="43"/>
      <c r="E65" s="44"/>
      <c r="F65" s="43"/>
      <c r="G65" s="43"/>
      <c r="H65" s="43"/>
      <c r="I65" s="43"/>
      <c r="J65" s="45"/>
    </row>
    <row r="66">
      <c r="A66" s="35" t="s">
        <v>34</v>
      </c>
      <c r="B66" s="35">
        <v>15</v>
      </c>
      <c r="C66" s="36" t="s">
        <v>86</v>
      </c>
      <c r="D66" s="35"/>
      <c r="E66" s="37" t="s">
        <v>87</v>
      </c>
      <c r="F66" s="38" t="s">
        <v>52</v>
      </c>
      <c r="G66" s="39">
        <v>3230</v>
      </c>
      <c r="H66" s="40">
        <v>0</v>
      </c>
      <c r="I66" s="40">
        <f>ROUND(G66*H66,P4)</f>
        <v>0</v>
      </c>
      <c r="J66" s="35"/>
      <c r="O66" s="41">
        <f>I66*0.21</f>
        <v>0</v>
      </c>
      <c r="P66">
        <v>3</v>
      </c>
    </row>
    <row r="67">
      <c r="A67" s="35" t="s">
        <v>39</v>
      </c>
      <c r="B67" s="42"/>
      <c r="C67" s="43"/>
      <c r="D67" s="43"/>
      <c r="E67" s="44"/>
      <c r="F67" s="43"/>
      <c r="G67" s="43"/>
      <c r="H67" s="43"/>
      <c r="I67" s="43"/>
      <c r="J67" s="45"/>
    </row>
    <row r="68" ht="90">
      <c r="A68" s="35" t="s">
        <v>40</v>
      </c>
      <c r="B68" s="42"/>
      <c r="C68" s="43"/>
      <c r="D68" s="43"/>
      <c r="E68" s="46" t="s">
        <v>88</v>
      </c>
      <c r="F68" s="43"/>
      <c r="G68" s="43"/>
      <c r="H68" s="43"/>
      <c r="I68" s="43"/>
      <c r="J68" s="45"/>
    </row>
    <row r="69">
      <c r="A69" s="35" t="s">
        <v>42</v>
      </c>
      <c r="B69" s="42"/>
      <c r="C69" s="43"/>
      <c r="D69" s="43"/>
      <c r="E69" s="44"/>
      <c r="F69" s="43"/>
      <c r="G69" s="43"/>
      <c r="H69" s="43"/>
      <c r="I69" s="43"/>
      <c r="J69" s="45"/>
    </row>
    <row r="70">
      <c r="A70" s="35" t="s">
        <v>34</v>
      </c>
      <c r="B70" s="35">
        <v>16</v>
      </c>
      <c r="C70" s="36" t="s">
        <v>89</v>
      </c>
      <c r="D70" s="35"/>
      <c r="E70" s="37" t="s">
        <v>90</v>
      </c>
      <c r="F70" s="38" t="s">
        <v>52</v>
      </c>
      <c r="G70" s="39">
        <v>950</v>
      </c>
      <c r="H70" s="40">
        <v>0</v>
      </c>
      <c r="I70" s="40">
        <f>ROUND(G70*H70,P4)</f>
        <v>0</v>
      </c>
      <c r="J70" s="35"/>
      <c r="O70" s="41">
        <f>I70*0.21</f>
        <v>0</v>
      </c>
      <c r="P70">
        <v>3</v>
      </c>
    </row>
    <row r="71">
      <c r="A71" s="35" t="s">
        <v>39</v>
      </c>
      <c r="B71" s="42"/>
      <c r="C71" s="43"/>
      <c r="D71" s="43"/>
      <c r="E71" s="44"/>
      <c r="F71" s="43"/>
      <c r="G71" s="43"/>
      <c r="H71" s="43"/>
      <c r="I71" s="43"/>
      <c r="J71" s="45"/>
    </row>
    <row r="72" ht="90">
      <c r="A72" s="35" t="s">
        <v>40</v>
      </c>
      <c r="B72" s="42"/>
      <c r="C72" s="43"/>
      <c r="D72" s="43"/>
      <c r="E72" s="46" t="s">
        <v>91</v>
      </c>
      <c r="F72" s="43"/>
      <c r="G72" s="43"/>
      <c r="H72" s="43"/>
      <c r="I72" s="43"/>
      <c r="J72" s="45"/>
    </row>
    <row r="73">
      <c r="A73" s="35" t="s">
        <v>42</v>
      </c>
      <c r="B73" s="42"/>
      <c r="C73" s="43"/>
      <c r="D73" s="43"/>
      <c r="E73" s="44"/>
      <c r="F73" s="43"/>
      <c r="G73" s="43"/>
      <c r="H73" s="43"/>
      <c r="I73" s="43"/>
      <c r="J73" s="45"/>
    </row>
    <row r="74">
      <c r="A74" s="35" t="s">
        <v>34</v>
      </c>
      <c r="B74" s="35">
        <v>17</v>
      </c>
      <c r="C74" s="36" t="s">
        <v>92</v>
      </c>
      <c r="D74" s="35"/>
      <c r="E74" s="37" t="s">
        <v>93</v>
      </c>
      <c r="F74" s="38" t="s">
        <v>78</v>
      </c>
      <c r="G74" s="39">
        <v>37.200000000000003</v>
      </c>
      <c r="H74" s="40">
        <v>0</v>
      </c>
      <c r="I74" s="40">
        <f>ROUND(G74*H74,P4)</f>
        <v>0</v>
      </c>
      <c r="J74" s="35"/>
      <c r="O74" s="41">
        <f>I74*0.21</f>
        <v>0</v>
      </c>
      <c r="P74">
        <v>3</v>
      </c>
    </row>
    <row r="75">
      <c r="A75" s="35" t="s">
        <v>39</v>
      </c>
      <c r="B75" s="42"/>
      <c r="C75" s="43"/>
      <c r="D75" s="43"/>
      <c r="E75" s="44"/>
      <c r="F75" s="43"/>
      <c r="G75" s="43"/>
      <c r="H75" s="43"/>
      <c r="I75" s="43"/>
      <c r="J75" s="45"/>
    </row>
    <row r="76" ht="90">
      <c r="A76" s="35" t="s">
        <v>40</v>
      </c>
      <c r="B76" s="42"/>
      <c r="C76" s="43"/>
      <c r="D76" s="43"/>
      <c r="E76" s="46" t="s">
        <v>94</v>
      </c>
      <c r="F76" s="43"/>
      <c r="G76" s="43"/>
      <c r="H76" s="43"/>
      <c r="I76" s="43"/>
      <c r="J76" s="45"/>
    </row>
    <row r="77">
      <c r="A77" s="35" t="s">
        <v>42</v>
      </c>
      <c r="B77" s="42"/>
      <c r="C77" s="43"/>
      <c r="D77" s="43"/>
      <c r="E77" s="44"/>
      <c r="F77" s="43"/>
      <c r="G77" s="43"/>
      <c r="H77" s="43"/>
      <c r="I77" s="43"/>
      <c r="J77" s="45"/>
    </row>
    <row r="78">
      <c r="A78" s="35" t="s">
        <v>34</v>
      </c>
      <c r="B78" s="35">
        <v>18</v>
      </c>
      <c r="C78" s="36" t="s">
        <v>95</v>
      </c>
      <c r="D78" s="35"/>
      <c r="E78" s="37" t="s">
        <v>96</v>
      </c>
      <c r="F78" s="38" t="s">
        <v>38</v>
      </c>
      <c r="G78" s="39">
        <v>37.5</v>
      </c>
      <c r="H78" s="40">
        <v>0</v>
      </c>
      <c r="I78" s="40">
        <f>ROUND(G78*H78,P4)</f>
        <v>0</v>
      </c>
      <c r="J78" s="35"/>
      <c r="O78" s="41">
        <f>I78*0.21</f>
        <v>0</v>
      </c>
      <c r="P78">
        <v>3</v>
      </c>
    </row>
    <row r="79">
      <c r="A79" s="35" t="s">
        <v>39</v>
      </c>
      <c r="B79" s="42"/>
      <c r="C79" s="43"/>
      <c r="D79" s="43"/>
      <c r="E79" s="44"/>
      <c r="F79" s="43"/>
      <c r="G79" s="43"/>
      <c r="H79" s="43"/>
      <c r="I79" s="43"/>
      <c r="J79" s="45"/>
    </row>
    <row r="80" ht="90">
      <c r="A80" s="35" t="s">
        <v>40</v>
      </c>
      <c r="B80" s="42"/>
      <c r="C80" s="43"/>
      <c r="D80" s="43"/>
      <c r="E80" s="46" t="s">
        <v>97</v>
      </c>
      <c r="F80" s="43"/>
      <c r="G80" s="43"/>
      <c r="H80" s="43"/>
      <c r="I80" s="43"/>
      <c r="J80" s="45"/>
    </row>
    <row r="81">
      <c r="A81" s="35" t="s">
        <v>42</v>
      </c>
      <c r="B81" s="42"/>
      <c r="C81" s="43"/>
      <c r="D81" s="43"/>
      <c r="E81" s="44"/>
      <c r="F81" s="43"/>
      <c r="G81" s="43"/>
      <c r="H81" s="43"/>
      <c r="I81" s="43"/>
      <c r="J81" s="45"/>
    </row>
    <row r="82">
      <c r="A82" s="29" t="s">
        <v>31</v>
      </c>
      <c r="B82" s="30"/>
      <c r="C82" s="31" t="s">
        <v>98</v>
      </c>
      <c r="D82" s="32"/>
      <c r="E82" s="29" t="s">
        <v>99</v>
      </c>
      <c r="F82" s="32"/>
      <c r="G82" s="32"/>
      <c r="H82" s="32"/>
      <c r="I82" s="33">
        <f>SUMIFS(I83:I106,A83:A106,"P")</f>
        <v>0</v>
      </c>
      <c r="J82" s="34"/>
    </row>
    <row r="83" ht="30">
      <c r="A83" s="35" t="s">
        <v>34</v>
      </c>
      <c r="B83" s="35">
        <v>19</v>
      </c>
      <c r="C83" s="36" t="s">
        <v>100</v>
      </c>
      <c r="D83" s="35" t="s">
        <v>32</v>
      </c>
      <c r="E83" s="37" t="s">
        <v>101</v>
      </c>
      <c r="F83" s="38" t="s">
        <v>52</v>
      </c>
      <c r="G83" s="39">
        <v>48932</v>
      </c>
      <c r="H83" s="40">
        <v>0</v>
      </c>
      <c r="I83" s="40">
        <f>ROUND(G83*H83,P4)</f>
        <v>0</v>
      </c>
      <c r="J83" s="35"/>
      <c r="O83" s="41">
        <f>I83*0.21</f>
        <v>0</v>
      </c>
      <c r="P83">
        <v>3</v>
      </c>
    </row>
    <row r="84">
      <c r="A84" s="35" t="s">
        <v>39</v>
      </c>
      <c r="B84" s="42"/>
      <c r="C84" s="43"/>
      <c r="D84" s="43"/>
      <c r="E84" s="44"/>
      <c r="F84" s="43"/>
      <c r="G84" s="43"/>
      <c r="H84" s="43"/>
      <c r="I84" s="43"/>
      <c r="J84" s="45"/>
    </row>
    <row r="85" ht="90">
      <c r="A85" s="35" t="s">
        <v>40</v>
      </c>
      <c r="B85" s="42"/>
      <c r="C85" s="43"/>
      <c r="D85" s="43"/>
      <c r="E85" s="46" t="s">
        <v>102</v>
      </c>
      <c r="F85" s="43"/>
      <c r="G85" s="43"/>
      <c r="H85" s="43"/>
      <c r="I85" s="43"/>
      <c r="J85" s="45"/>
    </row>
    <row r="86">
      <c r="A86" s="35" t="s">
        <v>42</v>
      </c>
      <c r="B86" s="42"/>
      <c r="C86" s="43"/>
      <c r="D86" s="43"/>
      <c r="E86" s="44"/>
      <c r="F86" s="43"/>
      <c r="G86" s="43"/>
      <c r="H86" s="43"/>
      <c r="I86" s="43"/>
      <c r="J86" s="45"/>
    </row>
    <row r="87">
      <c r="A87" s="35" t="s">
        <v>34</v>
      </c>
      <c r="B87" s="35">
        <v>20</v>
      </c>
      <c r="C87" s="36" t="s">
        <v>76</v>
      </c>
      <c r="D87" s="35" t="s">
        <v>74</v>
      </c>
      <c r="E87" s="37" t="s">
        <v>103</v>
      </c>
      <c r="F87" s="38" t="s">
        <v>78</v>
      </c>
      <c r="G87" s="39">
        <v>235</v>
      </c>
      <c r="H87" s="40">
        <v>0</v>
      </c>
      <c r="I87" s="40">
        <f>ROUND(G87*H87,P4)</f>
        <v>0</v>
      </c>
      <c r="J87" s="35"/>
      <c r="O87" s="41">
        <f>I87*0.21</f>
        <v>0</v>
      </c>
      <c r="P87">
        <v>3</v>
      </c>
    </row>
    <row r="88">
      <c r="A88" s="35" t="s">
        <v>39</v>
      </c>
      <c r="B88" s="42"/>
      <c r="C88" s="43"/>
      <c r="D88" s="43"/>
      <c r="E88" s="44"/>
      <c r="F88" s="43"/>
      <c r="G88" s="43"/>
      <c r="H88" s="43"/>
      <c r="I88" s="43"/>
      <c r="J88" s="45"/>
    </row>
    <row r="89" ht="90">
      <c r="A89" s="35" t="s">
        <v>40</v>
      </c>
      <c r="B89" s="42"/>
      <c r="C89" s="43"/>
      <c r="D89" s="43"/>
      <c r="E89" s="46" t="s">
        <v>104</v>
      </c>
      <c r="F89" s="43"/>
      <c r="G89" s="43"/>
      <c r="H89" s="43"/>
      <c r="I89" s="43"/>
      <c r="J89" s="45"/>
    </row>
    <row r="90">
      <c r="A90" s="35" t="s">
        <v>42</v>
      </c>
      <c r="B90" s="42"/>
      <c r="C90" s="43"/>
      <c r="D90" s="43"/>
      <c r="E90" s="44"/>
      <c r="F90" s="43"/>
      <c r="G90" s="43"/>
      <c r="H90" s="43"/>
      <c r="I90" s="43"/>
      <c r="J90" s="45"/>
    </row>
    <row r="91">
      <c r="A91" s="35" t="s">
        <v>34</v>
      </c>
      <c r="B91" s="35">
        <v>21</v>
      </c>
      <c r="C91" s="36" t="s">
        <v>83</v>
      </c>
      <c r="D91" s="35" t="s">
        <v>74</v>
      </c>
      <c r="E91" s="37" t="s">
        <v>105</v>
      </c>
      <c r="F91" s="38" t="s">
        <v>38</v>
      </c>
      <c r="G91" s="39">
        <v>1504</v>
      </c>
      <c r="H91" s="40">
        <v>0</v>
      </c>
      <c r="I91" s="40">
        <f>ROUND(G91*H91,P4)</f>
        <v>0</v>
      </c>
      <c r="J91" s="35"/>
      <c r="O91" s="41">
        <f>I91*0.21</f>
        <v>0</v>
      </c>
      <c r="P91">
        <v>3</v>
      </c>
    </row>
    <row r="92">
      <c r="A92" s="35" t="s">
        <v>39</v>
      </c>
      <c r="B92" s="42"/>
      <c r="C92" s="43"/>
      <c r="D92" s="43"/>
      <c r="E92" s="44"/>
      <c r="F92" s="43"/>
      <c r="G92" s="43"/>
      <c r="H92" s="43"/>
      <c r="I92" s="43"/>
      <c r="J92" s="45"/>
    </row>
    <row r="93" ht="90">
      <c r="A93" s="35" t="s">
        <v>40</v>
      </c>
      <c r="B93" s="42"/>
      <c r="C93" s="43"/>
      <c r="D93" s="43"/>
      <c r="E93" s="46" t="s">
        <v>106</v>
      </c>
      <c r="F93" s="43"/>
      <c r="G93" s="43"/>
      <c r="H93" s="43"/>
      <c r="I93" s="43"/>
      <c r="J93" s="45"/>
    </row>
    <row r="94">
      <c r="A94" s="35" t="s">
        <v>42</v>
      </c>
      <c r="B94" s="42"/>
      <c r="C94" s="43"/>
      <c r="D94" s="43"/>
      <c r="E94" s="44"/>
      <c r="F94" s="43"/>
      <c r="G94" s="43"/>
      <c r="H94" s="43"/>
      <c r="I94" s="43"/>
      <c r="J94" s="45"/>
    </row>
    <row r="95">
      <c r="A95" s="35" t="s">
        <v>34</v>
      </c>
      <c r="B95" s="35">
        <v>22</v>
      </c>
      <c r="C95" s="36" t="s">
        <v>107</v>
      </c>
      <c r="D95" s="35"/>
      <c r="E95" s="37" t="s">
        <v>108</v>
      </c>
      <c r="F95" s="38" t="s">
        <v>52</v>
      </c>
      <c r="G95" s="39">
        <v>4705</v>
      </c>
      <c r="H95" s="40">
        <v>0</v>
      </c>
      <c r="I95" s="40">
        <f>ROUND(G95*H95,P4)</f>
        <v>0</v>
      </c>
      <c r="J95" s="35"/>
      <c r="O95" s="41">
        <f>I95*0.21</f>
        <v>0</v>
      </c>
      <c r="P95">
        <v>3</v>
      </c>
    </row>
    <row r="96">
      <c r="A96" s="35" t="s">
        <v>39</v>
      </c>
      <c r="B96" s="42"/>
      <c r="C96" s="43"/>
      <c r="D96" s="43"/>
      <c r="E96" s="44"/>
      <c r="F96" s="43"/>
      <c r="G96" s="43"/>
      <c r="H96" s="43"/>
      <c r="I96" s="43"/>
      <c r="J96" s="45"/>
    </row>
    <row r="97" ht="90">
      <c r="A97" s="35" t="s">
        <v>40</v>
      </c>
      <c r="B97" s="42"/>
      <c r="C97" s="43"/>
      <c r="D97" s="43"/>
      <c r="E97" s="46" t="s">
        <v>109</v>
      </c>
      <c r="F97" s="43"/>
      <c r="G97" s="43"/>
      <c r="H97" s="43"/>
      <c r="I97" s="43"/>
      <c r="J97" s="45"/>
    </row>
    <row r="98">
      <c r="A98" s="35" t="s">
        <v>42</v>
      </c>
      <c r="B98" s="42"/>
      <c r="C98" s="43"/>
      <c r="D98" s="43"/>
      <c r="E98" s="44"/>
      <c r="F98" s="43"/>
      <c r="G98" s="43"/>
      <c r="H98" s="43"/>
      <c r="I98" s="43"/>
      <c r="J98" s="45"/>
    </row>
    <row r="99">
      <c r="A99" s="35" t="s">
        <v>34</v>
      </c>
      <c r="B99" s="35">
        <v>23</v>
      </c>
      <c r="C99" s="36" t="s">
        <v>110</v>
      </c>
      <c r="D99" s="35"/>
      <c r="E99" s="37" t="s">
        <v>111</v>
      </c>
      <c r="F99" s="38" t="s">
        <v>52</v>
      </c>
      <c r="G99" s="39">
        <v>4705</v>
      </c>
      <c r="H99" s="40">
        <v>0</v>
      </c>
      <c r="I99" s="40">
        <f>ROUND(G99*H99,P4)</f>
        <v>0</v>
      </c>
      <c r="J99" s="35"/>
      <c r="O99" s="41">
        <f>I99*0.21</f>
        <v>0</v>
      </c>
      <c r="P99">
        <v>3</v>
      </c>
    </row>
    <row r="100">
      <c r="A100" s="35" t="s">
        <v>39</v>
      </c>
      <c r="B100" s="42"/>
      <c r="C100" s="43"/>
      <c r="D100" s="43"/>
      <c r="E100" s="44"/>
      <c r="F100" s="43"/>
      <c r="G100" s="43"/>
      <c r="H100" s="43"/>
      <c r="I100" s="43"/>
      <c r="J100" s="45"/>
    </row>
    <row r="101" ht="90">
      <c r="A101" s="35" t="s">
        <v>40</v>
      </c>
      <c r="B101" s="42"/>
      <c r="C101" s="43"/>
      <c r="D101" s="43"/>
      <c r="E101" s="46" t="s">
        <v>109</v>
      </c>
      <c r="F101" s="43"/>
      <c r="G101" s="43"/>
      <c r="H101" s="43"/>
      <c r="I101" s="43"/>
      <c r="J101" s="45"/>
    </row>
    <row r="102">
      <c r="A102" s="35" t="s">
        <v>42</v>
      </c>
      <c r="B102" s="42"/>
      <c r="C102" s="43"/>
      <c r="D102" s="43"/>
      <c r="E102" s="44"/>
      <c r="F102" s="43"/>
      <c r="G102" s="43"/>
      <c r="H102" s="43"/>
      <c r="I102" s="43"/>
      <c r="J102" s="45"/>
    </row>
    <row r="103">
      <c r="A103" s="35" t="s">
        <v>34</v>
      </c>
      <c r="B103" s="35">
        <v>24</v>
      </c>
      <c r="C103" s="36" t="s">
        <v>112</v>
      </c>
      <c r="D103" s="35"/>
      <c r="E103" s="37" t="s">
        <v>113</v>
      </c>
      <c r="F103" s="38" t="s">
        <v>78</v>
      </c>
      <c r="G103" s="39">
        <v>1927</v>
      </c>
      <c r="H103" s="40">
        <v>0</v>
      </c>
      <c r="I103" s="40">
        <f>ROUND(G103*H103,P4)</f>
        <v>0</v>
      </c>
      <c r="J103" s="35"/>
      <c r="O103" s="41">
        <f>I103*0.21</f>
        <v>0</v>
      </c>
      <c r="P103">
        <v>3</v>
      </c>
    </row>
    <row r="104">
      <c r="A104" s="35" t="s">
        <v>39</v>
      </c>
      <c r="B104" s="42"/>
      <c r="C104" s="43"/>
      <c r="D104" s="43"/>
      <c r="E104" s="44"/>
      <c r="F104" s="43"/>
      <c r="G104" s="43"/>
      <c r="H104" s="43"/>
      <c r="I104" s="43"/>
      <c r="J104" s="45"/>
    </row>
    <row r="105" ht="90">
      <c r="A105" s="35" t="s">
        <v>40</v>
      </c>
      <c r="B105" s="42"/>
      <c r="C105" s="43"/>
      <c r="D105" s="43"/>
      <c r="E105" s="46" t="s">
        <v>114</v>
      </c>
      <c r="F105" s="43"/>
      <c r="G105" s="43"/>
      <c r="H105" s="43"/>
      <c r="I105" s="43"/>
      <c r="J105" s="45"/>
    </row>
    <row r="106">
      <c r="A106" s="35" t="s">
        <v>42</v>
      </c>
      <c r="B106" s="42"/>
      <c r="C106" s="43"/>
      <c r="D106" s="43"/>
      <c r="E106" s="44"/>
      <c r="F106" s="43"/>
      <c r="G106" s="43"/>
      <c r="H106" s="43"/>
      <c r="I106" s="43"/>
      <c r="J106" s="45"/>
    </row>
    <row r="107">
      <c r="A107" s="29" t="s">
        <v>31</v>
      </c>
      <c r="B107" s="30"/>
      <c r="C107" s="31" t="s">
        <v>115</v>
      </c>
      <c r="D107" s="32"/>
      <c r="E107" s="29" t="s">
        <v>116</v>
      </c>
      <c r="F107" s="32"/>
      <c r="G107" s="32"/>
      <c r="H107" s="32"/>
      <c r="I107" s="33">
        <f>SUMIFS(I108:I115,A108:A115,"P")</f>
        <v>0</v>
      </c>
      <c r="J107" s="34"/>
    </row>
    <row r="108" ht="30">
      <c r="A108" s="35" t="s">
        <v>34</v>
      </c>
      <c r="B108" s="35">
        <v>25</v>
      </c>
      <c r="C108" s="36" t="s">
        <v>100</v>
      </c>
      <c r="D108" s="35" t="s">
        <v>74</v>
      </c>
      <c r="E108" s="37" t="s">
        <v>101</v>
      </c>
      <c r="F108" s="38" t="s">
        <v>52</v>
      </c>
      <c r="G108" s="39">
        <v>2315</v>
      </c>
      <c r="H108" s="40">
        <v>0</v>
      </c>
      <c r="I108" s="40">
        <f>ROUND(G108*H108,P4)</f>
        <v>0</v>
      </c>
      <c r="J108" s="35"/>
      <c r="O108" s="41">
        <f>I108*0.21</f>
        <v>0</v>
      </c>
      <c r="P108">
        <v>3</v>
      </c>
    </row>
    <row r="109">
      <c r="A109" s="35" t="s">
        <v>39</v>
      </c>
      <c r="B109" s="42"/>
      <c r="C109" s="43"/>
      <c r="D109" s="43"/>
      <c r="E109" s="44"/>
      <c r="F109" s="43"/>
      <c r="G109" s="43"/>
      <c r="H109" s="43"/>
      <c r="I109" s="43"/>
      <c r="J109" s="45"/>
    </row>
    <row r="110" ht="90">
      <c r="A110" s="35" t="s">
        <v>40</v>
      </c>
      <c r="B110" s="42"/>
      <c r="C110" s="43"/>
      <c r="D110" s="43"/>
      <c r="E110" s="46" t="s">
        <v>117</v>
      </c>
      <c r="F110" s="43"/>
      <c r="G110" s="43"/>
      <c r="H110" s="43"/>
      <c r="I110" s="43"/>
      <c r="J110" s="45"/>
    </row>
    <row r="111">
      <c r="A111" s="35" t="s">
        <v>42</v>
      </c>
      <c r="B111" s="42"/>
      <c r="C111" s="43"/>
      <c r="D111" s="43"/>
      <c r="E111" s="44"/>
      <c r="F111" s="43"/>
      <c r="G111" s="43"/>
      <c r="H111" s="43"/>
      <c r="I111" s="43"/>
      <c r="J111" s="45"/>
    </row>
    <row r="112">
      <c r="A112" s="35" t="s">
        <v>34</v>
      </c>
      <c r="B112" s="35">
        <v>26</v>
      </c>
      <c r="C112" s="36" t="s">
        <v>83</v>
      </c>
      <c r="D112" s="35" t="s">
        <v>98</v>
      </c>
      <c r="E112" s="37" t="s">
        <v>84</v>
      </c>
      <c r="F112" s="38" t="s">
        <v>38</v>
      </c>
      <c r="G112" s="39">
        <v>92.5</v>
      </c>
      <c r="H112" s="40">
        <v>0</v>
      </c>
      <c r="I112" s="40">
        <f>ROUND(G112*H112,P4)</f>
        <v>0</v>
      </c>
      <c r="J112" s="35"/>
      <c r="O112" s="41">
        <f>I112*0.21</f>
        <v>0</v>
      </c>
      <c r="P112">
        <v>3</v>
      </c>
    </row>
    <row r="113">
      <c r="A113" s="35" t="s">
        <v>39</v>
      </c>
      <c r="B113" s="42"/>
      <c r="C113" s="43"/>
      <c r="D113" s="43"/>
      <c r="E113" s="44"/>
      <c r="F113" s="43"/>
      <c r="G113" s="43"/>
      <c r="H113" s="43"/>
      <c r="I113" s="43"/>
      <c r="J113" s="45"/>
    </row>
    <row r="114" ht="90">
      <c r="A114" s="35" t="s">
        <v>40</v>
      </c>
      <c r="B114" s="42"/>
      <c r="C114" s="43"/>
      <c r="D114" s="43"/>
      <c r="E114" s="46" t="s">
        <v>118</v>
      </c>
      <c r="F114" s="43"/>
      <c r="G114" s="43"/>
      <c r="H114" s="43"/>
      <c r="I114" s="43"/>
      <c r="J114" s="45"/>
    </row>
    <row r="115">
      <c r="A115" s="35" t="s">
        <v>42</v>
      </c>
      <c r="B115" s="42"/>
      <c r="C115" s="43"/>
      <c r="D115" s="43"/>
      <c r="E115" s="44"/>
      <c r="F115" s="43"/>
      <c r="G115" s="43"/>
      <c r="H115" s="43"/>
      <c r="I115" s="43"/>
      <c r="J115" s="45"/>
    </row>
    <row r="116">
      <c r="A116" s="29" t="s">
        <v>31</v>
      </c>
      <c r="B116" s="30"/>
      <c r="C116" s="31" t="s">
        <v>119</v>
      </c>
      <c r="D116" s="32"/>
      <c r="E116" s="29" t="s">
        <v>120</v>
      </c>
      <c r="F116" s="32"/>
      <c r="G116" s="32"/>
      <c r="H116" s="32"/>
      <c r="I116" s="33">
        <f>SUMIFS(I117:I124,A117:A124,"P")</f>
        <v>0</v>
      </c>
      <c r="J116" s="34"/>
    </row>
    <row r="117" ht="30">
      <c r="A117" s="35" t="s">
        <v>34</v>
      </c>
      <c r="B117" s="35">
        <v>27</v>
      </c>
      <c r="C117" s="36" t="s">
        <v>100</v>
      </c>
      <c r="D117" s="35" t="s">
        <v>98</v>
      </c>
      <c r="E117" s="37" t="s">
        <v>101</v>
      </c>
      <c r="F117" s="38" t="s">
        <v>52</v>
      </c>
      <c r="G117" s="39">
        <v>9152</v>
      </c>
      <c r="H117" s="40">
        <v>0</v>
      </c>
      <c r="I117" s="40">
        <f>ROUND(G117*H117,P4)</f>
        <v>0</v>
      </c>
      <c r="J117" s="35"/>
      <c r="O117" s="41">
        <f>I117*0.21</f>
        <v>0</v>
      </c>
      <c r="P117">
        <v>3</v>
      </c>
    </row>
    <row r="118">
      <c r="A118" s="35" t="s">
        <v>39</v>
      </c>
      <c r="B118" s="42"/>
      <c r="C118" s="43"/>
      <c r="D118" s="43"/>
      <c r="E118" s="44"/>
      <c r="F118" s="43"/>
      <c r="G118" s="43"/>
      <c r="H118" s="43"/>
      <c r="I118" s="43"/>
      <c r="J118" s="45"/>
    </row>
    <row r="119" ht="90">
      <c r="A119" s="35" t="s">
        <v>40</v>
      </c>
      <c r="B119" s="42"/>
      <c r="C119" s="43"/>
      <c r="D119" s="43"/>
      <c r="E119" s="46" t="s">
        <v>121</v>
      </c>
      <c r="F119" s="43"/>
      <c r="G119" s="43"/>
      <c r="H119" s="43"/>
      <c r="I119" s="43"/>
      <c r="J119" s="45"/>
    </row>
    <row r="120">
      <c r="A120" s="35" t="s">
        <v>42</v>
      </c>
      <c r="B120" s="42"/>
      <c r="C120" s="43"/>
      <c r="D120" s="43"/>
      <c r="E120" s="44"/>
      <c r="F120" s="43"/>
      <c r="G120" s="43"/>
      <c r="H120" s="43"/>
      <c r="I120" s="43"/>
      <c r="J120" s="45"/>
    </row>
    <row r="121">
      <c r="A121" s="35" t="s">
        <v>34</v>
      </c>
      <c r="B121" s="35">
        <v>28</v>
      </c>
      <c r="C121" s="36" t="s">
        <v>83</v>
      </c>
      <c r="D121" s="35" t="s">
        <v>115</v>
      </c>
      <c r="E121" s="37" t="s">
        <v>84</v>
      </c>
      <c r="F121" s="38" t="s">
        <v>38</v>
      </c>
      <c r="G121" s="39">
        <v>700</v>
      </c>
      <c r="H121" s="40">
        <v>0</v>
      </c>
      <c r="I121" s="40">
        <f>ROUND(G121*H121,P4)</f>
        <v>0</v>
      </c>
      <c r="J121" s="35"/>
      <c r="O121" s="41">
        <f>I121*0.21</f>
        <v>0</v>
      </c>
      <c r="P121">
        <v>3</v>
      </c>
    </row>
    <row r="122">
      <c r="A122" s="35" t="s">
        <v>39</v>
      </c>
      <c r="B122" s="42"/>
      <c r="C122" s="43"/>
      <c r="D122" s="43"/>
      <c r="E122" s="44"/>
      <c r="F122" s="43"/>
      <c r="G122" s="43"/>
      <c r="H122" s="43"/>
      <c r="I122" s="43"/>
      <c r="J122" s="45"/>
    </row>
    <row r="123" ht="90">
      <c r="A123" s="35" t="s">
        <v>40</v>
      </c>
      <c r="B123" s="42"/>
      <c r="C123" s="43"/>
      <c r="D123" s="43"/>
      <c r="E123" s="46" t="s">
        <v>122</v>
      </c>
      <c r="F123" s="43"/>
      <c r="G123" s="43"/>
      <c r="H123" s="43"/>
      <c r="I123" s="43"/>
      <c r="J123" s="45"/>
    </row>
    <row r="124">
      <c r="A124" s="35" t="s">
        <v>42</v>
      </c>
      <c r="B124" s="42"/>
      <c r="C124" s="43"/>
      <c r="D124" s="43"/>
      <c r="E124" s="44"/>
      <c r="F124" s="43"/>
      <c r="G124" s="43"/>
      <c r="H124" s="43"/>
      <c r="I124" s="43"/>
      <c r="J124" s="45"/>
    </row>
    <row r="125">
      <c r="A125" s="29" t="s">
        <v>31</v>
      </c>
      <c r="B125" s="30"/>
      <c r="C125" s="31" t="s">
        <v>123</v>
      </c>
      <c r="D125" s="32"/>
      <c r="E125" s="29" t="s">
        <v>124</v>
      </c>
      <c r="F125" s="32"/>
      <c r="G125" s="32"/>
      <c r="H125" s="32"/>
      <c r="I125" s="33">
        <f>SUMIFS(I126:I133,A126:A133,"P")</f>
        <v>0</v>
      </c>
      <c r="J125" s="34"/>
    </row>
    <row r="126">
      <c r="A126" s="35" t="s">
        <v>34</v>
      </c>
      <c r="B126" s="35">
        <v>29</v>
      </c>
      <c r="C126" s="36" t="s">
        <v>125</v>
      </c>
      <c r="D126" s="35"/>
      <c r="E126" s="37" t="s">
        <v>126</v>
      </c>
      <c r="F126" s="38" t="s">
        <v>52</v>
      </c>
      <c r="G126" s="39">
        <v>0</v>
      </c>
      <c r="H126" s="40">
        <v>0</v>
      </c>
      <c r="I126" s="40">
        <f>ROUND(G126*H126,P4)</f>
        <v>0</v>
      </c>
      <c r="J126" s="35"/>
      <c r="O126" s="41">
        <f>I126*0.21</f>
        <v>0</v>
      </c>
      <c r="P126">
        <v>3</v>
      </c>
    </row>
    <row r="127">
      <c r="A127" s="35" t="s">
        <v>39</v>
      </c>
      <c r="B127" s="42"/>
      <c r="C127" s="43"/>
      <c r="D127" s="43"/>
      <c r="E127" s="44"/>
      <c r="F127" s="43"/>
      <c r="G127" s="43"/>
      <c r="H127" s="43"/>
      <c r="I127" s="43"/>
      <c r="J127" s="45"/>
    </row>
    <row r="128" ht="90">
      <c r="A128" s="35" t="s">
        <v>40</v>
      </c>
      <c r="B128" s="42"/>
      <c r="C128" s="43"/>
      <c r="D128" s="43"/>
      <c r="E128" s="46" t="s">
        <v>127</v>
      </c>
      <c r="F128" s="43"/>
      <c r="G128" s="43"/>
      <c r="H128" s="43"/>
      <c r="I128" s="43"/>
      <c r="J128" s="45"/>
    </row>
    <row r="129">
      <c r="A129" s="35" t="s">
        <v>42</v>
      </c>
      <c r="B129" s="42"/>
      <c r="C129" s="43"/>
      <c r="D129" s="43"/>
      <c r="E129" s="44"/>
      <c r="F129" s="43"/>
      <c r="G129" s="43"/>
      <c r="H129" s="43"/>
      <c r="I129" s="43"/>
      <c r="J129" s="45"/>
    </row>
    <row r="130">
      <c r="A130" s="35" t="s">
        <v>34</v>
      </c>
      <c r="B130" s="35">
        <v>30</v>
      </c>
      <c r="C130" s="36" t="s">
        <v>128</v>
      </c>
      <c r="D130" s="35"/>
      <c r="E130" s="37" t="s">
        <v>129</v>
      </c>
      <c r="F130" s="38" t="s">
        <v>130</v>
      </c>
      <c r="G130" s="39">
        <v>135</v>
      </c>
      <c r="H130" s="40">
        <v>0</v>
      </c>
      <c r="I130" s="40">
        <f>ROUND(G130*H130,P4)</f>
        <v>0</v>
      </c>
      <c r="J130" s="35"/>
      <c r="O130" s="41">
        <f>I130*0.21</f>
        <v>0</v>
      </c>
      <c r="P130">
        <v>3</v>
      </c>
    </row>
    <row r="131">
      <c r="A131" s="35" t="s">
        <v>39</v>
      </c>
      <c r="B131" s="42"/>
      <c r="C131" s="43"/>
      <c r="D131" s="43"/>
      <c r="E131" s="44"/>
      <c r="F131" s="43"/>
      <c r="G131" s="43"/>
      <c r="H131" s="43"/>
      <c r="I131" s="43"/>
      <c r="J131" s="45"/>
    </row>
    <row r="132" ht="90">
      <c r="A132" s="35" t="s">
        <v>40</v>
      </c>
      <c r="B132" s="42"/>
      <c r="C132" s="43"/>
      <c r="D132" s="43"/>
      <c r="E132" s="46" t="s">
        <v>131</v>
      </c>
      <c r="F132" s="43"/>
      <c r="G132" s="43"/>
      <c r="H132" s="43"/>
      <c r="I132" s="43"/>
      <c r="J132" s="45"/>
    </row>
    <row r="133">
      <c r="A133" s="35" t="s">
        <v>42</v>
      </c>
      <c r="B133" s="42"/>
      <c r="C133" s="43"/>
      <c r="D133" s="43"/>
      <c r="E133" s="44"/>
      <c r="F133" s="43"/>
      <c r="G133" s="43"/>
      <c r="H133" s="43"/>
      <c r="I133" s="43"/>
      <c r="J133" s="45"/>
    </row>
    <row r="134">
      <c r="A134" s="29" t="s">
        <v>31</v>
      </c>
      <c r="B134" s="30"/>
      <c r="C134" s="31" t="s">
        <v>132</v>
      </c>
      <c r="D134" s="32"/>
      <c r="E134" s="29" t="s">
        <v>133</v>
      </c>
      <c r="F134" s="32"/>
      <c r="G134" s="32"/>
      <c r="H134" s="32"/>
      <c r="I134" s="33">
        <f>SUMIFS(I135:I138,A135:A138,"P")</f>
        <v>0</v>
      </c>
      <c r="J134" s="34"/>
    </row>
    <row r="135">
      <c r="A135" s="35" t="s">
        <v>34</v>
      </c>
      <c r="B135" s="35">
        <v>31</v>
      </c>
      <c r="C135" s="36" t="s">
        <v>134</v>
      </c>
      <c r="D135" s="35"/>
      <c r="E135" s="37" t="s">
        <v>135</v>
      </c>
      <c r="F135" s="38" t="s">
        <v>52</v>
      </c>
      <c r="G135" s="39">
        <v>410</v>
      </c>
      <c r="H135" s="40">
        <v>0</v>
      </c>
      <c r="I135" s="40">
        <f>ROUND(G135*H135,P4)</f>
        <v>0</v>
      </c>
      <c r="J135" s="35"/>
      <c r="O135" s="41">
        <f>I135*0.21</f>
        <v>0</v>
      </c>
      <c r="P135">
        <v>3</v>
      </c>
    </row>
    <row r="136">
      <c r="A136" s="35" t="s">
        <v>39</v>
      </c>
      <c r="B136" s="42"/>
      <c r="C136" s="43"/>
      <c r="D136" s="43"/>
      <c r="E136" s="44"/>
      <c r="F136" s="43"/>
      <c r="G136" s="43"/>
      <c r="H136" s="43"/>
      <c r="I136" s="43"/>
      <c r="J136" s="45"/>
    </row>
    <row r="137" ht="90">
      <c r="A137" s="35" t="s">
        <v>40</v>
      </c>
      <c r="B137" s="42"/>
      <c r="C137" s="43"/>
      <c r="D137" s="43"/>
      <c r="E137" s="46" t="s">
        <v>136</v>
      </c>
      <c r="F137" s="43"/>
      <c r="G137" s="43"/>
      <c r="H137" s="43"/>
      <c r="I137" s="43"/>
      <c r="J137" s="45"/>
    </row>
    <row r="138">
      <c r="A138" s="35" t="s">
        <v>42</v>
      </c>
      <c r="B138" s="42"/>
      <c r="C138" s="43"/>
      <c r="D138" s="43"/>
      <c r="E138" s="44"/>
      <c r="F138" s="43"/>
      <c r="G138" s="43"/>
      <c r="H138" s="43"/>
      <c r="I138" s="43"/>
      <c r="J138" s="45"/>
    </row>
    <row r="139">
      <c r="A139" s="29" t="s">
        <v>31</v>
      </c>
      <c r="B139" s="30"/>
      <c r="C139" s="31" t="s">
        <v>137</v>
      </c>
      <c r="D139" s="32"/>
      <c r="E139" s="29" t="s">
        <v>138</v>
      </c>
      <c r="F139" s="32"/>
      <c r="G139" s="32"/>
      <c r="H139" s="32"/>
      <c r="I139" s="33">
        <f>SUMIFS(I140:I143,A140:A143,"P")</f>
        <v>0</v>
      </c>
      <c r="J139" s="34"/>
    </row>
    <row r="140">
      <c r="A140" s="35" t="s">
        <v>34</v>
      </c>
      <c r="B140" s="35">
        <v>32</v>
      </c>
      <c r="C140" s="36" t="s">
        <v>139</v>
      </c>
      <c r="D140" s="35"/>
      <c r="E140" s="37" t="s">
        <v>140</v>
      </c>
      <c r="F140" s="38" t="s">
        <v>45</v>
      </c>
      <c r="G140" s="39">
        <v>10</v>
      </c>
      <c r="H140" s="40">
        <v>0</v>
      </c>
      <c r="I140" s="40">
        <f>ROUND(G140*H140,P4)</f>
        <v>0</v>
      </c>
      <c r="J140" s="35"/>
      <c r="O140" s="41">
        <f>I140*0.21</f>
        <v>0</v>
      </c>
      <c r="P140">
        <v>3</v>
      </c>
    </row>
    <row r="141">
      <c r="A141" s="35" t="s">
        <v>39</v>
      </c>
      <c r="B141" s="42"/>
      <c r="C141" s="43"/>
      <c r="D141" s="43"/>
      <c r="E141" s="44"/>
      <c r="F141" s="43"/>
      <c r="G141" s="43"/>
      <c r="H141" s="43"/>
      <c r="I141" s="43"/>
      <c r="J141" s="45"/>
    </row>
    <row r="142" ht="90">
      <c r="A142" s="35" t="s">
        <v>40</v>
      </c>
      <c r="B142" s="42"/>
      <c r="C142" s="43"/>
      <c r="D142" s="43"/>
      <c r="E142" s="46" t="s">
        <v>141</v>
      </c>
      <c r="F142" s="43"/>
      <c r="G142" s="43"/>
      <c r="H142" s="43"/>
      <c r="I142" s="43"/>
      <c r="J142" s="45"/>
    </row>
    <row r="143">
      <c r="A143" s="35" t="s">
        <v>42</v>
      </c>
      <c r="B143" s="47"/>
      <c r="C143" s="48"/>
      <c r="D143" s="48"/>
      <c r="E143" s="49"/>
      <c r="F143" s="48"/>
      <c r="G143" s="48"/>
      <c r="H143" s="48"/>
      <c r="I143" s="48"/>
      <c r="J143" s="50"/>
    </row>
  </sheetData>
  <mergeCells count="11">
    <mergeCell ref="C3:D3"/>
    <mergeCell ref="C4:D4"/>
    <mergeCell ref="A5:A6"/>
    <mergeCell ref="B5:B6"/>
    <mergeCell ref="C5:C6"/>
    <mergeCell ref="D5:D6"/>
    <mergeCell ref="E5:E6"/>
    <mergeCell ref="F5:F6"/>
    <mergeCell ref="G5:G6"/>
    <mergeCell ref="H5:I5"/>
    <mergeCell ref="J5:J6"/>
  </mergeCells>
  <pageSetup fitToHeight="0"/>
  <drawing r:id="rId1"/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terms:created xsi:type="dcterms:W3CDTF">2026-01-22T09:29:09Z</dcterms:created>
  <dcterms:modified xsi:type="dcterms:W3CDTF">2026-01-22T09:29:09Z</dcterms:modified>
</cp:coreProperties>
</file>