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Temp\Zakazky\2025\20250402 ZŠ Dobiášova – stavební úpravy sociálního zázemí ve 2.NP a oprava střešních světlíků přístavby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Sociální zázemí" sheetId="3" r:id="rId3"/>
    <sheet name="03 - Světlíky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Bourací práce'!$C$94:$K$589</definedName>
    <definedName name="_xlnm.Print_Area" localSheetId="1">'01 - Bourací práce'!$C$4:$J$39,'01 - Bourací práce'!$C$45:$J$76,'01 - Bourací práce'!$C$82:$K$589</definedName>
    <definedName name="_xlnm.Print_Titles" localSheetId="1">'01 - Bourací práce'!$94:$94</definedName>
    <definedName name="_xlnm._FilterDatabase" localSheetId="2" hidden="1">'02 - Sociální zázemí'!$C$102:$K$1593</definedName>
    <definedName name="_xlnm.Print_Area" localSheetId="2">'02 - Sociální zázemí'!$C$4:$J$39,'02 - Sociální zázemí'!$C$45:$J$84,'02 - Sociální zázemí'!$C$90:$K$1593</definedName>
    <definedName name="_xlnm.Print_Titles" localSheetId="2">'02 - Sociální zázemí'!$102:$102</definedName>
    <definedName name="_xlnm._FilterDatabase" localSheetId="3" hidden="1">'03 - Světlíky'!$C$92:$K$376</definedName>
    <definedName name="_xlnm.Print_Area" localSheetId="3">'03 - Světlíky'!$C$4:$J$39,'03 - Světlíky'!$C$45:$J$74,'03 - Světlíky'!$C$80:$K$376</definedName>
    <definedName name="_xlnm.Print_Titles" localSheetId="3">'03 - Světlíky'!$92:$92</definedName>
    <definedName name="_xlnm._FilterDatabase" localSheetId="4" hidden="1">'VRN - Vedlejší rozpočtové...'!$C$84:$K$109</definedName>
    <definedName name="_xlnm.Print_Area" localSheetId="4">'VRN - Vedlejší rozpočtové...'!$C$4:$J$39,'VRN - Vedlejší rozpočtové...'!$C$45:$J$66,'VRN - Vedlejší rozpočtové...'!$C$72:$K$109</definedName>
    <definedName name="_xlnm.Print_Titles" localSheetId="4">'VRN - Vedlejší rozpočtové...'!$84:$84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8"/>
  <c r="BH108"/>
  <c r="BG108"/>
  <c r="BF108"/>
  <c r="T108"/>
  <c r="T107"/>
  <c r="R108"/>
  <c r="R107"/>
  <c r="P108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4" r="J37"/>
  <c r="J36"/>
  <c i="1" r="AY57"/>
  <c i="4" r="J35"/>
  <c i="1" r="AX57"/>
  <c i="4" r="BI375"/>
  <c r="BH375"/>
  <c r="BG375"/>
  <c r="BF375"/>
  <c r="T375"/>
  <c r="R375"/>
  <c r="P375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1"/>
  <c r="BH351"/>
  <c r="BG351"/>
  <c r="BF351"/>
  <c r="T351"/>
  <c r="R351"/>
  <c r="P351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30"/>
  <c r="BH330"/>
  <c r="BG330"/>
  <c r="BF330"/>
  <c r="T330"/>
  <c r="R330"/>
  <c r="P330"/>
  <c r="BI325"/>
  <c r="BH325"/>
  <c r="BG325"/>
  <c r="BF325"/>
  <c r="T325"/>
  <c r="R325"/>
  <c r="P325"/>
  <c r="BI320"/>
  <c r="BH320"/>
  <c r="BG320"/>
  <c r="BF320"/>
  <c r="T320"/>
  <c r="R320"/>
  <c r="P320"/>
  <c r="BI315"/>
  <c r="BH315"/>
  <c r="BG315"/>
  <c r="BF315"/>
  <c r="T315"/>
  <c r="R315"/>
  <c r="P315"/>
  <c r="BI301"/>
  <c r="BH301"/>
  <c r="BG301"/>
  <c r="BF301"/>
  <c r="T301"/>
  <c r="R301"/>
  <c r="P301"/>
  <c r="BI289"/>
  <c r="BH289"/>
  <c r="BG289"/>
  <c r="BF289"/>
  <c r="T289"/>
  <c r="R289"/>
  <c r="P289"/>
  <c r="BI277"/>
  <c r="BH277"/>
  <c r="BG277"/>
  <c r="BF277"/>
  <c r="T277"/>
  <c r="R277"/>
  <c r="P277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T217"/>
  <c r="R218"/>
  <c r="R217"/>
  <c r="P218"/>
  <c r="P217"/>
  <c r="BI212"/>
  <c r="BH212"/>
  <c r="BG212"/>
  <c r="BF212"/>
  <c r="T212"/>
  <c r="R212"/>
  <c r="R201"/>
  <c r="P212"/>
  <c r="BI207"/>
  <c r="BH207"/>
  <c r="BG207"/>
  <c r="BF207"/>
  <c r="T207"/>
  <c r="R207"/>
  <c r="P207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88"/>
  <c r="BH188"/>
  <c r="BG188"/>
  <c r="BF188"/>
  <c r="T188"/>
  <c r="R188"/>
  <c r="P188"/>
  <c r="BI181"/>
  <c r="BH181"/>
  <c r="BG181"/>
  <c r="BF181"/>
  <c r="T181"/>
  <c r="R181"/>
  <c r="P181"/>
  <c r="BI174"/>
  <c r="BH174"/>
  <c r="BG174"/>
  <c r="BF174"/>
  <c r="T174"/>
  <c r="R174"/>
  <c r="P174"/>
  <c r="BI167"/>
  <c r="BH167"/>
  <c r="BG167"/>
  <c r="BF167"/>
  <c r="T167"/>
  <c r="R167"/>
  <c r="P167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19"/>
  <c r="BH119"/>
  <c r="BG119"/>
  <c r="BF119"/>
  <c r="T119"/>
  <c r="R119"/>
  <c r="P119"/>
  <c r="BI114"/>
  <c r="BH114"/>
  <c r="BG114"/>
  <c r="BF114"/>
  <c r="T114"/>
  <c r="R114"/>
  <c r="P114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83"/>
  <c i="3" r="T249"/>
  <c r="R249"/>
  <c r="P249"/>
  <c r="BK249"/>
  <c r="J249"/>
  <c r="J64"/>
  <c r="J37"/>
  <c r="J36"/>
  <c i="1" r="AY56"/>
  <c i="3" r="J35"/>
  <c i="1" r="AX56"/>
  <c i="3" r="BI1589"/>
  <c r="BH1589"/>
  <c r="BG1589"/>
  <c r="BF1589"/>
  <c r="T1589"/>
  <c r="R1589"/>
  <c r="P1589"/>
  <c r="BI1584"/>
  <c r="BH1584"/>
  <c r="BG1584"/>
  <c r="BF1584"/>
  <c r="T1584"/>
  <c r="R1584"/>
  <c r="P1584"/>
  <c r="BI1579"/>
  <c r="BH1579"/>
  <c r="BG1579"/>
  <c r="BF1579"/>
  <c r="T1579"/>
  <c r="R1579"/>
  <c r="P1579"/>
  <c r="BI1574"/>
  <c r="BH1574"/>
  <c r="BG1574"/>
  <c r="BF1574"/>
  <c r="T1574"/>
  <c r="R1574"/>
  <c r="P1574"/>
  <c r="BI1552"/>
  <c r="BH1552"/>
  <c r="BG1552"/>
  <c r="BF1552"/>
  <c r="T1552"/>
  <c r="R1552"/>
  <c r="P1552"/>
  <c r="BI1541"/>
  <c r="BH1541"/>
  <c r="BG1541"/>
  <c r="BF1541"/>
  <c r="T1541"/>
  <c r="R1541"/>
  <c r="P1541"/>
  <c r="BI1529"/>
  <c r="BH1529"/>
  <c r="BG1529"/>
  <c r="BF1529"/>
  <c r="T1529"/>
  <c r="R1529"/>
  <c r="P1529"/>
  <c r="BI1507"/>
  <c r="BH1507"/>
  <c r="BG1507"/>
  <c r="BF1507"/>
  <c r="T1507"/>
  <c r="R1507"/>
  <c r="P1507"/>
  <c r="BI1500"/>
  <c r="BH1500"/>
  <c r="BG1500"/>
  <c r="BF1500"/>
  <c r="T1500"/>
  <c r="R1500"/>
  <c r="P1500"/>
  <c r="BI1482"/>
  <c r="BH1482"/>
  <c r="BG1482"/>
  <c r="BF1482"/>
  <c r="T1482"/>
  <c r="R1482"/>
  <c r="P1482"/>
  <c r="BI1461"/>
  <c r="BH1461"/>
  <c r="BG1461"/>
  <c r="BF1461"/>
  <c r="T1461"/>
  <c r="R1461"/>
  <c r="P1461"/>
  <c r="BI1446"/>
  <c r="BH1446"/>
  <c r="BG1446"/>
  <c r="BF1446"/>
  <c r="T1446"/>
  <c r="R1446"/>
  <c r="P1446"/>
  <c r="BI1433"/>
  <c r="BH1433"/>
  <c r="BG1433"/>
  <c r="BF1433"/>
  <c r="T1433"/>
  <c r="R1433"/>
  <c r="P1433"/>
  <c r="BI1420"/>
  <c r="BH1420"/>
  <c r="BG1420"/>
  <c r="BF1420"/>
  <c r="T1420"/>
  <c r="R1420"/>
  <c r="P1420"/>
  <c r="BI1417"/>
  <c r="BH1417"/>
  <c r="BG1417"/>
  <c r="BF1417"/>
  <c r="T1417"/>
  <c r="R1417"/>
  <c r="P1417"/>
  <c r="BI1400"/>
  <c r="BH1400"/>
  <c r="BG1400"/>
  <c r="BF1400"/>
  <c r="T1400"/>
  <c r="R1400"/>
  <c r="P1400"/>
  <c r="BI1390"/>
  <c r="BH1390"/>
  <c r="BG1390"/>
  <c r="BF1390"/>
  <c r="T1390"/>
  <c r="R1390"/>
  <c r="P1390"/>
  <c r="BI1379"/>
  <c r="BH1379"/>
  <c r="BG1379"/>
  <c r="BF1379"/>
  <c r="T1379"/>
  <c r="R1379"/>
  <c r="P1379"/>
  <c r="BI1368"/>
  <c r="BH1368"/>
  <c r="BG1368"/>
  <c r="BF1368"/>
  <c r="T1368"/>
  <c r="R1368"/>
  <c r="P1368"/>
  <c r="BI1357"/>
  <c r="BH1357"/>
  <c r="BG1357"/>
  <c r="BF1357"/>
  <c r="T1357"/>
  <c r="R1357"/>
  <c r="P1357"/>
  <c r="BI1346"/>
  <c r="BH1346"/>
  <c r="BG1346"/>
  <c r="BF1346"/>
  <c r="T1346"/>
  <c r="R1346"/>
  <c r="P1346"/>
  <c r="BI1335"/>
  <c r="BH1335"/>
  <c r="BG1335"/>
  <c r="BF1335"/>
  <c r="T1335"/>
  <c r="R1335"/>
  <c r="P1335"/>
  <c r="BI1318"/>
  <c r="BH1318"/>
  <c r="BG1318"/>
  <c r="BF1318"/>
  <c r="T1318"/>
  <c r="R1318"/>
  <c r="P1318"/>
  <c r="BI1301"/>
  <c r="BH1301"/>
  <c r="BG1301"/>
  <c r="BF1301"/>
  <c r="T1301"/>
  <c r="R1301"/>
  <c r="P1301"/>
  <c r="BI1282"/>
  <c r="BH1282"/>
  <c r="BG1282"/>
  <c r="BF1282"/>
  <c r="T1282"/>
  <c r="R1282"/>
  <c r="P1282"/>
  <c r="BI1265"/>
  <c r="BH1265"/>
  <c r="BG1265"/>
  <c r="BF1265"/>
  <c r="T1265"/>
  <c r="R1265"/>
  <c r="P1265"/>
  <c r="BI1248"/>
  <c r="BH1248"/>
  <c r="BG1248"/>
  <c r="BF1248"/>
  <c r="T1248"/>
  <c r="R1248"/>
  <c r="P1248"/>
  <c r="BI1245"/>
  <c r="BH1245"/>
  <c r="BG1245"/>
  <c r="BF1245"/>
  <c r="T1245"/>
  <c r="R1245"/>
  <c r="P1245"/>
  <c r="BI1234"/>
  <c r="BH1234"/>
  <c r="BG1234"/>
  <c r="BF1234"/>
  <c r="T1234"/>
  <c r="R1234"/>
  <c r="P1234"/>
  <c r="BI1223"/>
  <c r="BH1223"/>
  <c r="BG1223"/>
  <c r="BF1223"/>
  <c r="T1223"/>
  <c r="R1223"/>
  <c r="P1223"/>
  <c r="BI1216"/>
  <c r="BH1216"/>
  <c r="BG1216"/>
  <c r="BF1216"/>
  <c r="T1216"/>
  <c r="R1216"/>
  <c r="P1216"/>
  <c r="BI1205"/>
  <c r="BH1205"/>
  <c r="BG1205"/>
  <c r="BF1205"/>
  <c r="T1205"/>
  <c r="R1205"/>
  <c r="P1205"/>
  <c r="BI1194"/>
  <c r="BH1194"/>
  <c r="BG1194"/>
  <c r="BF1194"/>
  <c r="T1194"/>
  <c r="R1194"/>
  <c r="P1194"/>
  <c r="BI1183"/>
  <c r="BH1183"/>
  <c r="BG1183"/>
  <c r="BF1183"/>
  <c r="T1183"/>
  <c r="R1183"/>
  <c r="P1183"/>
  <c r="BI1172"/>
  <c r="BH1172"/>
  <c r="BG1172"/>
  <c r="BF1172"/>
  <c r="T1172"/>
  <c r="R1172"/>
  <c r="P1172"/>
  <c r="BI1161"/>
  <c r="BH1161"/>
  <c r="BG1161"/>
  <c r="BF1161"/>
  <c r="T1161"/>
  <c r="R1161"/>
  <c r="P1161"/>
  <c r="BI1154"/>
  <c r="BH1154"/>
  <c r="BG1154"/>
  <c r="BF1154"/>
  <c r="T1154"/>
  <c r="R1154"/>
  <c r="P1154"/>
  <c r="BI1147"/>
  <c r="BH1147"/>
  <c r="BG1147"/>
  <c r="BF1147"/>
  <c r="T1147"/>
  <c r="R1147"/>
  <c r="P1147"/>
  <c r="BI1136"/>
  <c r="BH1136"/>
  <c r="BG1136"/>
  <c r="BF1136"/>
  <c r="T1136"/>
  <c r="R1136"/>
  <c r="P1136"/>
  <c r="BI1125"/>
  <c r="BH1125"/>
  <c r="BG1125"/>
  <c r="BF1125"/>
  <c r="T1125"/>
  <c r="R1125"/>
  <c r="P1125"/>
  <c r="BI1114"/>
  <c r="BH1114"/>
  <c r="BG1114"/>
  <c r="BF1114"/>
  <c r="T1114"/>
  <c r="R1114"/>
  <c r="P1114"/>
  <c r="BI1111"/>
  <c r="BH1111"/>
  <c r="BG1111"/>
  <c r="BF1111"/>
  <c r="T1111"/>
  <c r="R1111"/>
  <c r="P1111"/>
  <c r="BI1101"/>
  <c r="BH1101"/>
  <c r="BG1101"/>
  <c r="BF1101"/>
  <c r="T1101"/>
  <c r="R1101"/>
  <c r="P1101"/>
  <c r="BI1090"/>
  <c r="BH1090"/>
  <c r="BG1090"/>
  <c r="BF1090"/>
  <c r="T1090"/>
  <c r="R1090"/>
  <c r="P1090"/>
  <c r="BI1086"/>
  <c r="BH1086"/>
  <c r="BG1086"/>
  <c r="BF1086"/>
  <c r="T1086"/>
  <c r="R1086"/>
  <c r="P1086"/>
  <c r="BI1083"/>
  <c r="BH1083"/>
  <c r="BG1083"/>
  <c r="BF1083"/>
  <c r="T1083"/>
  <c r="R1083"/>
  <c r="P1083"/>
  <c r="BI1073"/>
  <c r="BH1073"/>
  <c r="BG1073"/>
  <c r="BF1073"/>
  <c r="T1073"/>
  <c r="R1073"/>
  <c r="P1073"/>
  <c r="BI1067"/>
  <c r="BH1067"/>
  <c r="BG1067"/>
  <c r="BF1067"/>
  <c r="T1067"/>
  <c r="R1067"/>
  <c r="P1067"/>
  <c r="BI1056"/>
  <c r="BH1056"/>
  <c r="BG1056"/>
  <c r="BF1056"/>
  <c r="T1056"/>
  <c r="R1056"/>
  <c r="P1056"/>
  <c r="BI1045"/>
  <c r="BH1045"/>
  <c r="BG1045"/>
  <c r="BF1045"/>
  <c r="T1045"/>
  <c r="R1045"/>
  <c r="P1045"/>
  <c r="BI1039"/>
  <c r="BH1039"/>
  <c r="BG1039"/>
  <c r="BF1039"/>
  <c r="T1039"/>
  <c r="R1039"/>
  <c r="P1039"/>
  <c r="BI1032"/>
  <c r="BH1032"/>
  <c r="BG1032"/>
  <c r="BF1032"/>
  <c r="T1032"/>
  <c r="R1032"/>
  <c r="P1032"/>
  <c r="BI1022"/>
  <c r="BH1022"/>
  <c r="BG1022"/>
  <c r="BF1022"/>
  <c r="T1022"/>
  <c r="R1022"/>
  <c r="P1022"/>
  <c r="BI1011"/>
  <c r="BH1011"/>
  <c r="BG1011"/>
  <c r="BF1011"/>
  <c r="T1011"/>
  <c r="R1011"/>
  <c r="P1011"/>
  <c r="BI1001"/>
  <c r="BH1001"/>
  <c r="BG1001"/>
  <c r="BF1001"/>
  <c r="T1001"/>
  <c r="R1001"/>
  <c r="P1001"/>
  <c r="BI990"/>
  <c r="BH990"/>
  <c r="BG990"/>
  <c r="BF990"/>
  <c r="T990"/>
  <c r="R990"/>
  <c r="P990"/>
  <c r="BI980"/>
  <c r="BH980"/>
  <c r="BG980"/>
  <c r="BF980"/>
  <c r="T980"/>
  <c r="R980"/>
  <c r="P980"/>
  <c r="BI974"/>
  <c r="BH974"/>
  <c r="BG974"/>
  <c r="BF974"/>
  <c r="T974"/>
  <c r="R974"/>
  <c r="P974"/>
  <c r="BI963"/>
  <c r="BH963"/>
  <c r="BG963"/>
  <c r="BF963"/>
  <c r="T963"/>
  <c r="R963"/>
  <c r="P963"/>
  <c r="BI953"/>
  <c r="BH953"/>
  <c r="BG953"/>
  <c r="BF953"/>
  <c r="T953"/>
  <c r="R953"/>
  <c r="P953"/>
  <c r="BI949"/>
  <c r="BH949"/>
  <c r="BG949"/>
  <c r="BF949"/>
  <c r="T949"/>
  <c r="R949"/>
  <c r="P949"/>
  <c r="BI938"/>
  <c r="BH938"/>
  <c r="BG938"/>
  <c r="BF938"/>
  <c r="T938"/>
  <c r="R938"/>
  <c r="P938"/>
  <c r="BI935"/>
  <c r="BH935"/>
  <c r="BG935"/>
  <c r="BF935"/>
  <c r="T935"/>
  <c r="R935"/>
  <c r="P935"/>
  <c r="BI924"/>
  <c r="BH924"/>
  <c r="BG924"/>
  <c r="BF924"/>
  <c r="T924"/>
  <c r="R924"/>
  <c r="P924"/>
  <c r="BI909"/>
  <c r="BH909"/>
  <c r="BG909"/>
  <c r="BF909"/>
  <c r="T909"/>
  <c r="R909"/>
  <c r="P909"/>
  <c r="BI899"/>
  <c r="BH899"/>
  <c r="BG899"/>
  <c r="BF899"/>
  <c r="T899"/>
  <c r="R899"/>
  <c r="P899"/>
  <c r="BI888"/>
  <c r="BH888"/>
  <c r="BG888"/>
  <c r="BF888"/>
  <c r="T888"/>
  <c r="R888"/>
  <c r="P888"/>
  <c r="BI879"/>
  <c r="BH879"/>
  <c r="BG879"/>
  <c r="BF879"/>
  <c r="T879"/>
  <c r="R879"/>
  <c r="P879"/>
  <c r="BI868"/>
  <c r="BH868"/>
  <c r="BG868"/>
  <c r="BF868"/>
  <c r="T868"/>
  <c r="R868"/>
  <c r="P868"/>
  <c r="BI857"/>
  <c r="BH857"/>
  <c r="BG857"/>
  <c r="BF857"/>
  <c r="T857"/>
  <c r="R857"/>
  <c r="P857"/>
  <c r="BI846"/>
  <c r="BH846"/>
  <c r="BG846"/>
  <c r="BF846"/>
  <c r="T846"/>
  <c r="R846"/>
  <c r="P846"/>
  <c r="BI843"/>
  <c r="BH843"/>
  <c r="BG843"/>
  <c r="BF843"/>
  <c r="T843"/>
  <c r="R843"/>
  <c r="P843"/>
  <c r="BI842"/>
  <c r="BH842"/>
  <c r="BG842"/>
  <c r="BF842"/>
  <c r="T842"/>
  <c r="R842"/>
  <c r="P842"/>
  <c r="BI837"/>
  <c r="BH837"/>
  <c r="BG837"/>
  <c r="BF837"/>
  <c r="T837"/>
  <c r="R837"/>
  <c r="P837"/>
  <c r="BI831"/>
  <c r="BH831"/>
  <c r="BG831"/>
  <c r="BF831"/>
  <c r="T831"/>
  <c r="R831"/>
  <c r="P831"/>
  <c r="BI827"/>
  <c r="BH827"/>
  <c r="BG827"/>
  <c r="BF827"/>
  <c r="T827"/>
  <c r="R827"/>
  <c r="P827"/>
  <c r="BI820"/>
  <c r="BH820"/>
  <c r="BG820"/>
  <c r="BF820"/>
  <c r="T820"/>
  <c r="R820"/>
  <c r="P820"/>
  <c r="BI819"/>
  <c r="BH819"/>
  <c r="BG819"/>
  <c r="BF819"/>
  <c r="T819"/>
  <c r="R819"/>
  <c r="P819"/>
  <c r="BI817"/>
  <c r="BH817"/>
  <c r="BG817"/>
  <c r="BF817"/>
  <c r="T817"/>
  <c r="R817"/>
  <c r="P817"/>
  <c r="BI814"/>
  <c r="BH814"/>
  <c r="BG814"/>
  <c r="BF814"/>
  <c r="T814"/>
  <c r="R814"/>
  <c r="P814"/>
  <c r="BI803"/>
  <c r="BH803"/>
  <c r="BG803"/>
  <c r="BF803"/>
  <c r="T803"/>
  <c r="R803"/>
  <c r="P803"/>
  <c r="BI793"/>
  <c r="BH793"/>
  <c r="BG793"/>
  <c r="BF793"/>
  <c r="T793"/>
  <c r="R793"/>
  <c r="P793"/>
  <c r="BI782"/>
  <c r="BH782"/>
  <c r="BG782"/>
  <c r="BF782"/>
  <c r="T782"/>
  <c r="R782"/>
  <c r="P782"/>
  <c r="BI772"/>
  <c r="BH772"/>
  <c r="BG772"/>
  <c r="BF772"/>
  <c r="T772"/>
  <c r="R772"/>
  <c r="P772"/>
  <c r="BI769"/>
  <c r="BH769"/>
  <c r="BG769"/>
  <c r="BF769"/>
  <c r="T769"/>
  <c r="R769"/>
  <c r="P769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0"/>
  <c r="BH760"/>
  <c r="BG760"/>
  <c r="BF760"/>
  <c r="T760"/>
  <c r="R760"/>
  <c r="P760"/>
  <c r="BI758"/>
  <c r="BH758"/>
  <c r="BG758"/>
  <c r="BF758"/>
  <c r="T758"/>
  <c r="R758"/>
  <c r="P758"/>
  <c r="BI756"/>
  <c r="BH756"/>
  <c r="BG756"/>
  <c r="BF756"/>
  <c r="T756"/>
  <c r="R756"/>
  <c r="P756"/>
  <c r="BI754"/>
  <c r="BH754"/>
  <c r="BG754"/>
  <c r="BF754"/>
  <c r="T754"/>
  <c r="R754"/>
  <c r="P754"/>
  <c r="BI752"/>
  <c r="BH752"/>
  <c r="BG752"/>
  <c r="BF752"/>
  <c r="T752"/>
  <c r="R752"/>
  <c r="P752"/>
  <c r="BI749"/>
  <c r="BH749"/>
  <c r="BG749"/>
  <c r="BF749"/>
  <c r="T749"/>
  <c r="R749"/>
  <c r="P749"/>
  <c r="BI738"/>
  <c r="BH738"/>
  <c r="BG738"/>
  <c r="BF738"/>
  <c r="T738"/>
  <c r="R738"/>
  <c r="P738"/>
  <c r="BI727"/>
  <c r="BH727"/>
  <c r="BG727"/>
  <c r="BF727"/>
  <c r="T727"/>
  <c r="R727"/>
  <c r="P727"/>
  <c r="BI717"/>
  <c r="BH717"/>
  <c r="BG717"/>
  <c r="BF717"/>
  <c r="T717"/>
  <c r="R717"/>
  <c r="P717"/>
  <c r="BI714"/>
  <c r="BH714"/>
  <c r="BG714"/>
  <c r="BF714"/>
  <c r="T714"/>
  <c r="R714"/>
  <c r="P714"/>
  <c r="BI703"/>
  <c r="BH703"/>
  <c r="BG703"/>
  <c r="BF703"/>
  <c r="T703"/>
  <c r="R703"/>
  <c r="P703"/>
  <c r="BI692"/>
  <c r="BH692"/>
  <c r="BG692"/>
  <c r="BF692"/>
  <c r="T692"/>
  <c r="R692"/>
  <c r="P692"/>
  <c r="BI681"/>
  <c r="BH681"/>
  <c r="BG681"/>
  <c r="BF681"/>
  <c r="T681"/>
  <c r="R681"/>
  <c r="P681"/>
  <c r="BI678"/>
  <c r="BH678"/>
  <c r="BG678"/>
  <c r="BF678"/>
  <c r="T678"/>
  <c r="R678"/>
  <c r="P678"/>
  <c r="BI667"/>
  <c r="BH667"/>
  <c r="BG667"/>
  <c r="BF667"/>
  <c r="T667"/>
  <c r="R667"/>
  <c r="P667"/>
  <c r="BI662"/>
  <c r="BH662"/>
  <c r="BG662"/>
  <c r="BF662"/>
  <c r="T662"/>
  <c r="R662"/>
  <c r="P662"/>
  <c r="BI651"/>
  <c r="BH651"/>
  <c r="BG651"/>
  <c r="BF651"/>
  <c r="T651"/>
  <c r="R651"/>
  <c r="P651"/>
  <c r="BI644"/>
  <c r="BH644"/>
  <c r="BG644"/>
  <c r="BF644"/>
  <c r="T644"/>
  <c r="R644"/>
  <c r="P644"/>
  <c r="BI637"/>
  <c r="BH637"/>
  <c r="BG637"/>
  <c r="BF637"/>
  <c r="T637"/>
  <c r="R637"/>
  <c r="P637"/>
  <c r="BI627"/>
  <c r="BH627"/>
  <c r="BG627"/>
  <c r="BF627"/>
  <c r="T627"/>
  <c r="R627"/>
  <c r="P627"/>
  <c r="BI616"/>
  <c r="BH616"/>
  <c r="BG616"/>
  <c r="BF616"/>
  <c r="T616"/>
  <c r="R616"/>
  <c r="P616"/>
  <c r="BI606"/>
  <c r="BH606"/>
  <c r="BG606"/>
  <c r="BF606"/>
  <c r="T606"/>
  <c r="R606"/>
  <c r="P606"/>
  <c r="BI595"/>
  <c r="BH595"/>
  <c r="BG595"/>
  <c r="BF595"/>
  <c r="T595"/>
  <c r="R595"/>
  <c r="P595"/>
  <c r="BI589"/>
  <c r="BH589"/>
  <c r="BG589"/>
  <c r="BF589"/>
  <c r="T589"/>
  <c r="R589"/>
  <c r="P589"/>
  <c r="BI579"/>
  <c r="BH579"/>
  <c r="BG579"/>
  <c r="BF579"/>
  <c r="T579"/>
  <c r="R579"/>
  <c r="P579"/>
  <c r="BI568"/>
  <c r="BH568"/>
  <c r="BG568"/>
  <c r="BF568"/>
  <c r="T568"/>
  <c r="R568"/>
  <c r="P568"/>
  <c r="BI558"/>
  <c r="BH558"/>
  <c r="BG558"/>
  <c r="BF558"/>
  <c r="T558"/>
  <c r="R558"/>
  <c r="P558"/>
  <c r="BI547"/>
  <c r="BH547"/>
  <c r="BG547"/>
  <c r="BF547"/>
  <c r="T547"/>
  <c r="R547"/>
  <c r="P547"/>
  <c r="BI542"/>
  <c r="BH542"/>
  <c r="BG542"/>
  <c r="BF542"/>
  <c r="T542"/>
  <c r="R542"/>
  <c r="P542"/>
  <c r="BI537"/>
  <c r="BH537"/>
  <c r="BG537"/>
  <c r="BF537"/>
  <c r="T537"/>
  <c r="R537"/>
  <c r="P537"/>
  <c r="BI526"/>
  <c r="BH526"/>
  <c r="BG526"/>
  <c r="BF526"/>
  <c r="T526"/>
  <c r="R526"/>
  <c r="P526"/>
  <c r="BI519"/>
  <c r="BH519"/>
  <c r="BG519"/>
  <c r="BF519"/>
  <c r="T519"/>
  <c r="R519"/>
  <c r="P519"/>
  <c r="BI508"/>
  <c r="BH508"/>
  <c r="BG508"/>
  <c r="BF508"/>
  <c r="T508"/>
  <c r="R508"/>
  <c r="P508"/>
  <c r="BI502"/>
  <c r="BH502"/>
  <c r="BG502"/>
  <c r="BF502"/>
  <c r="T502"/>
  <c r="R502"/>
  <c r="P502"/>
  <c r="BI492"/>
  <c r="BH492"/>
  <c r="BG492"/>
  <c r="BF492"/>
  <c r="T492"/>
  <c r="R492"/>
  <c r="P492"/>
  <c r="BI482"/>
  <c r="BH482"/>
  <c r="BG482"/>
  <c r="BF482"/>
  <c r="T482"/>
  <c r="R482"/>
  <c r="P482"/>
  <c r="BI479"/>
  <c r="BH479"/>
  <c r="BG479"/>
  <c r="BF479"/>
  <c r="T479"/>
  <c r="R479"/>
  <c r="P479"/>
  <c r="BI468"/>
  <c r="BH468"/>
  <c r="BG468"/>
  <c r="BF468"/>
  <c r="T468"/>
  <c r="R468"/>
  <c r="P468"/>
  <c r="BI457"/>
  <c r="BH457"/>
  <c r="BG457"/>
  <c r="BF457"/>
  <c r="T457"/>
  <c r="R457"/>
  <c r="P457"/>
  <c r="BI446"/>
  <c r="BH446"/>
  <c r="BG446"/>
  <c r="BF446"/>
  <c r="T446"/>
  <c r="R446"/>
  <c r="P446"/>
  <c r="BI435"/>
  <c r="BH435"/>
  <c r="BG435"/>
  <c r="BF435"/>
  <c r="T435"/>
  <c r="R435"/>
  <c r="P435"/>
  <c r="BI424"/>
  <c r="BH424"/>
  <c r="BG424"/>
  <c r="BF424"/>
  <c r="T424"/>
  <c r="R424"/>
  <c r="P424"/>
  <c r="BI413"/>
  <c r="BH413"/>
  <c r="BG413"/>
  <c r="BF413"/>
  <c r="T413"/>
  <c r="R413"/>
  <c r="P413"/>
  <c r="BI402"/>
  <c r="BH402"/>
  <c r="BG402"/>
  <c r="BF402"/>
  <c r="T402"/>
  <c r="R402"/>
  <c r="P402"/>
  <c r="BI391"/>
  <c r="BH391"/>
  <c r="BG391"/>
  <c r="BF391"/>
  <c r="T391"/>
  <c r="R391"/>
  <c r="P391"/>
  <c r="BI381"/>
  <c r="BH381"/>
  <c r="BG381"/>
  <c r="BF381"/>
  <c r="T381"/>
  <c r="R381"/>
  <c r="P381"/>
  <c r="BI371"/>
  <c r="BH371"/>
  <c r="BG371"/>
  <c r="BF371"/>
  <c r="T371"/>
  <c r="R371"/>
  <c r="P371"/>
  <c r="BI368"/>
  <c r="BH368"/>
  <c r="BG368"/>
  <c r="BF368"/>
  <c r="T368"/>
  <c r="R368"/>
  <c r="P368"/>
  <c r="BI359"/>
  <c r="BH359"/>
  <c r="BG359"/>
  <c r="BF359"/>
  <c r="T359"/>
  <c r="R359"/>
  <c r="P359"/>
  <c r="BI352"/>
  <c r="BH352"/>
  <c r="BG352"/>
  <c r="BF352"/>
  <c r="T352"/>
  <c r="R352"/>
  <c r="P352"/>
  <c r="BI333"/>
  <c r="BH333"/>
  <c r="BG333"/>
  <c r="BF333"/>
  <c r="T333"/>
  <c r="R333"/>
  <c r="P333"/>
  <c r="BI317"/>
  <c r="BH317"/>
  <c r="BG317"/>
  <c r="BF317"/>
  <c r="T317"/>
  <c r="R317"/>
  <c r="P317"/>
  <c r="BI303"/>
  <c r="BH303"/>
  <c r="BG303"/>
  <c r="BF303"/>
  <c r="T303"/>
  <c r="R303"/>
  <c r="P303"/>
  <c r="BI292"/>
  <c r="BH292"/>
  <c r="BG292"/>
  <c r="BF292"/>
  <c r="T292"/>
  <c r="R292"/>
  <c r="P292"/>
  <c r="BI281"/>
  <c r="BH281"/>
  <c r="BG281"/>
  <c r="BF281"/>
  <c r="T281"/>
  <c r="R281"/>
  <c r="P281"/>
  <c r="BI271"/>
  <c r="BH271"/>
  <c r="BG271"/>
  <c r="BF271"/>
  <c r="T271"/>
  <c r="R271"/>
  <c r="P271"/>
  <c r="BI267"/>
  <c r="BH267"/>
  <c r="BG267"/>
  <c r="BF267"/>
  <c r="T267"/>
  <c r="T266"/>
  <c r="R267"/>
  <c r="R266"/>
  <c r="P267"/>
  <c r="P266"/>
  <c r="BI257"/>
  <c r="BH257"/>
  <c r="BG257"/>
  <c r="BF257"/>
  <c r="T257"/>
  <c r="R257"/>
  <c r="P257"/>
  <c r="BI250"/>
  <c r="BH250"/>
  <c r="BG250"/>
  <c r="BF250"/>
  <c r="T250"/>
  <c r="R250"/>
  <c r="P250"/>
  <c r="BI239"/>
  <c r="BH239"/>
  <c r="BG239"/>
  <c r="BF239"/>
  <c r="T239"/>
  <c r="R239"/>
  <c r="P239"/>
  <c r="BI233"/>
  <c r="BH233"/>
  <c r="BG233"/>
  <c r="BF233"/>
  <c r="T233"/>
  <c r="R233"/>
  <c r="P233"/>
  <c r="BI222"/>
  <c r="BH222"/>
  <c r="BG222"/>
  <c r="BF222"/>
  <c r="T222"/>
  <c r="R222"/>
  <c r="P222"/>
  <c r="BI212"/>
  <c r="BH212"/>
  <c r="BG212"/>
  <c r="BF212"/>
  <c r="T212"/>
  <c r="R212"/>
  <c r="P212"/>
  <c r="BI208"/>
  <c r="BH208"/>
  <c r="BG208"/>
  <c r="BF208"/>
  <c r="T208"/>
  <c r="R208"/>
  <c r="P208"/>
  <c r="BI197"/>
  <c r="BH197"/>
  <c r="BG197"/>
  <c r="BF197"/>
  <c r="T197"/>
  <c r="R197"/>
  <c r="P197"/>
  <c r="BI186"/>
  <c r="BH186"/>
  <c r="BG186"/>
  <c r="BF186"/>
  <c r="T186"/>
  <c r="R186"/>
  <c r="P186"/>
  <c r="BI175"/>
  <c r="BH175"/>
  <c r="BG175"/>
  <c r="BF175"/>
  <c r="T175"/>
  <c r="R175"/>
  <c r="P175"/>
  <c r="BI164"/>
  <c r="BH164"/>
  <c r="BG164"/>
  <c r="BF164"/>
  <c r="T164"/>
  <c r="R164"/>
  <c r="P164"/>
  <c r="BI151"/>
  <c r="BH151"/>
  <c r="BG151"/>
  <c r="BF151"/>
  <c r="T151"/>
  <c r="R151"/>
  <c r="P151"/>
  <c r="BI140"/>
  <c r="BH140"/>
  <c r="BG140"/>
  <c r="BF140"/>
  <c r="T140"/>
  <c r="R140"/>
  <c r="P140"/>
  <c r="BI118"/>
  <c r="BH118"/>
  <c r="BG118"/>
  <c r="BF118"/>
  <c r="T118"/>
  <c r="T117"/>
  <c r="R118"/>
  <c r="R117"/>
  <c r="P118"/>
  <c r="P117"/>
  <c r="BI106"/>
  <c r="BH106"/>
  <c r="BG106"/>
  <c r="BF106"/>
  <c r="T106"/>
  <c r="T105"/>
  <c r="R106"/>
  <c r="R105"/>
  <c r="P106"/>
  <c r="P105"/>
  <c r="J100"/>
  <c r="J99"/>
  <c r="F99"/>
  <c r="F97"/>
  <c r="E95"/>
  <c r="J55"/>
  <c r="J54"/>
  <c r="F54"/>
  <c r="F52"/>
  <c r="E50"/>
  <c r="J18"/>
  <c r="E18"/>
  <c r="F100"/>
  <c r="J17"/>
  <c r="J12"/>
  <c r="J52"/>
  <c r="E7"/>
  <c r="E93"/>
  <c i="2" r="J37"/>
  <c r="J36"/>
  <c i="1" r="AY55"/>
  <c i="2" r="J35"/>
  <c i="1" r="AX55"/>
  <c i="2" r="BI568"/>
  <c r="BH568"/>
  <c r="BG568"/>
  <c r="BF568"/>
  <c r="T568"/>
  <c r="T545"/>
  <c r="R568"/>
  <c r="R545"/>
  <c r="P568"/>
  <c r="P545"/>
  <c r="BI546"/>
  <c r="BH546"/>
  <c r="BG546"/>
  <c r="BF546"/>
  <c r="T546"/>
  <c r="R546"/>
  <c r="P546"/>
  <c r="BI533"/>
  <c r="BH533"/>
  <c r="BG533"/>
  <c r="BF533"/>
  <c r="T533"/>
  <c r="T532"/>
  <c r="R533"/>
  <c r="R532"/>
  <c r="P533"/>
  <c r="P532"/>
  <c r="BI520"/>
  <c r="BH520"/>
  <c r="BG520"/>
  <c r="BF520"/>
  <c r="T520"/>
  <c r="R520"/>
  <c r="P520"/>
  <c r="BI508"/>
  <c r="BH508"/>
  <c r="BG508"/>
  <c r="BF508"/>
  <c r="T508"/>
  <c r="R508"/>
  <c r="P508"/>
  <c r="BI496"/>
  <c r="BH496"/>
  <c r="BG496"/>
  <c r="BF496"/>
  <c r="T496"/>
  <c r="R496"/>
  <c r="P496"/>
  <c r="BI486"/>
  <c r="BH486"/>
  <c r="BG486"/>
  <c r="BF486"/>
  <c r="T486"/>
  <c r="T485"/>
  <c r="R486"/>
  <c r="R485"/>
  <c r="P486"/>
  <c r="P485"/>
  <c r="BI474"/>
  <c r="BH474"/>
  <c r="BG474"/>
  <c r="BF474"/>
  <c r="T474"/>
  <c r="R474"/>
  <c r="P474"/>
  <c r="BI464"/>
  <c r="BH464"/>
  <c r="BG464"/>
  <c r="BF464"/>
  <c r="T464"/>
  <c r="R464"/>
  <c r="P464"/>
  <c r="BI453"/>
  <c r="BH453"/>
  <c r="BG453"/>
  <c r="BF453"/>
  <c r="T453"/>
  <c r="R453"/>
  <c r="P453"/>
  <c r="BI447"/>
  <c r="BH447"/>
  <c r="BG447"/>
  <c r="BF447"/>
  <c r="T447"/>
  <c r="R447"/>
  <c r="P447"/>
  <c r="BI440"/>
  <c r="BH440"/>
  <c r="BG440"/>
  <c r="BF440"/>
  <c r="T440"/>
  <c r="R440"/>
  <c r="P440"/>
  <c r="BI434"/>
  <c r="BH434"/>
  <c r="BG434"/>
  <c r="BF434"/>
  <c r="T434"/>
  <c r="R434"/>
  <c r="P434"/>
  <c r="BI428"/>
  <c r="BH428"/>
  <c r="BG428"/>
  <c r="BF428"/>
  <c r="T428"/>
  <c r="T420"/>
  <c r="R428"/>
  <c r="R420"/>
  <c r="P428"/>
  <c r="P420"/>
  <c r="BI421"/>
  <c r="BH421"/>
  <c r="BG421"/>
  <c r="BF421"/>
  <c r="T421"/>
  <c r="R421"/>
  <c r="P421"/>
  <c r="BI410"/>
  <c r="BH410"/>
  <c r="BG410"/>
  <c r="BF410"/>
  <c r="T410"/>
  <c r="R410"/>
  <c r="P410"/>
  <c r="BI400"/>
  <c r="BH400"/>
  <c r="BG400"/>
  <c r="BF400"/>
  <c r="T400"/>
  <c r="R400"/>
  <c r="P400"/>
  <c r="BI389"/>
  <c r="BH389"/>
  <c r="BG389"/>
  <c r="BF389"/>
  <c r="T389"/>
  <c r="R389"/>
  <c r="P389"/>
  <c r="BI376"/>
  <c r="BH376"/>
  <c r="BG376"/>
  <c r="BF376"/>
  <c r="T376"/>
  <c r="T375"/>
  <c r="R376"/>
  <c r="R375"/>
  <c r="P376"/>
  <c r="P375"/>
  <c r="BI363"/>
  <c r="BH363"/>
  <c r="BG363"/>
  <c r="BF363"/>
  <c r="T363"/>
  <c r="T362"/>
  <c r="R363"/>
  <c r="R362"/>
  <c r="P363"/>
  <c r="P362"/>
  <c r="BI351"/>
  <c r="BH351"/>
  <c r="BG351"/>
  <c r="BF351"/>
  <c r="T351"/>
  <c r="R351"/>
  <c r="P351"/>
  <c r="BI344"/>
  <c r="BH344"/>
  <c r="BG344"/>
  <c r="BF344"/>
  <c r="T344"/>
  <c r="R344"/>
  <c r="P344"/>
  <c r="BI339"/>
  <c r="BH339"/>
  <c r="BG339"/>
  <c r="BF339"/>
  <c r="T339"/>
  <c r="R339"/>
  <c r="P339"/>
  <c r="BI328"/>
  <c r="BH328"/>
  <c r="BG328"/>
  <c r="BF328"/>
  <c r="T328"/>
  <c r="R328"/>
  <c r="P328"/>
  <c r="BI321"/>
  <c r="BH321"/>
  <c r="BG321"/>
  <c r="BF321"/>
  <c r="T321"/>
  <c r="R321"/>
  <c r="P321"/>
  <c r="BI314"/>
  <c r="BH314"/>
  <c r="BG314"/>
  <c r="BF314"/>
  <c r="T314"/>
  <c r="R314"/>
  <c r="P314"/>
  <c r="BI303"/>
  <c r="BH303"/>
  <c r="BG303"/>
  <c r="BF303"/>
  <c r="T303"/>
  <c r="R303"/>
  <c r="P303"/>
  <c r="BI293"/>
  <c r="BH293"/>
  <c r="BG293"/>
  <c r="BF293"/>
  <c r="T293"/>
  <c r="R293"/>
  <c r="P293"/>
  <c r="BI283"/>
  <c r="BH283"/>
  <c r="BG283"/>
  <c r="BF283"/>
  <c r="T283"/>
  <c r="R283"/>
  <c r="P283"/>
  <c r="BI263"/>
  <c r="BH263"/>
  <c r="BG263"/>
  <c r="BF263"/>
  <c r="T263"/>
  <c r="R263"/>
  <c r="P263"/>
  <c r="BI247"/>
  <c r="BH247"/>
  <c r="BG247"/>
  <c r="BF247"/>
  <c r="T247"/>
  <c r="R247"/>
  <c r="P247"/>
  <c r="BI232"/>
  <c r="BH232"/>
  <c r="BG232"/>
  <c r="BF232"/>
  <c r="T232"/>
  <c r="R232"/>
  <c r="P232"/>
  <c r="BI226"/>
  <c r="BH226"/>
  <c r="BG226"/>
  <c r="BF226"/>
  <c r="T226"/>
  <c r="R226"/>
  <c r="P226"/>
  <c r="BI222"/>
  <c r="BH222"/>
  <c r="BG222"/>
  <c r="BF222"/>
  <c r="T222"/>
  <c r="R222"/>
  <c r="P222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78"/>
  <c r="BH178"/>
  <c r="BG178"/>
  <c r="BF178"/>
  <c r="T178"/>
  <c r="R178"/>
  <c r="P178"/>
  <c r="BI167"/>
  <c r="BH167"/>
  <c r="BG167"/>
  <c r="BF167"/>
  <c r="T167"/>
  <c r="R167"/>
  <c r="P167"/>
  <c r="BI156"/>
  <c r="BH156"/>
  <c r="BG156"/>
  <c r="BF156"/>
  <c r="T156"/>
  <c r="R156"/>
  <c r="P156"/>
  <c r="BI145"/>
  <c r="BH145"/>
  <c r="BG145"/>
  <c r="BF145"/>
  <c r="T145"/>
  <c r="R145"/>
  <c r="P145"/>
  <c r="BI133"/>
  <c r="BH133"/>
  <c r="BG133"/>
  <c r="BF133"/>
  <c r="T133"/>
  <c r="R133"/>
  <c r="P133"/>
  <c r="BI122"/>
  <c r="BH122"/>
  <c r="BG122"/>
  <c r="BF122"/>
  <c r="T122"/>
  <c r="R122"/>
  <c r="P122"/>
  <c r="BI110"/>
  <c r="BH110"/>
  <c r="BG110"/>
  <c r="BF110"/>
  <c r="T110"/>
  <c r="R110"/>
  <c r="P110"/>
  <c r="BI104"/>
  <c r="BH104"/>
  <c r="BG104"/>
  <c r="BF104"/>
  <c r="T104"/>
  <c r="R104"/>
  <c r="P104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85"/>
  <c i="1" r="L50"/>
  <c r="AM50"/>
  <c r="AM49"/>
  <c r="L49"/>
  <c r="AM47"/>
  <c r="L47"/>
  <c r="L45"/>
  <c r="L44"/>
  <c i="2" r="J344"/>
  <c i="3" r="BK106"/>
  <c r="J508"/>
  <c r="J1161"/>
  <c i="4" r="J235"/>
  <c r="J199"/>
  <c i="2" r="BK520"/>
  <c r="J339"/>
  <c r="J191"/>
  <c i="3" r="BK1161"/>
  <c r="BK1552"/>
  <c r="J547"/>
  <c r="J727"/>
  <c r="BK1223"/>
  <c r="J1282"/>
  <c r="BK1136"/>
  <c r="J568"/>
  <c i="4" r="BK125"/>
  <c i="2" r="BK533"/>
  <c r="BK314"/>
  <c r="BK145"/>
  <c i="3" r="J1248"/>
  <c r="J820"/>
  <c r="J1579"/>
  <c r="BK558"/>
  <c i="4" r="J250"/>
  <c r="J195"/>
  <c i="2" r="J568"/>
  <c r="J400"/>
  <c r="BK198"/>
  <c i="3" r="BK738"/>
  <c r="J793"/>
  <c r="BK1086"/>
  <c r="BK208"/>
  <c i="4" r="J101"/>
  <c r="BK119"/>
  <c i="2" r="J167"/>
  <c i="3" r="BK1205"/>
  <c r="BK589"/>
  <c r="J1045"/>
  <c r="J1234"/>
  <c r="J1584"/>
  <c r="BK1346"/>
  <c r="J267"/>
  <c r="J1032"/>
  <c i="4" r="BK369"/>
  <c r="BK207"/>
  <c r="J157"/>
  <c i="2" r="BK410"/>
  <c r="J209"/>
  <c i="3" r="BK1589"/>
  <c r="J413"/>
  <c r="J644"/>
  <c r="BK1390"/>
  <c r="BK457"/>
  <c r="J1368"/>
  <c i="4" r="BK325"/>
  <c r="J144"/>
  <c i="5" r="BK108"/>
  <c i="3" r="BK595"/>
  <c r="J990"/>
  <c r="J402"/>
  <c r="BK953"/>
  <c r="J303"/>
  <c r="J772"/>
  <c r="BK772"/>
  <c r="BK1194"/>
  <c i="4" r="BK277"/>
  <c r="BK235"/>
  <c r="J335"/>
  <c i="2" r="J533"/>
  <c r="BK226"/>
  <c i="3" r="J1500"/>
  <c r="BK1032"/>
  <c r="BK627"/>
  <c r="J1183"/>
  <c r="BK1368"/>
  <c r="J1125"/>
  <c r="BK1301"/>
  <c r="J1417"/>
  <c i="4" r="J223"/>
  <c r="J119"/>
  <c i="2" r="BK428"/>
  <c r="BK217"/>
  <c r="F36"/>
  <c r="BK213"/>
  <c i="3" r="J1067"/>
  <c r="BK1183"/>
  <c r="J424"/>
  <c r="J1090"/>
  <c i="4" r="J325"/>
  <c r="BK262"/>
  <c i="5" r="J88"/>
  <c i="3" r="J1574"/>
  <c r="J842"/>
  <c r="BK371"/>
  <c r="BK857"/>
  <c r="BK1039"/>
  <c r="J519"/>
  <c r="BK479"/>
  <c r="BK667"/>
  <c r="J714"/>
  <c i="4" r="BK231"/>
  <c r="J174"/>
  <c i="2" r="J546"/>
  <c r="J389"/>
  <c r="J222"/>
  <c i="3" r="J537"/>
  <c r="BK837"/>
  <c r="J1205"/>
  <c r="J526"/>
  <c r="BK727"/>
  <c r="BK814"/>
  <c r="BK1056"/>
  <c r="BK492"/>
  <c i="4" r="J240"/>
  <c r="BK130"/>
  <c i="3" r="BK468"/>
  <c r="BK909"/>
  <c r="J317"/>
  <c r="J868"/>
  <c r="J1194"/>
  <c r="BK1111"/>
  <c r="J381"/>
  <c r="BK990"/>
  <c i="4" r="BK174"/>
  <c r="J375"/>
  <c r="J207"/>
  <c i="2" r="J474"/>
  <c r="J328"/>
  <c r="BK167"/>
  <c i="3" r="BK1248"/>
  <c r="BK758"/>
  <c r="BK1379"/>
  <c r="J482"/>
  <c r="J435"/>
  <c r="BK482"/>
  <c r="J1111"/>
  <c i="4" r="J96"/>
  <c r="BK199"/>
  <c i="2" r="J447"/>
  <c r="J198"/>
  <c i="3" r="J980"/>
  <c r="BK271"/>
  <c r="BK678"/>
  <c i="4" r="J340"/>
  <c r="BK135"/>
  <c i="2" r="BK389"/>
  <c r="BK196"/>
  <c i="3" r="J1011"/>
  <c r="J446"/>
  <c r="J963"/>
  <c r="BK352"/>
  <c r="J595"/>
  <c r="J843"/>
  <c r="J717"/>
  <c r="BK782"/>
  <c r="BK381"/>
  <c i="4" r="BK181"/>
  <c i="5" r="BK93"/>
  <c i="2" r="J217"/>
  <c i="3" r="J151"/>
  <c r="BK413"/>
  <c r="J589"/>
  <c r="BK1045"/>
  <c i="4" r="J231"/>
  <c r="J289"/>
  <c i="2" r="J520"/>
  <c r="J351"/>
  <c r="BK222"/>
  <c i="3" r="BK1318"/>
  <c r="BK519"/>
  <c r="BK239"/>
  <c r="J752"/>
  <c i="4" r="J218"/>
  <c r="J155"/>
  <c r="J125"/>
  <c i="2" r="BK98"/>
  <c i="3" r="BK644"/>
  <c r="BK1245"/>
  <c r="BK233"/>
  <c r="J681"/>
  <c r="J1073"/>
  <c r="BK1154"/>
  <c r="BK140"/>
  <c r="J819"/>
  <c i="4" r="J167"/>
  <c r="J130"/>
  <c i="2" r="BK453"/>
  <c r="BK303"/>
  <c r="J196"/>
  <c i="3" r="BK435"/>
  <c r="J1022"/>
  <c r="J949"/>
  <c r="J233"/>
  <c r="BK267"/>
  <c r="J359"/>
  <c r="J817"/>
  <c i="4" r="J212"/>
  <c r="J258"/>
  <c i="5" r="J103"/>
  <c i="3" r="BK402"/>
  <c r="BK1500"/>
  <c r="J754"/>
  <c r="J1507"/>
  <c r="J186"/>
  <c r="BK935"/>
  <c r="BK526"/>
  <c i="4" r="BK114"/>
  <c r="BK163"/>
  <c i="2" r="J376"/>
  <c r="J263"/>
  <c r="J133"/>
  <c i="3" r="J1147"/>
  <c r="J479"/>
  <c r="BK974"/>
  <c r="BK542"/>
  <c r="BK303"/>
  <c r="BK651"/>
  <c r="BK637"/>
  <c i="4" r="J320"/>
  <c i="5" r="J90"/>
  <c i="2" r="BK363"/>
  <c r="BK191"/>
  <c i="3" r="BK817"/>
  <c r="BK1073"/>
  <c r="J756"/>
  <c i="4" r="BK223"/>
  <c r="BK315"/>
  <c i="5" r="BK96"/>
  <c i="2" r="BK440"/>
  <c r="J226"/>
  <c i="1" r="AS54"/>
  <c i="3" r="BK793"/>
  <c r="BK1067"/>
  <c r="BK186"/>
  <c r="BK502"/>
  <c r="BK547"/>
  <c r="BK1541"/>
  <c i="4" r="J150"/>
  <c r="J369"/>
  <c i="5" r="J105"/>
  <c i="2" r="J453"/>
  <c r="BK339"/>
  <c r="BK193"/>
  <c i="3" r="J767"/>
  <c r="J1216"/>
  <c r="BK391"/>
  <c r="J1172"/>
  <c i="4" r="BK335"/>
  <c r="BK363"/>
  <c r="BK155"/>
  <c i="2" r="BK464"/>
  <c r="BK293"/>
  <c r="BK178"/>
  <c i="3" r="J831"/>
  <c r="J1039"/>
  <c r="J738"/>
  <c i="4" r="J202"/>
  <c r="J262"/>
  <c i="5" r="J101"/>
  <c i="3" r="J1083"/>
  <c r="J1420"/>
  <c r="J368"/>
  <c r="BK899"/>
  <c r="BK359"/>
  <c r="BK868"/>
  <c r="J782"/>
  <c r="BK1172"/>
  <c r="BK714"/>
  <c i="4" r="BK351"/>
  <c r="J152"/>
  <c i="2" r="J440"/>
  <c r="BK263"/>
  <c r="BK104"/>
  <c i="3" r="BK765"/>
  <c r="BK846"/>
  <c r="J1541"/>
  <c r="BK568"/>
  <c r="J579"/>
  <c r="BK749"/>
  <c r="J250"/>
  <c i="4" r="BK301"/>
  <c r="BK218"/>
  <c i="3" r="J803"/>
  <c r="BK1147"/>
  <c r="BK579"/>
  <c r="BK1335"/>
  <c r="J492"/>
  <c r="J935"/>
  <c r="J837"/>
  <c r="J1357"/>
  <c r="J765"/>
  <c i="4" r="J139"/>
  <c r="BK202"/>
  <c i="5" r="BK88"/>
  <c i="2" r="BK344"/>
  <c r="J201"/>
  <c i="3" r="J1461"/>
  <c r="BK831"/>
  <c r="J1433"/>
  <c r="J627"/>
  <c r="J651"/>
  <c r="BK803"/>
  <c r="BK1114"/>
  <c i="4" r="J135"/>
  <c r="J163"/>
  <c i="2" r="J508"/>
  <c r="BK247"/>
  <c r="J156"/>
  <c i="3" r="BK1234"/>
  <c r="BK1101"/>
  <c i="4" r="BK375"/>
  <c r="BK330"/>
  <c i="2" r="J464"/>
  <c r="J314"/>
  <c i="3" r="BK1357"/>
  <c r="J749"/>
  <c r="BK151"/>
  <c r="J637"/>
  <c r="J760"/>
  <c r="BK949"/>
  <c r="BK888"/>
  <c r="BK767"/>
  <c i="4" r="J181"/>
  <c r="BK105"/>
  <c i="2" r="BK376"/>
  <c r="BK201"/>
  <c i="3" r="BK1446"/>
  <c r="J1446"/>
  <c r="J769"/>
  <c r="BK692"/>
  <c i="4" r="BK160"/>
  <c r="BK250"/>
  <c r="BK150"/>
  <c i="2" r="J496"/>
  <c r="BK321"/>
  <c r="J104"/>
  <c i="3" r="J1529"/>
  <c r="BK606"/>
  <c r="BK1400"/>
  <c i="4" r="J301"/>
  <c r="BK289"/>
  <c r="BK139"/>
  <c i="3" r="BK1420"/>
  <c r="BK760"/>
  <c r="BK1584"/>
  <c r="BK752"/>
  <c r="BK819"/>
  <c r="J1335"/>
  <c r="BK1001"/>
  <c r="BK963"/>
  <c r="J271"/>
  <c i="4" r="J363"/>
  <c i="2" r="BK486"/>
  <c r="J232"/>
  <c r="J145"/>
  <c i="3" r="J1223"/>
  <c r="J606"/>
  <c r="J1379"/>
  <c r="J1154"/>
  <c r="J1136"/>
  <c r="J1400"/>
  <c i="4" r="BK212"/>
  <c r="BK144"/>
  <c i="5" r="BK101"/>
  <c i="3" r="BK662"/>
  <c r="BK1282"/>
  <c r="BK756"/>
  <c r="J1114"/>
  <c r="J558"/>
  <c r="J1318"/>
  <c r="J281"/>
  <c r="BK197"/>
  <c i="4" r="J330"/>
  <c r="BK188"/>
  <c i="5" r="BK98"/>
  <c i="2" r="BK447"/>
  <c r="J303"/>
  <c r="J193"/>
  <c i="3" r="J1301"/>
  <c r="BK681"/>
  <c r="BK118"/>
  <c r="J846"/>
  <c r="BK843"/>
  <c r="J212"/>
  <c r="BK754"/>
  <c r="BK333"/>
  <c r="J974"/>
  <c i="4" r="BK195"/>
  <c i="5" r="J108"/>
  <c i="2" r="BK474"/>
  <c r="J293"/>
  <c i="3" r="J352"/>
  <c r="BK1507"/>
  <c r="BK424"/>
  <c i="4" r="J245"/>
  <c r="BK265"/>
  <c i="2" r="BK496"/>
  <c r="J283"/>
  <c r="J110"/>
  <c i="3" r="J899"/>
  <c r="BK508"/>
  <c r="J1101"/>
  <c r="J1346"/>
  <c r="J257"/>
  <c r="J692"/>
  <c r="BK1216"/>
  <c i="4" r="J315"/>
  <c r="BK245"/>
  <c i="2" r="J486"/>
  <c r="BK283"/>
  <c r="F37"/>
  <c i="4" r="J277"/>
  <c i="2" r="BK508"/>
  <c r="BK328"/>
  <c r="J178"/>
  <c i="3" r="J1390"/>
  <c r="BK938"/>
  <c r="J758"/>
  <c r="J938"/>
  <c r="BK924"/>
  <c r="J222"/>
  <c r="J662"/>
  <c i="4" r="BK345"/>
  <c r="BK96"/>
  <c i="2" r="F34"/>
  <c i="3" r="J208"/>
  <c r="J1589"/>
  <c r="J502"/>
  <c r="J140"/>
  <c i="4" r="J345"/>
  <c i="2" r="J410"/>
  <c r="J205"/>
  <c i="3" r="BK717"/>
  <c r="J827"/>
  <c r="BK1482"/>
  <c r="BK164"/>
  <c i="4" r="J188"/>
  <c i="5" r="J96"/>
  <c i="2" r="J428"/>
  <c r="BK156"/>
  <c i="3" r="J1056"/>
  <c r="J667"/>
  <c r="J888"/>
  <c r="J857"/>
  <c r="BK1433"/>
  <c r="BK212"/>
  <c r="BK368"/>
  <c r="J239"/>
  <c i="4" r="BK253"/>
  <c r="J253"/>
  <c i="2" r="J434"/>
  <c r="BK232"/>
  <c i="3" r="BK250"/>
  <c r="BK616"/>
  <c r="J1086"/>
  <c r="J1001"/>
  <c r="BK317"/>
  <c i="4" r="J160"/>
  <c r="BK167"/>
  <c i="5" r="BK105"/>
  <c i="2" r="BK421"/>
  <c r="J247"/>
  <c r="BK133"/>
  <c i="3" r="BK281"/>
  <c r="J1482"/>
  <c r="BK446"/>
  <c i="4" r="BK157"/>
  <c r="J227"/>
  <c i="2" r="J122"/>
  <c i="3" r="BK1022"/>
  <c r="J457"/>
  <c r="J953"/>
  <c r="BK1574"/>
  <c r="J197"/>
  <c r="J763"/>
  <c r="J371"/>
  <c r="J1245"/>
  <c r="J542"/>
  <c i="4" r="BK357"/>
  <c i="5" r="BK103"/>
  <c i="2" r="BK351"/>
  <c r="J34"/>
  <c i="3" r="BK1125"/>
  <c r="J879"/>
  <c r="BK1579"/>
  <c r="J106"/>
  <c r="BK292"/>
  <c i="4" r="BK320"/>
  <c i="2" r="BK546"/>
  <c r="J321"/>
  <c r="BK122"/>
  <c i="3" r="J703"/>
  <c r="BK980"/>
  <c i="4" r="J105"/>
  <c r="BK152"/>
  <c i="2" r="BK568"/>
  <c r="J363"/>
  <c r="J213"/>
  <c i="3" r="BK1265"/>
  <c r="J616"/>
  <c r="J1265"/>
  <c r="J164"/>
  <c r="J468"/>
  <c r="BK1461"/>
  <c r="BK175"/>
  <c r="BK1011"/>
  <c i="4" r="BK258"/>
  <c r="BK101"/>
  <c i="5" r="J93"/>
  <c i="2" r="BK400"/>
  <c r="BK110"/>
  <c i="3" r="J118"/>
  <c r="BK257"/>
  <c r="BK842"/>
  <c i="4" r="BK340"/>
  <c i="5" r="BK90"/>
  <c i="2" r="BK434"/>
  <c r="BK205"/>
  <c r="F35"/>
  <c i="3" r="J292"/>
  <c r="J333"/>
  <c r="J814"/>
  <c r="BK763"/>
  <c r="BK1083"/>
  <c i="4" r="J351"/>
  <c r="BK227"/>
  <c i="3" r="BK703"/>
  <c r="BK1529"/>
  <c r="BK827"/>
  <c r="BK222"/>
  <c r="BK820"/>
  <c r="J175"/>
  <c r="J678"/>
  <c r="BK537"/>
  <c r="J1552"/>
  <c i="4" r="BK240"/>
  <c r="J357"/>
  <c i="5" r="J98"/>
  <c i="2" r="J421"/>
  <c r="BK209"/>
  <c r="J98"/>
  <c i="3" r="J924"/>
  <c r="J391"/>
  <c r="BK769"/>
  <c r="J909"/>
  <c r="BK1417"/>
  <c r="BK1090"/>
  <c r="BK879"/>
  <c i="4" r="J265"/>
  <c r="J114"/>
  <c l="1" r="T201"/>
  <c i="2" r="P433"/>
  <c r="T433"/>
  <c i="4" r="P201"/>
  <c i="2" r="R433"/>
  <c r="T190"/>
  <c r="T302"/>
  <c i="3" r="T139"/>
  <c r="T104"/>
  <c r="T481"/>
  <c r="T716"/>
  <c r="BK762"/>
  <c r="J762"/>
  <c r="J73"/>
  <c r="BK816"/>
  <c r="J816"/>
  <c r="J75"/>
  <c r="T845"/>
  <c r="T1085"/>
  <c r="P1113"/>
  <c r="P1460"/>
  <c i="2" r="BK97"/>
  <c r="J97"/>
  <c r="J61"/>
  <c r="R190"/>
  <c r="R302"/>
  <c r="BK388"/>
  <c r="J388"/>
  <c r="J68"/>
  <c r="P452"/>
  <c r="T495"/>
  <c i="3" r="R270"/>
  <c r="R370"/>
  <c r="R680"/>
  <c r="R751"/>
  <c r="P762"/>
  <c r="T816"/>
  <c r="R845"/>
  <c r="R1085"/>
  <c r="T1113"/>
  <c r="T1460"/>
  <c i="4" r="P95"/>
  <c r="T95"/>
  <c r="R149"/>
  <c r="R222"/>
  <c r="P252"/>
  <c r="R252"/>
  <c r="P314"/>
  <c i="2" r="R97"/>
  <c r="R96"/>
  <c r="P231"/>
  <c r="P388"/>
  <c r="T452"/>
  <c i="3" r="BK270"/>
  <c r="P370"/>
  <c r="T680"/>
  <c r="T751"/>
  <c r="R762"/>
  <c r="P816"/>
  <c r="P845"/>
  <c r="BK1085"/>
  <c r="J1085"/>
  <c r="J78"/>
  <c r="R1113"/>
  <c r="R1460"/>
  <c i="4" r="R95"/>
  <c r="BK149"/>
  <c r="J149"/>
  <c r="J63"/>
  <c r="T166"/>
  <c r="BK264"/>
  <c r="J264"/>
  <c r="J71"/>
  <c r="T314"/>
  <c i="5" r="P87"/>
  <c i="2" r="P97"/>
  <c r="R231"/>
  <c r="R388"/>
  <c r="P495"/>
  <c i="3" r="P270"/>
  <c r="BK370"/>
  <c r="J370"/>
  <c r="J68"/>
  <c r="BK680"/>
  <c r="J680"/>
  <c r="J70"/>
  <c r="P751"/>
  <c r="T762"/>
  <c r="R816"/>
  <c r="BK845"/>
  <c r="J845"/>
  <c r="J76"/>
  <c r="P1085"/>
  <c r="BK1113"/>
  <c r="J1113"/>
  <c r="J79"/>
  <c r="BK1460"/>
  <c r="J1460"/>
  <c r="J82"/>
  <c i="4" r="P149"/>
  <c r="T222"/>
  <c r="BK314"/>
  <c r="J314"/>
  <c r="J72"/>
  <c r="T350"/>
  <c i="5" r="BK87"/>
  <c r="J87"/>
  <c r="J61"/>
  <c r="R87"/>
  <c r="P100"/>
  <c i="2" r="P190"/>
  <c r="BK302"/>
  <c r="J302"/>
  <c r="J65"/>
  <c r="T388"/>
  <c r="BK495"/>
  <c r="J495"/>
  <c r="J73"/>
  <c i="3" r="R139"/>
  <c r="R104"/>
  <c r="P481"/>
  <c r="P716"/>
  <c r="P771"/>
  <c r="T937"/>
  <c r="P1247"/>
  <c r="BK1419"/>
  <c r="J1419"/>
  <c r="J81"/>
  <c r="BK1573"/>
  <c r="J1573"/>
  <c r="J83"/>
  <c i="4" r="R113"/>
  <c r="R94"/>
  <c r="P166"/>
  <c r="BK222"/>
  <c r="J222"/>
  <c r="J69"/>
  <c r="P264"/>
  <c r="R314"/>
  <c i="5" r="BK100"/>
  <c r="J100"/>
  <c r="J64"/>
  <c r="T100"/>
  <c i="2" r="BK231"/>
  <c r="J231"/>
  <c r="J64"/>
  <c i="3" r="BK139"/>
  <c r="J139"/>
  <c r="J63"/>
  <c r="BK481"/>
  <c r="J481"/>
  <c r="J69"/>
  <c r="BK716"/>
  <c r="J716"/>
  <c r="J71"/>
  <c r="BK771"/>
  <c r="J771"/>
  <c r="J74"/>
  <c r="BK937"/>
  <c r="J937"/>
  <c r="J77"/>
  <c r="T1247"/>
  <c r="R1419"/>
  <c r="P1573"/>
  <c i="4" r="BK95"/>
  <c r="T113"/>
  <c r="R166"/>
  <c r="P222"/>
  <c r="BK252"/>
  <c r="J252"/>
  <c r="J70"/>
  <c r="T252"/>
  <c r="BK350"/>
  <c r="J350"/>
  <c r="J73"/>
  <c i="5" r="T87"/>
  <c r="P95"/>
  <c i="2" r="T97"/>
  <c r="T96"/>
  <c r="P302"/>
  <c r="BK452"/>
  <c r="J452"/>
  <c r="J71"/>
  <c i="3" r="P139"/>
  <c r="P104"/>
  <c r="R481"/>
  <c r="R716"/>
  <c r="R771"/>
  <c r="R937"/>
  <c r="BK1247"/>
  <c r="J1247"/>
  <c r="J80"/>
  <c r="P1419"/>
  <c r="T1573"/>
  <c i="4" r="BK113"/>
  <c r="J113"/>
  <c r="J62"/>
  <c r="T149"/>
  <c r="T264"/>
  <c r="R350"/>
  <c i="5" r="T95"/>
  <c i="2" r="BK190"/>
  <c r="J190"/>
  <c r="J62"/>
  <c r="T231"/>
  <c r="T230"/>
  <c r="R452"/>
  <c r="R495"/>
  <c i="3" r="T270"/>
  <c r="T370"/>
  <c r="P680"/>
  <c r="BK751"/>
  <c r="J751"/>
  <c r="J72"/>
  <c r="T771"/>
  <c r="P937"/>
  <c r="R1247"/>
  <c r="T1419"/>
  <c r="R1573"/>
  <c i="4" r="P113"/>
  <c r="BK166"/>
  <c r="R264"/>
  <c r="P350"/>
  <c i="5" r="BK95"/>
  <c r="J95"/>
  <c r="J63"/>
  <c r="R95"/>
  <c r="R100"/>
  <c i="2" r="BK420"/>
  <c r="J420"/>
  <c r="J69"/>
  <c r="BK362"/>
  <c r="J362"/>
  <c r="J66"/>
  <c r="BK433"/>
  <c r="J433"/>
  <c r="J70"/>
  <c r="BK532"/>
  <c r="J532"/>
  <c r="J74"/>
  <c i="3" r="BK105"/>
  <c r="BK117"/>
  <c r="J117"/>
  <c r="J62"/>
  <c i="2" r="BK375"/>
  <c r="J375"/>
  <c r="J67"/>
  <c i="4" r="BK162"/>
  <c r="J162"/>
  <c r="J64"/>
  <c i="5" r="BK92"/>
  <c r="J92"/>
  <c r="J62"/>
  <c i="3" r="BK266"/>
  <c r="J266"/>
  <c r="J65"/>
  <c i="2" r="BK485"/>
  <c r="J485"/>
  <c r="J72"/>
  <c r="BK545"/>
  <c r="J545"/>
  <c r="J75"/>
  <c i="4" r="BK201"/>
  <c r="J201"/>
  <c r="J67"/>
  <c r="BK217"/>
  <c r="J217"/>
  <c r="J68"/>
  <c i="5" r="BK107"/>
  <c r="J107"/>
  <c r="J65"/>
  <c r="E75"/>
  <c r="BE93"/>
  <c r="BE96"/>
  <c r="BE88"/>
  <c r="BE98"/>
  <c r="BE108"/>
  <c i="4" r="J166"/>
  <c r="J66"/>
  <c i="5" r="F55"/>
  <c i="4" r="J95"/>
  <c r="J61"/>
  <c i="5" r="J52"/>
  <c r="BE90"/>
  <c r="BE101"/>
  <c r="BE103"/>
  <c r="BE105"/>
  <c i="4" r="BE114"/>
  <c r="BE130"/>
  <c r="BE96"/>
  <c r="BE101"/>
  <c r="BE231"/>
  <c r="BE235"/>
  <c r="BE301"/>
  <c r="BE375"/>
  <c r="F55"/>
  <c r="BE125"/>
  <c r="BE163"/>
  <c r="BE181"/>
  <c r="BE188"/>
  <c r="BE223"/>
  <c r="BE240"/>
  <c r="BE315"/>
  <c r="BE320"/>
  <c r="BE351"/>
  <c i="3" r="J270"/>
  <c r="J67"/>
  <c i="4" r="J52"/>
  <c r="BE105"/>
  <c r="BE157"/>
  <c r="BE160"/>
  <c r="BE250"/>
  <c r="BE253"/>
  <c r="BE212"/>
  <c r="BE245"/>
  <c r="BE258"/>
  <c r="BE265"/>
  <c r="BE325"/>
  <c r="BE330"/>
  <c r="BE335"/>
  <c r="BE345"/>
  <c i="3" r="J105"/>
  <c r="J61"/>
  <c i="4" r="BE135"/>
  <c r="BE139"/>
  <c r="BE218"/>
  <c r="BE227"/>
  <c r="BE262"/>
  <c r="BE277"/>
  <c r="BE369"/>
  <c r="E48"/>
  <c r="BE144"/>
  <c r="BE150"/>
  <c r="BE152"/>
  <c r="BE155"/>
  <c r="BE174"/>
  <c r="BE202"/>
  <c r="BE207"/>
  <c r="BE340"/>
  <c r="BE357"/>
  <c r="BE363"/>
  <c r="BE119"/>
  <c r="BE167"/>
  <c r="BE195"/>
  <c r="BE199"/>
  <c r="BE289"/>
  <c i="2" r="BK96"/>
  <c r="J96"/>
  <c r="J60"/>
  <c i="3" r="E48"/>
  <c r="BE118"/>
  <c r="BE175"/>
  <c r="BE186"/>
  <c r="BE212"/>
  <c r="BE222"/>
  <c r="BE281"/>
  <c r="BE371"/>
  <c r="BE435"/>
  <c r="BE519"/>
  <c r="BE537"/>
  <c r="BE547"/>
  <c r="BE692"/>
  <c r="BE758"/>
  <c r="BE760"/>
  <c r="BE763"/>
  <c r="BE935"/>
  <c r="BE1067"/>
  <c r="BE1073"/>
  <c r="BE1154"/>
  <c r="BE1183"/>
  <c r="BE1318"/>
  <c r="BE1579"/>
  <c r="BE681"/>
  <c r="BE793"/>
  <c r="BE819"/>
  <c r="BE820"/>
  <c r="BE827"/>
  <c r="BE831"/>
  <c r="BE837"/>
  <c r="BE842"/>
  <c r="BE843"/>
  <c r="BE868"/>
  <c r="BE924"/>
  <c r="BE953"/>
  <c r="BE1039"/>
  <c r="BE1194"/>
  <c r="BE1248"/>
  <c r="BE1500"/>
  <c r="BE1584"/>
  <c i="2" r="BK230"/>
  <c r="J230"/>
  <c r="J63"/>
  <c i="3" r="BE151"/>
  <c r="BE164"/>
  <c r="BE250"/>
  <c r="BE317"/>
  <c r="BE352"/>
  <c r="BE446"/>
  <c r="BE526"/>
  <c r="BE542"/>
  <c r="BE595"/>
  <c r="BE627"/>
  <c r="BE637"/>
  <c r="BE644"/>
  <c r="BE662"/>
  <c r="BE678"/>
  <c r="BE767"/>
  <c r="BE909"/>
  <c r="BE974"/>
  <c r="BE980"/>
  <c r="BE990"/>
  <c r="BE1083"/>
  <c r="BE1101"/>
  <c r="BE1172"/>
  <c r="BE1335"/>
  <c r="BE1379"/>
  <c r="BE1433"/>
  <c r="BE1507"/>
  <c r="BE1574"/>
  <c r="F55"/>
  <c r="BE140"/>
  <c r="BE208"/>
  <c r="BE271"/>
  <c r="BE333"/>
  <c r="BE402"/>
  <c r="BE468"/>
  <c r="BE508"/>
  <c r="BE752"/>
  <c r="BE899"/>
  <c r="BE1001"/>
  <c r="BE1011"/>
  <c r="BE1056"/>
  <c r="BE1090"/>
  <c r="BE1114"/>
  <c r="BE1147"/>
  <c r="BE1161"/>
  <c r="BE1205"/>
  <c r="BE1216"/>
  <c r="BE1265"/>
  <c r="BE1282"/>
  <c r="BE1301"/>
  <c r="BE1420"/>
  <c r="BE1529"/>
  <c r="BE267"/>
  <c r="BE292"/>
  <c r="BE413"/>
  <c r="BE479"/>
  <c r="BE482"/>
  <c r="BE568"/>
  <c r="BE579"/>
  <c r="BE589"/>
  <c r="BE667"/>
  <c r="BE765"/>
  <c r="BE772"/>
  <c r="BE782"/>
  <c r="BE817"/>
  <c r="BE879"/>
  <c r="BE888"/>
  <c r="BE938"/>
  <c r="BE1022"/>
  <c r="BE1032"/>
  <c r="BE1111"/>
  <c r="BE1390"/>
  <c r="BE1461"/>
  <c r="BE1482"/>
  <c r="J97"/>
  <c r="BE197"/>
  <c r="BE257"/>
  <c r="BE303"/>
  <c r="BE359"/>
  <c r="BE391"/>
  <c r="BE457"/>
  <c r="BE616"/>
  <c r="BE703"/>
  <c r="BE714"/>
  <c r="BE717"/>
  <c r="BE727"/>
  <c r="BE738"/>
  <c r="BE749"/>
  <c r="BE803"/>
  <c r="BE814"/>
  <c r="BE949"/>
  <c r="BE1125"/>
  <c r="BE1136"/>
  <c r="BE1357"/>
  <c r="BE1368"/>
  <c r="BE1541"/>
  <c r="BE106"/>
  <c r="BE233"/>
  <c r="BE239"/>
  <c r="BE368"/>
  <c r="BE381"/>
  <c r="BE424"/>
  <c r="BE492"/>
  <c r="BE502"/>
  <c r="BE558"/>
  <c r="BE606"/>
  <c r="BE651"/>
  <c r="BE754"/>
  <c r="BE756"/>
  <c r="BE769"/>
  <c r="BE846"/>
  <c r="BE857"/>
  <c r="BE963"/>
  <c r="BE1045"/>
  <c r="BE1086"/>
  <c r="BE1223"/>
  <c r="BE1234"/>
  <c r="BE1245"/>
  <c r="BE1346"/>
  <c r="BE1400"/>
  <c r="BE1417"/>
  <c r="BE1446"/>
  <c r="BE1552"/>
  <c r="BE1589"/>
  <c i="1" r="AW55"/>
  <c r="BA55"/>
  <c r="BB55"/>
  <c r="BC55"/>
  <c i="2" r="E48"/>
  <c r="J52"/>
  <c r="F55"/>
  <c r="BE98"/>
  <c r="BE104"/>
  <c r="BE110"/>
  <c r="BE122"/>
  <c r="BE133"/>
  <c r="BE145"/>
  <c r="BE156"/>
  <c r="BE167"/>
  <c r="BE178"/>
  <c r="BE191"/>
  <c r="BE193"/>
  <c r="BE196"/>
  <c r="BE198"/>
  <c r="BE201"/>
  <c r="BE205"/>
  <c r="BE209"/>
  <c r="BE213"/>
  <c r="BE217"/>
  <c r="BE222"/>
  <c r="BE226"/>
  <c r="BE232"/>
  <c r="BE247"/>
  <c r="BE263"/>
  <c r="BE283"/>
  <c r="BE293"/>
  <c r="BE303"/>
  <c r="BE314"/>
  <c r="BE321"/>
  <c r="BE328"/>
  <c r="BE339"/>
  <c r="BE344"/>
  <c r="BE351"/>
  <c r="BE363"/>
  <c r="BE376"/>
  <c r="BE389"/>
  <c r="BE400"/>
  <c r="BE410"/>
  <c r="BE421"/>
  <c r="BE428"/>
  <c r="BE434"/>
  <c r="BE440"/>
  <c r="BE447"/>
  <c r="BE453"/>
  <c r="BE464"/>
  <c r="BE474"/>
  <c r="BE486"/>
  <c r="BE496"/>
  <c r="BE508"/>
  <c r="BE520"/>
  <c r="BE533"/>
  <c r="BE546"/>
  <c r="BE568"/>
  <c i="1" r="BD55"/>
  <c i="3" r="F36"/>
  <c i="1" r="BC56"/>
  <c i="3" r="F37"/>
  <c i="1" r="BD56"/>
  <c i="4" r="F36"/>
  <c i="1" r="BC57"/>
  <c i="3" r="F34"/>
  <c i="1" r="BA56"/>
  <c i="4" r="F37"/>
  <c i="1" r="BD57"/>
  <c i="4" r="F35"/>
  <c i="1" r="BB57"/>
  <c i="3" r="F35"/>
  <c i="1" r="BB56"/>
  <c i="4" r="J34"/>
  <c i="1" r="AW57"/>
  <c i="5" r="J34"/>
  <c i="1" r="AW58"/>
  <c i="5" r="F36"/>
  <c i="1" r="BC58"/>
  <c i="3" r="J34"/>
  <c i="1" r="AW56"/>
  <c i="4" r="F34"/>
  <c i="1" r="BA57"/>
  <c i="5" r="F34"/>
  <c i="1" r="BA58"/>
  <c i="5" r="F37"/>
  <c i="1" r="BD58"/>
  <c i="5" r="F35"/>
  <c i="1" r="BB58"/>
  <c i="4" l="1" r="P165"/>
  <c i="5" r="R86"/>
  <c r="R85"/>
  <c i="2" r="P96"/>
  <c r="P230"/>
  <c i="3" r="R269"/>
  <c r="R103"/>
  <c i="4" r="R165"/>
  <c r="R93"/>
  <c r="T165"/>
  <c i="2" r="R230"/>
  <c r="R95"/>
  <c i="4" r="BK165"/>
  <c r="J165"/>
  <c r="J65"/>
  <c i="2" r="T95"/>
  <c i="3" r="P269"/>
  <c r="P103"/>
  <c i="1" r="AU56"/>
  <c i="4" r="P94"/>
  <c i="3" r="T269"/>
  <c r="T103"/>
  <c i="5" r="P86"/>
  <c r="P85"/>
  <c i="1" r="AU58"/>
  <c i="4" r="T94"/>
  <c i="3" r="BK104"/>
  <c r="J104"/>
  <c r="J60"/>
  <c i="5" r="T86"/>
  <c r="T85"/>
  <c i="4" r="BK94"/>
  <c r="BK93"/>
  <c r="J93"/>
  <c r="J59"/>
  <c i="3" r="BK269"/>
  <c r="J269"/>
  <c r="J66"/>
  <c i="5" r="BK86"/>
  <c r="J86"/>
  <c r="J60"/>
  <c i="2" r="BK95"/>
  <c r="J95"/>
  <c i="4" r="J33"/>
  <c i="1" r="AV57"/>
  <c r="AT57"/>
  <c r="BB54"/>
  <c r="W31"/>
  <c i="5" r="J33"/>
  <c i="1" r="AV58"/>
  <c r="AT58"/>
  <c i="2" r="J33"/>
  <c i="1" r="AV55"/>
  <c r="AT55"/>
  <c i="2" r="F33"/>
  <c i="1" r="AZ55"/>
  <c i="2" r="J30"/>
  <c i="1" r="AG55"/>
  <c i="4" r="F33"/>
  <c i="1" r="AZ57"/>
  <c r="BA54"/>
  <c r="W30"/>
  <c i="5" r="F33"/>
  <c i="1" r="AZ58"/>
  <c r="BD54"/>
  <c r="W33"/>
  <c r="BC54"/>
  <c r="W32"/>
  <c i="3" r="F33"/>
  <c i="1" r="AZ56"/>
  <c i="3" r="J33"/>
  <c i="1" r="AV56"/>
  <c r="AT56"/>
  <c i="4" l="1" r="T93"/>
  <c i="2" r="P95"/>
  <c i="1" r="AU55"/>
  <c i="4" r="P93"/>
  <c i="1" r="AU57"/>
  <c i="4" r="J94"/>
  <c r="J60"/>
  <c i="3" r="BK103"/>
  <c r="J103"/>
  <c r="J59"/>
  <c i="5" r="BK85"/>
  <c r="J85"/>
  <c r="J59"/>
  <c i="1" r="AN55"/>
  <c i="2" r="J59"/>
  <c r="J39"/>
  <c i="4" r="J30"/>
  <c i="1" r="AG57"/>
  <c r="AX54"/>
  <c r="AY54"/>
  <c r="AZ54"/>
  <c r="W29"/>
  <c r="AW54"/>
  <c r="AK30"/>
  <c i="4" l="1" r="J39"/>
  <c i="1" r="AN57"/>
  <c i="5" r="J30"/>
  <c i="1" r="AG58"/>
  <c r="AV54"/>
  <c r="AK29"/>
  <c r="AU54"/>
  <c i="3" r="J30"/>
  <c i="1" r="AG56"/>
  <c r="AN56"/>
  <c i="3" l="1" r="J39"/>
  <c i="5" r="J39"/>
  <c i="1" r="AN58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<sst xmlns="http://schemas.openxmlformats.org/spreadsheetml/2006/main">
  <si>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</si>
  <si>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</si>
  <si>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</si>
  <si>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</si>
  <si>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</si>
  <si>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{7a84f983-661b-4812-836f-cdf01f978c6e}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</si>
  <si>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</si>
  <si>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</si>
  <si>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</si>
  <si>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</si>
  <si>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</si>
  <si>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</si>
  <si>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</si>
  <si>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</si>
  <si>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0316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</si>
  <si>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</si>
  <si>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</si>
  <si>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Liberec, Dobiášova - stavební úpravy sociálního zázemí v 2.NP</t>
  </si>
  <si>
    <t>KSO:</t>
  </si>
  <si>
    <t/>
  </si>
  <si>
    <t>CC-CZ:</t>
  </si>
  <si>
    <t>Místo:</t>
  </si>
  <si>
    <t>Liberec</t>
  </si>
  <si>
    <t>Datum:</t>
  </si>
  <si>
    <t>28. 3. 2025</t>
  </si>
  <si>
    <t>Zadavatel:</t>
  </si>
  <si>
    <t>IČ:</t>
  </si>
  <si>
    <t>00262978</t>
  </si>
  <si>
    <t>Statutární město Liberec</t>
  </si>
  <si>
    <t>DIČ:</t>
  </si>
  <si>
    <t>CZ00262978</t>
  </si>
  <si>
    <t>Účastník:</t>
  </si>
  <si>
    <t>Vyplň údaj</t>
  </si>
  <si>
    <t>Projektant:</t>
  </si>
  <si>
    <t>06103065</t>
  </si>
  <si>
    <t>Michael Štěpán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</si>
  <si>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</si>
  <si>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</si>
  <si>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</si>
  <si>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</si>
  <si>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</si>
  <si>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</si>
  <si>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</si>
  <si>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</si>
  <si>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</si>
  <si>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</si>
  <si>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</si>
  <si>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</si>
  <si>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</si>
  <si>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</si>
  <si>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</si>
  <si>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</si>
  <si>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</si>
  <si>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</si>
  <si>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</si>
  <si>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</si>
  <si>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</si>
  <si>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</si>
  <si>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</si>
  <si>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</si>
  <si>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</si>
  <si>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</si>
  <si>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</si>
  <si>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</si>
  <si>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</si>
  <si>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</si>
  <si>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</si>
  <si>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</si>
  <si>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</si>
  <si>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</si>
  <si>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</si>
  <si>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</si>
  <si>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</si>
  <si>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</si>
  <si>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</si>
  <si>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</si>
  <si>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</si>
  <si>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</si>
  <si>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</si>
  <si>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</si>
  <si>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</si>
  <si>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</si>
  <si>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</si>
  <si>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{f7c16d79-e01c-4bf9-ae02-626628fac41d}</t>
  </si>
  <si>
    <t>2</t>
  </si>
  <si>
    <t>02</t>
  </si>
  <si>
    <t>Sociální zázemí</t>
  </si>
  <si>
    <t>{fe28ac0d-3860-4459-834b-7020c2828508}</t>
  </si>
  <si>
    <t>03</t>
  </si>
  <si>
    <t>Světlíky</t>
  </si>
  <si>
    <t>{f8effbe9-85cd-48dd-a845-8e0a08c18b91}</t>
  </si>
  <si>
    <t>VRN</t>
  </si>
  <si>
    <t>Vedlejší rozpočtové náklady</t>
  </si>
  <si>
    <t>{2c79593f-0ddf-4fd8-bba1-0254d9dcccc3}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</si>
  <si>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</si>
  <si>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</si>
  <si>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</si>
  <si>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</si>
  <si>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</si>
  <si>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</si>
  <si>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</si>
  <si>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</si>
  <si>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</si>
  <si>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</si>
  <si>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</si>
  <si>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</si>
  <si>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</si>
  <si>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</si>
  <si>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</si>
  <si>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</si>
  <si>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</si>
  <si>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</si>
  <si>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</si>
  <si>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</si>
  <si>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</si>
  <si>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</si>
  <si>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</si>
  <si>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</si>
  <si>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</si>
  <si>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</si>
  <si>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</si>
  <si>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</si>
  <si>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</si>
  <si>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</si>
  <si>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</si>
  <si>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</si>
  <si>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</si>
  <si>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</si>
  <si>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</si>
  <si>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</si>
  <si>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</si>
  <si>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</si>
  <si>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</si>
  <si>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</si>
  <si>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</si>
  <si>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</si>
  <si>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962031021</t>
  </si>
  <si>
    <t>Bourání příček nebo přizdívek z cihel děrovaných broušených, tl. do 100 mm</t>
  </si>
  <si>
    <t>m2</t>
  </si>
  <si>
    <t>CS ÚRS 2025 01</t>
  </si>
  <si>
    <t>4</t>
  </si>
  <si>
    <t>1247330359</t>
  </si>
  <si>
    <t>Online PSC</t>
  </si>
  <si>
    <t>https://podminky.urs.cz/item/CS_URS_2025_01/962031021</t>
  </si>
  <si>
    <t>VV</t>
  </si>
  <si>
    <t>wc dívky 1.13</t>
  </si>
  <si>
    <t>3,2*(0,6+0,35)</t>
  </si>
  <si>
    <t>Součet</t>
  </si>
  <si>
    <t>3,04*1,05 'Přepočtené koeficientem množství</t>
  </si>
  <si>
    <t>962031023</t>
  </si>
  <si>
    <t>Bourání příček nebo přizdívek z cihel děrovaných broušených, tl. přes 100 do 150 mm</t>
  </si>
  <si>
    <t>-2042519725</t>
  </si>
  <si>
    <t>https://podminky.urs.cz/item/CS_URS_2025_01/962031023</t>
  </si>
  <si>
    <t>wc dívky 1.27 až 1.31 a 1.39</t>
  </si>
  <si>
    <t>0,4*2,1</t>
  </si>
  <si>
    <t>0,84*1,05 'Přepočtené koeficientem množství</t>
  </si>
  <si>
    <t>3</t>
  </si>
  <si>
    <t>965042141</t>
  </si>
  <si>
    <t>Bourání mazanin betonových nebo z litého asfaltu tl. do 100 mm, plochy přes 4 m2</t>
  </si>
  <si>
    <t>m3</t>
  </si>
  <si>
    <t>-425359631</t>
  </si>
  <si>
    <t>https://podminky.urs.cz/item/CS_URS_2025_01/965042141</t>
  </si>
  <si>
    <t xml:space="preserve">wc chlapci  1.11 a 1.12</t>
  </si>
  <si>
    <t>(12+15,5)*0,07</t>
  </si>
  <si>
    <t>wc dívky 1.13 až 1.17</t>
  </si>
  <si>
    <t>(17+13,5+3+1,25+1,25)*0,07</t>
  </si>
  <si>
    <t>(16+9+1,25+1,25+4+3)*0,07</t>
  </si>
  <si>
    <t>wc chlapci 1.32 a 1.33</t>
  </si>
  <si>
    <t>(11,5+16)*0,07</t>
  </si>
  <si>
    <t>8,785*1,05 'Přepočtené koeficientem množství</t>
  </si>
  <si>
    <t>968072455</t>
  </si>
  <si>
    <t>Vybourání kovových rámů oken s křídly, dveřních zárubní, vrat, stěn, ostění nebo obkladů dveřních zárubní, plochy do 2 m2</t>
  </si>
  <si>
    <t>-770475329</t>
  </si>
  <si>
    <t>https://podminky.urs.cz/item/CS_URS_2025_01/968072455</t>
  </si>
  <si>
    <t>(0,9*2)*2</t>
  </si>
  <si>
    <t>(0,9*2)*2+(0,7*2)*3</t>
  </si>
  <si>
    <t>(0,9*2)*2+(0,7*2)*4</t>
  </si>
  <si>
    <t>5</t>
  </si>
  <si>
    <t>969031111</t>
  </si>
  <si>
    <t>Vybourání vnitřního potrubí včetně vysekání drážky ocelového do DN 50</t>
  </si>
  <si>
    <t>m</t>
  </si>
  <si>
    <t>1128357652</t>
  </si>
  <si>
    <t>https://podminky.urs.cz/item/CS_URS_2025_01/969031111</t>
  </si>
  <si>
    <t xml:space="preserve">wc chlapci  1.11 a 1.12 - odhad</t>
  </si>
  <si>
    <t>15</t>
  </si>
  <si>
    <t>wc dívky 1.13 až 1.17 - odhad</t>
  </si>
  <si>
    <t>20</t>
  </si>
  <si>
    <t>wc dívky 1.27 až 1.31 a 1.39 - odhad</t>
  </si>
  <si>
    <t>25</t>
  </si>
  <si>
    <t>wc chlapci 1.32 a 1.33 - odhad</t>
  </si>
  <si>
    <t>75*1,05 'Přepočtené koeficientem množství</t>
  </si>
  <si>
    <t>6</t>
  </si>
  <si>
    <t>971033331</t>
  </si>
  <si>
    <t>Vybourání otvorů ve zdivu základovém nebo nadzákladovém z cihel, tvárnic, příčkovek z cihel pálených na maltu vápennou nebo vápenocementovou plochy do 0,09 m2, tl. do 150 mm</t>
  </si>
  <si>
    <t>kus</t>
  </si>
  <si>
    <t>1482670149</t>
  </si>
  <si>
    <t>https://podminky.urs.cz/item/CS_URS_2025_01/971033331</t>
  </si>
  <si>
    <t>7</t>
  </si>
  <si>
    <t>972054141</t>
  </si>
  <si>
    <t>Vybourání otvorů ve stropech nebo klenbách železobetonových bez odstranění podlahy a násypu, plochy do 0,0225 m2, tl. do 150 mm</t>
  </si>
  <si>
    <t>1719302743</t>
  </si>
  <si>
    <t>https://podminky.urs.cz/item/CS_URS_2025_01/972054141</t>
  </si>
  <si>
    <t>2+4+2</t>
  </si>
  <si>
    <t>2+2+2+4+2</t>
  </si>
  <si>
    <t>2+4+2+4+2</t>
  </si>
  <si>
    <t>8</t>
  </si>
  <si>
    <t>972054241</t>
  </si>
  <si>
    <t>Vybourání otvorů ve stropech nebo klenbách železobetonových bez odstranění podlahy a násypu, plochy do 0,09 m2, tl. do 150 mm</t>
  </si>
  <si>
    <t>-1249860514</t>
  </si>
  <si>
    <t>https://podminky.urs.cz/item/CS_URS_2025_01/972054241</t>
  </si>
  <si>
    <t>2+6</t>
  </si>
  <si>
    <t>8+2+2</t>
  </si>
  <si>
    <t>8+2+2+2</t>
  </si>
  <si>
    <t>978013141</t>
  </si>
  <si>
    <t>Otlučení vápenných nebo vápenocementových omítek vnitřních ploch stěn s vyškrabáním spar, s očištěním zdiva, v rozsahu přes 10 do 30 %</t>
  </si>
  <si>
    <t>97872224</t>
  </si>
  <si>
    <t>https://podminky.urs.cz/item/CS_URS_2025_01/978013141</t>
  </si>
  <si>
    <t>3,2*(16,1+17,1)</t>
  </si>
  <si>
    <t>3,2*(17,6+14,5+6,8+4,6+4,6)</t>
  </si>
  <si>
    <t>3,2*(17,3+12+4,5+4,5+8,8+6,5)</t>
  </si>
  <si>
    <t>3,2*(16+17,2)</t>
  </si>
  <si>
    <t>537,92*1,05 'Přepočtené koeficientem množství</t>
  </si>
  <si>
    <t>997</t>
  </si>
  <si>
    <t>Doprava suti a vybouraných hmot</t>
  </si>
  <si>
    <t>10</t>
  </si>
  <si>
    <t>997013213</t>
  </si>
  <si>
    <t>Vnitrostaveništní doprava suti a vybouraných hmot vodorovně do 50 m s naložením ručně pro budovy a haly výšky přes 9 do 12 m</t>
  </si>
  <si>
    <t>t</t>
  </si>
  <si>
    <t>10070921</t>
  </si>
  <si>
    <t>https://podminky.urs.cz/item/CS_URS_2025_01/997013213</t>
  </si>
  <si>
    <t>11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</si>
  <si>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</si>
  <si>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</si>
  <si>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1715304379</t>
  </si>
  <si>
    <t>https://podminky.urs.cz/item/CS_URS_2025_01/997013219</t>
  </si>
  <si>
    <t>43,399*3 'Přepočtené koeficientem množství</t>
  </si>
  <si>
    <t>997013501</t>
  </si>
  <si>
    <t>Odvoz suti a vybouraných hmot na skládku nebo meziskládku se složením, na vzdálenost do 1 km</t>
  </si>
  <si>
    <t>-361255142</t>
  </si>
  <si>
    <t>https://podminky.urs.cz/item/CS_URS_2025_01/997013501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</si>
  <si>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</si>
  <si>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</si>
  <si>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</si>
  <si>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-1508183147</t>
  </si>
  <si>
    <t>https://podminky.urs.cz/item/CS_URS_2025_01/997013509</t>
  </si>
  <si>
    <t>43,399*7 'Přepočtené koeficientem množství</t>
  </si>
  <si>
    <t>14</t>
  </si>
  <si>
    <t>997013601</t>
  </si>
  <si>
    <t>Poplatek za uložení stavebního odpadu na skládce (skládkovné) z prostého betonu zatříděného do Katalogu odpadů pod kódem 17 01 01</t>
  </si>
  <si>
    <t>210155076</t>
  </si>
  <si>
    <t>https://podminky.urs.cz/item/CS_URS_2025_01/997013601</t>
  </si>
  <si>
    <t>20,293</t>
  </si>
  <si>
    <t>997013602</t>
  </si>
  <si>
    <t>Poplatek za uložení stavebního odpadu na skládce (skládkovné) z armovaného betonu zatříděného do Katalogu odpadů pod kódem 17 01 01</t>
  </si>
  <si>
    <t>1602826636</t>
  </si>
  <si>
    <t>https://podminky.urs.cz/item/CS_URS_2025_01/997013602</t>
  </si>
  <si>
    <t>0,336+1,344</t>
  </si>
  <si>
    <t>16</t>
  </si>
  <si>
    <t>997013603</t>
  </si>
  <si>
    <t>Poplatek za uložení stavebního odpadu na skládce (skládkovné) cihelného zatříděného do Katalogu odpadů pod kódem 17 01 02</t>
  </si>
  <si>
    <t>-566242008</t>
  </si>
  <si>
    <t>https://podminky.urs.cz/item/CS_URS_2025_01/997013603</t>
  </si>
  <si>
    <t>0,038+0,139+0,65</t>
  </si>
  <si>
    <t>17</t>
  </si>
  <si>
    <t>997013607</t>
  </si>
  <si>
    <t>Poplatek za uložení stavebního odpadu na skládce (skládkovné) z tašek a keramických výrobků zatříděného do Katalogu odpadů pod kódem 17 01 03</t>
  </si>
  <si>
    <t>1819752049</t>
  </si>
  <si>
    <t>https://podminky.urs.cz/item/CS_URS_2025_01/997013607</t>
  </si>
  <si>
    <t>1,15</t>
  </si>
  <si>
    <t>18</t>
  </si>
  <si>
    <t>997013631</t>
  </si>
  <si>
    <t>Poplatek za uložení stavebního odpadu na skládce (skládkovné) směsného stavebního a demoličního zatříděného do Katalogu odpadů pod kódem 17 09 04</t>
  </si>
  <si>
    <t>-212908915</t>
  </si>
  <si>
    <t>https://podminky.urs.cz/item/CS_URS_2025_01/997013631</t>
  </si>
  <si>
    <t>43,399</t>
  </si>
  <si>
    <t>-(19,327+1,68+0,827+1,15+0,384+0,10)</t>
  </si>
  <si>
    <t>19</t>
  </si>
  <si>
    <t>997013811</t>
  </si>
  <si>
    <t>Poplatek za uložení stavebního odpadu na skládce (skládkovné) dřevěného zatříděného do Katalogu odpadů pod kódem 17 02 01</t>
  </si>
  <si>
    <t>679724562</t>
  </si>
  <si>
    <t>https://podminky.urs.cz/item/CS_URS_2025_01/997013811</t>
  </si>
  <si>
    <t>0,384</t>
  </si>
  <si>
    <t>997013812</t>
  </si>
  <si>
    <t>Poplatek za uložení stavebního odpadu na skládce (skládkovné) z materiálů na bázi sádry zatříděného do Katalogu odpadů pod kódem 17 08 02</t>
  </si>
  <si>
    <t>-1963352345</t>
  </si>
  <si>
    <t>https://podminky.urs.cz/item/CS_URS_2025_01/997013812</t>
  </si>
  <si>
    <t>0,10</t>
  </si>
  <si>
    <t>PSV</t>
  </si>
  <si>
    <t>Práce a dodávky PSV</t>
  </si>
  <si>
    <t>721</t>
  </si>
  <si>
    <t>Zdravotechnika - vnitřní kanalizace</t>
  </si>
  <si>
    <t>721140802</t>
  </si>
  <si>
    <t>Demontáž potrubí z litinových trub odpadních nebo dešťových do DN 100</t>
  </si>
  <si>
    <t>-495130520</t>
  </si>
  <si>
    <t>https://podminky.urs.cz/item/CS_URS_2025_01/721140802</t>
  </si>
  <si>
    <t>svod</t>
  </si>
  <si>
    <t>3,5+0,5</t>
  </si>
  <si>
    <t>suterén</t>
  </si>
  <si>
    <t>0,5+7</t>
  </si>
  <si>
    <t>19,5*1,05 'Přepočtené koeficientem množství</t>
  </si>
  <si>
    <t>22</t>
  </si>
  <si>
    <t>721140806</t>
  </si>
  <si>
    <t>Demontáž potrubí z litinových trub odpadních nebo dešťových přes 100 do DN 200</t>
  </si>
  <si>
    <t>-1269069532</t>
  </si>
  <si>
    <t>https://podminky.urs.cz/item/CS_URS_2025_01/721140806</t>
  </si>
  <si>
    <t>toalety</t>
  </si>
  <si>
    <t>3,5+2,5+1+1+0,5+0,5*3</t>
  </si>
  <si>
    <t>3,5+1,5+1+1+0,5+0,5*3+1+0,5+2</t>
  </si>
  <si>
    <t>1+1+0,5+0,5+1+0,5+1+2</t>
  </si>
  <si>
    <t>3,5+1,5+1+1+0,5+0,5*3</t>
  </si>
  <si>
    <t>39*1,05 'Přepočtené koeficientem množství</t>
  </si>
  <si>
    <t>23</t>
  </si>
  <si>
    <t>721171803</t>
  </si>
  <si>
    <t>Demontáž potrubí z novodurových trub odpadních nebo připojovacích do D 75</t>
  </si>
  <si>
    <t>1050096588</t>
  </si>
  <si>
    <t>https://podminky.urs.cz/item/CS_URS_2025_01/721171803</t>
  </si>
  <si>
    <t>umyvadla</t>
  </si>
  <si>
    <t>3+0,5*4</t>
  </si>
  <si>
    <t>pisoáry</t>
  </si>
  <si>
    <t>3+0,5*5</t>
  </si>
  <si>
    <t>4+0,5+0,5+3+1+1</t>
  </si>
  <si>
    <t>4+0,5+0,5+3+2+1,5+1</t>
  </si>
  <si>
    <t>43,5*1,05 'Přepočtené koeficientem množství</t>
  </si>
  <si>
    <t>24</t>
  </si>
  <si>
    <t>721171809</t>
  </si>
  <si>
    <t>Demontáž potrubí z novodurových trub odpadních nebo připojovacích přes 114 do D 160</t>
  </si>
  <si>
    <t>1387738197</t>
  </si>
  <si>
    <t>https://podminky.urs.cz/item/CS_URS_2025_01/721171809</t>
  </si>
  <si>
    <t>3,5</t>
  </si>
  <si>
    <t>12,5*1,05 'Přepočtené koeficientem množství</t>
  </si>
  <si>
    <t>721210813</t>
  </si>
  <si>
    <t>Demontáž kanalizačního příslušenství vpustí podlahových z kyselinovzdorné kameniny DN 100</t>
  </si>
  <si>
    <t>-1095573365</t>
  </si>
  <si>
    <t>https://podminky.urs.cz/item/CS_URS_2025_01/721210813</t>
  </si>
  <si>
    <t>725</t>
  </si>
  <si>
    <t>Zdravotechnika - zařizovací předměty</t>
  </si>
  <si>
    <t>26</t>
  </si>
  <si>
    <t>725110814</t>
  </si>
  <si>
    <t>Demontáž klozetů kombi</t>
  </si>
  <si>
    <t>soubor</t>
  </si>
  <si>
    <t>2035651836</t>
  </si>
  <si>
    <t>https://podminky.urs.cz/item/CS_URS_2025_01/725110814</t>
  </si>
  <si>
    <t>4+1</t>
  </si>
  <si>
    <t>4+1+1</t>
  </si>
  <si>
    <t>27</t>
  </si>
  <si>
    <t>725122814</t>
  </si>
  <si>
    <t>Demontáž pisoárů s nádrží a 2 záchodky</t>
  </si>
  <si>
    <t>2053973706</t>
  </si>
  <si>
    <t>https://podminky.urs.cz/item/CS_URS_2025_01/725122814</t>
  </si>
  <si>
    <t>28</t>
  </si>
  <si>
    <t>725122815</t>
  </si>
  <si>
    <t>Demontáž pisoárů s nádrží a 3 záchodky</t>
  </si>
  <si>
    <t>-1515332479</t>
  </si>
  <si>
    <t>https://podminky.urs.cz/item/CS_URS_2025_01/725122815</t>
  </si>
  <si>
    <t>29</t>
  </si>
  <si>
    <t>725210821</t>
  </si>
  <si>
    <t>Demontáž umyvadel bez výtokových armatur umyvadel</t>
  </si>
  <si>
    <t>-1538384195</t>
  </si>
  <si>
    <t>https://podminky.urs.cz/item/CS_URS_2025_01/725210821</t>
  </si>
  <si>
    <t>30</t>
  </si>
  <si>
    <t>725230811</t>
  </si>
  <si>
    <t>Demontáž bidetů diturvitových</t>
  </si>
  <si>
    <t>-209481650</t>
  </si>
  <si>
    <t>https://podminky.urs.cz/item/CS_URS_2025_01/725230811</t>
  </si>
  <si>
    <t>31</t>
  </si>
  <si>
    <t>725330840</t>
  </si>
  <si>
    <t>Demontáž výlevek bez výtokových armatur a bez nádrže a splachovacího potrubí ocelových nebo litinových</t>
  </si>
  <si>
    <t>1204057984</t>
  </si>
  <si>
    <t>https://podminky.urs.cz/item/CS_URS_2025_01/725330840</t>
  </si>
  <si>
    <t>32</t>
  </si>
  <si>
    <t>725820801</t>
  </si>
  <si>
    <t>Demontáž baterií nástěnných do G 3/4</t>
  </si>
  <si>
    <t>1703506636</t>
  </si>
  <si>
    <t>https://podminky.urs.cz/item/CS_URS_2025_01/725820801</t>
  </si>
  <si>
    <t>733</t>
  </si>
  <si>
    <t>Ústřední vytápění - rozvodné potrubí</t>
  </si>
  <si>
    <t>33</t>
  </si>
  <si>
    <t>733120815</t>
  </si>
  <si>
    <t>Demontáž potrubí z trubek ocelových hladkých Ø do 38</t>
  </si>
  <si>
    <t>248237320</t>
  </si>
  <si>
    <t>https://podminky.urs.cz/item/CS_URS_2025_01/733120815</t>
  </si>
  <si>
    <t>3,5*2+2*2</t>
  </si>
  <si>
    <t>3,5*2*2+0,5*2+1*2*2</t>
  </si>
  <si>
    <t>3,5*2*3+0,5*2*2+1*2*2</t>
  </si>
  <si>
    <t>2,5*2+1,5*2+3,5*2</t>
  </si>
  <si>
    <t>72*1,05 'Přepočtené koeficientem množství</t>
  </si>
  <si>
    <t>735</t>
  </si>
  <si>
    <t>Ústřední vytápění - otopná tělesa</t>
  </si>
  <si>
    <t>34</t>
  </si>
  <si>
    <t>735111810</t>
  </si>
  <si>
    <t>Demontáž otopných těles litinových článkových</t>
  </si>
  <si>
    <t>2111313241</t>
  </si>
  <si>
    <t>https://podminky.urs.cz/item/CS_URS_2025_01/735111810</t>
  </si>
  <si>
    <t>1,2*0,6+1,4*0,6</t>
  </si>
  <si>
    <t>1,6*0,6+1,6*0,6</t>
  </si>
  <si>
    <t>1,6*0,6+1,6*0,6+0,5*0,6</t>
  </si>
  <si>
    <t>7,26*1,05 'Přepočtené koeficientem množství</t>
  </si>
  <si>
    <t>741</t>
  </si>
  <si>
    <t>Elektroinstalace - silnoproud</t>
  </si>
  <si>
    <t>35</t>
  </si>
  <si>
    <t>741112801R</t>
  </si>
  <si>
    <t>Demontáž vodičů - část stáv rozvodu</t>
  </si>
  <si>
    <t>-152528199</t>
  </si>
  <si>
    <t>40</t>
  </si>
  <si>
    <t>50</t>
  </si>
  <si>
    <t>150*1,05 'Přepočtené koeficientem množství</t>
  </si>
  <si>
    <t>36</t>
  </si>
  <si>
    <t>741311815</t>
  </si>
  <si>
    <t>Demontáž spínačů bez zachování funkčnosti (do suti) nástěnných, pro prostředí normální do 10 A, připojení šroubové přes 2 svorky do 4 svorek</t>
  </si>
  <si>
    <t>-1266040942</t>
  </si>
  <si>
    <t>37</t>
  </si>
  <si>
    <t>741374821</t>
  </si>
  <si>
    <t>Demontáž svítidel se zachováním funkčnosti interiérových modulového systému zářivkových, délky do 1100 mm - převezme uživatel</t>
  </si>
  <si>
    <t>2101853037</t>
  </si>
  <si>
    <t>2+2</t>
  </si>
  <si>
    <t>3+3+4</t>
  </si>
  <si>
    <t>4+3+4</t>
  </si>
  <si>
    <t>751</t>
  </si>
  <si>
    <t>Vzduchotechnika</t>
  </si>
  <si>
    <t>38</t>
  </si>
  <si>
    <t>751398822</t>
  </si>
  <si>
    <t>Demontáž ostatních zařízení větrací mřížky stěnové, průřezu přes 0,040 do 0,100 m2</t>
  </si>
  <si>
    <t>-2121546915</t>
  </si>
  <si>
    <t>https://podminky.urs.cz/item/CS_URS_2025_01/751398822</t>
  </si>
  <si>
    <t>39</t>
  </si>
  <si>
    <t>751510862</t>
  </si>
  <si>
    <t>Demontáž vzduchotechnického potrubí plechového do suti čtyřhranného s přírubou, průřezu přes 0,13 do 0,50 m2</t>
  </si>
  <si>
    <t>1087056962</t>
  </si>
  <si>
    <t>https://podminky.urs.cz/item/CS_URS_2025_01/751510862</t>
  </si>
  <si>
    <t>wc dívky 1.31</t>
  </si>
  <si>
    <t>2,5+0,5+0,5+1</t>
  </si>
  <si>
    <t>763</t>
  </si>
  <si>
    <t>Konstrukce suché výstavby</t>
  </si>
  <si>
    <t>763121811</t>
  </si>
  <si>
    <t>Demontáž předsazených nebo šachtových stěn ze sádrokartonových desek s nosnou konstrukcí z ocelových profilů jednoduchých, opláštění jednoduché</t>
  </si>
  <si>
    <t>682368914</t>
  </si>
  <si>
    <t>https://podminky.urs.cz/item/CS_URS_2025_01/763121811</t>
  </si>
  <si>
    <t>3,3*1+2,2*1</t>
  </si>
  <si>
    <t>5,5*1,05 'Přepočtené koeficientem množství</t>
  </si>
  <si>
    <t>41</t>
  </si>
  <si>
    <t>763411811</t>
  </si>
  <si>
    <t>Demontáž sanitárních příček vhodných do mokrého nebo suchého prostředí z desek</t>
  </si>
  <si>
    <t>-136862218</t>
  </si>
  <si>
    <t>https://podminky.urs.cz/item/CS_URS_2025_01/763411811</t>
  </si>
  <si>
    <t>2*(1,1*3+3,3)</t>
  </si>
  <si>
    <t>-(0,6*2*4)</t>
  </si>
  <si>
    <t>8,4*1,05 'Přepočtené koeficientem množství</t>
  </si>
  <si>
    <t>42</t>
  </si>
  <si>
    <t>763411821</t>
  </si>
  <si>
    <t>Demontáž sanitárních příček vhodných do mokrého nebo suchého prostředí dveří</t>
  </si>
  <si>
    <t>640456648</t>
  </si>
  <si>
    <t>https://podminky.urs.cz/item/CS_URS_2025_01/763411821</t>
  </si>
  <si>
    <t>766</t>
  </si>
  <si>
    <t>Konstrukce truhlářské</t>
  </si>
  <si>
    <t>43</t>
  </si>
  <si>
    <t>766491851</t>
  </si>
  <si>
    <t>Demontáž ostatních truhlářských konstrukcí prahů dveří jednokřídlových</t>
  </si>
  <si>
    <t>-1923404349</t>
  </si>
  <si>
    <t>https://podminky.urs.cz/item/CS_URS_2025_01/766491851</t>
  </si>
  <si>
    <t>1+2</t>
  </si>
  <si>
    <t>44</t>
  </si>
  <si>
    <t>766661821</t>
  </si>
  <si>
    <t>Demontáž dveřních konstrukcí k opětovnému použití kování samozavírače</t>
  </si>
  <si>
    <t>1763378432</t>
  </si>
  <si>
    <t>45</t>
  </si>
  <si>
    <t>766691914</t>
  </si>
  <si>
    <t>Ostatní práce vyvěšení nebo zavěšení křídel dřevěných dveřních, plochy do 2 m2</t>
  </si>
  <si>
    <t>-1809590794</t>
  </si>
  <si>
    <t>https://podminky.urs.cz/item/CS_URS_2025_01/766691914</t>
  </si>
  <si>
    <t>2+3</t>
  </si>
  <si>
    <t>2+4</t>
  </si>
  <si>
    <t>767</t>
  </si>
  <si>
    <t>Konstrukce zámečnické</t>
  </si>
  <si>
    <t>46</t>
  </si>
  <si>
    <t>767132812</t>
  </si>
  <si>
    <t>Demontáž stěn a příček z plechů svařovaných do suti - WC koje vč. dveří</t>
  </si>
  <si>
    <t>-195897624</t>
  </si>
  <si>
    <t>2*(1,1*2+2,55)</t>
  </si>
  <si>
    <t>2*(1,1*2+2,65)</t>
  </si>
  <si>
    <t>32,4*1,05 'Přepočtené koeficientem množství</t>
  </si>
  <si>
    <t>771</t>
  </si>
  <si>
    <t>Podlahy z dlaždic</t>
  </si>
  <si>
    <t>47</t>
  </si>
  <si>
    <t>771121027</t>
  </si>
  <si>
    <t>Příprava podkladu před provedením dlažby broušení podlah stávajícího podkladu pro odstranění nerovností (diamantovým kotoučem)</t>
  </si>
  <si>
    <t>479848775</t>
  </si>
  <si>
    <t>https://podminky.urs.cz/item/CS_URS_2025_01/771121027</t>
  </si>
  <si>
    <t>12+15,5</t>
  </si>
  <si>
    <t>17+13,5+3+1,25+1,25</t>
  </si>
  <si>
    <t>16+9+1,25+1,25+4+3</t>
  </si>
  <si>
    <t>11,5+16</t>
  </si>
  <si>
    <t>125,5*1,05 'Přepočtené koeficientem množství</t>
  </si>
  <si>
    <t>48</t>
  </si>
  <si>
    <t>771473810</t>
  </si>
  <si>
    <t>Demontáž soklíků z dlaždic keramických lepených rovných</t>
  </si>
  <si>
    <t>-1520305185</t>
  </si>
  <si>
    <t>https://podminky.urs.cz/item/CS_URS_2025_01/771473810</t>
  </si>
  <si>
    <t>1,5*(8,25+11,5)</t>
  </si>
  <si>
    <t>1,5*(10,5+14+4+1,25+7)</t>
  </si>
  <si>
    <t>1,5*(12,5+7+3,8+8)</t>
  </si>
  <si>
    <t>161,325*1,05 'Přepočtené koeficientem množství</t>
  </si>
  <si>
    <t>49</t>
  </si>
  <si>
    <t>771573810</t>
  </si>
  <si>
    <t>Demontáž podlah z dlaždic keramických lepených</t>
  </si>
  <si>
    <t>-637529319</t>
  </si>
  <si>
    <t>https://podminky.urs.cz/item/CS_URS_2025_01/771573810</t>
  </si>
  <si>
    <t>781</t>
  </si>
  <si>
    <t>Dokončovací práce - obklady</t>
  </si>
  <si>
    <t>781473810</t>
  </si>
  <si>
    <t>Demontáž obkladů z dlaždic keramických lepených</t>
  </si>
  <si>
    <t>264888323</t>
  </si>
  <si>
    <t>https://podminky.urs.cz/item/CS_URS_2025_01/781473810</t>
  </si>
  <si>
    <t>1,5*(5+5)</t>
  </si>
  <si>
    <t>1,5*(4,6+2,2)</t>
  </si>
  <si>
    <t>1,5*(4,8+11,5+6+2,5)</t>
  </si>
  <si>
    <t>1,5*(5,5+5)</t>
  </si>
  <si>
    <t>78,15*1,05 'Přepočtené koeficientem množství</t>
  </si>
  <si>
    <t>784</t>
  </si>
  <si>
    <t>Dokončovací práce - malby a tapety</t>
  </si>
  <si>
    <t>51</t>
  </si>
  <si>
    <t>784121001</t>
  </si>
  <si>
    <t>Oškrabání malby v místnostech výšky do 3,80 m</t>
  </si>
  <si>
    <t>-112740521</t>
  </si>
  <si>
    <t>https://podminky.urs.cz/item/CS_URS_2025_01/784121001</t>
  </si>
  <si>
    <t>stěny</t>
  </si>
  <si>
    <t>stropy</t>
  </si>
  <si>
    <t>663,42*1,05 'Přepočtené koeficientem množství</t>
  </si>
  <si>
    <t>52</t>
  </si>
  <si>
    <t>784121011</t>
  </si>
  <si>
    <t>Rozmývání podkladu po oškrabání malby v místnostech výšky do 3,80 m</t>
  </si>
  <si>
    <t>-240217912</t>
  </si>
  <si>
    <t>https://podminky.urs.cz/item/CS_URS_2025_01/784121011</t>
  </si>
  <si>
    <t>02 - Sociální zázemí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</si>
  <si>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</si>
  <si>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</si>
  <si>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</si>
  <si>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</si>
  <si>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722 - Zdravotechnika - vnitřní vodovod</t>
  </si>
  <si>
    <t xml:space="preserve">    726 - Zdravotechnika - předstěnové instalace</t>
  </si>
  <si>
    <t xml:space="preserve">    734 - Ústřední vytápění - armatury</t>
  </si>
  <si>
    <t xml:space="preserve">    783 - Dokončovací práce - nátěry</t>
  </si>
  <si>
    <t>HZS - Hodinové zúčtovací sazby</t>
  </si>
  <si>
    <t>Svislé a kompletní konstrukce</t>
  </si>
  <si>
    <t>340236212</t>
  </si>
  <si>
    <t>Zazdívka otvorů v příčkách nebo stěnách cihlami pálenými plnými plochy přes 0,0225 m2 do 0,09 m2, tloušťky přes 100 mm</t>
  </si>
  <si>
    <t>1364214210</t>
  </si>
  <si>
    <t>https://podminky.urs.cz/item/CS_URS_2025_01/340236212</t>
  </si>
  <si>
    <t>Vodorovné konstrukce</t>
  </si>
  <si>
    <t>411388531</t>
  </si>
  <si>
    <t>Zabetonování otvorů ve stropech nebo v klenbách včetně lešení, bednění, odbednění a výztuže (materiál v ceně) ve stropech železobetonových, tvárnicových a prefabrikovaných</t>
  </si>
  <si>
    <t>1103298427</t>
  </si>
  <si>
    <t>https://podminky.urs.cz/item/CS_URS_2025_01/411388531</t>
  </si>
  <si>
    <t>do 0,0225m2</t>
  </si>
  <si>
    <t>0,2*0,0225*(8)</t>
  </si>
  <si>
    <t>0,2*0,0225*(12)</t>
  </si>
  <si>
    <t>0,2*0,0225*(14)</t>
  </si>
  <si>
    <t>do 0,09m2</t>
  </si>
  <si>
    <t>0,2*0,09*(8)</t>
  </si>
  <si>
    <t>0,2*0,09*(12)</t>
  </si>
  <si>
    <t>0,2*0,09*(14)</t>
  </si>
  <si>
    <t>Úpravy povrchů, podlahy a osazování výplní</t>
  </si>
  <si>
    <t>612325402</t>
  </si>
  <si>
    <t>Oprava vápenocementové omítky vnitřních ploch hrubé, tl. do 20 mm stěn, v rozsahu opravované plochy přes 10 do 30%</t>
  </si>
  <si>
    <t>182090919</t>
  </si>
  <si>
    <t>https://podminky.urs.cz/item/CS_URS_2025_01/612325402</t>
  </si>
  <si>
    <t>2*(16,1+17,1)</t>
  </si>
  <si>
    <t>2*(17,6+14,5+4,6+4,6)</t>
  </si>
  <si>
    <t>2*(17,3+12+4,5+4,5+6,5)</t>
  </si>
  <si>
    <t>2*(16+17,2)</t>
  </si>
  <si>
    <t>612325417</t>
  </si>
  <si>
    <t>Oprava vápenocementové omítky vnitřních ploch hladké, tl. do 20 mm, s celoplošným přeštukováním, tl. štuku do 3 mm stěn, v rozsahu opravované plochy přes 10 do 30%</t>
  </si>
  <si>
    <t>1590313011</t>
  </si>
  <si>
    <t>https://podminky.urs.cz/item/CS_URS_2025_01/612325417</t>
  </si>
  <si>
    <t>1,2*(16,1+17,1)</t>
  </si>
  <si>
    <t>1,2*(17,6+14,5+6,8+4,6+4,6)</t>
  </si>
  <si>
    <t>3,2*(6,8)</t>
  </si>
  <si>
    <t>1,2*(17,3+12+4,5+4,5+8,8+6,5)</t>
  </si>
  <si>
    <t>3,2*(8,8)</t>
  </si>
  <si>
    <t>1,2*(16+17,2)</t>
  </si>
  <si>
    <t>619995001</t>
  </si>
  <si>
    <t>Začištění omítek (s dodáním hmot) kolem oken, dveří, podlah, obkladů apod.</t>
  </si>
  <si>
    <t>-710561725</t>
  </si>
  <si>
    <t>https://podminky.urs.cz/item/CS_URS_2025_01/619995001</t>
  </si>
  <si>
    <t>(0,9+2,05*2)*2</t>
  </si>
  <si>
    <t>(0,9+2,05*2)*(3+2)</t>
  </si>
  <si>
    <t>(0,9+2,05*2)*(2+2)</t>
  </si>
  <si>
    <t>619996147</t>
  </si>
  <si>
    <t>Ochrana stavebních konstrukcí a samostatných prvků včetně pozdějšího odstranění geotextilií zakrytím podlahy</t>
  </si>
  <si>
    <t>460400468</t>
  </si>
  <si>
    <t>https://podminky.urs.cz/item/CS_URS_2025_01/619996147</t>
  </si>
  <si>
    <t>14,71+11,95</t>
  </si>
  <si>
    <t>16,46+12,55+2,81+1,18+1,18</t>
  </si>
  <si>
    <t>15,39+8,46+1,13+3,97+2,57</t>
  </si>
  <si>
    <t>11,19+15</t>
  </si>
  <si>
    <t>631311115</t>
  </si>
  <si>
    <t>Mazanina z betonu prostého bez zvýšených nároků na prostředí tl. přes 50 do 80 mm tř. C 20/25</t>
  </si>
  <si>
    <t>930562241</t>
  </si>
  <si>
    <t>https://podminky.urs.cz/item/CS_URS_2025_01/631311115</t>
  </si>
  <si>
    <t>642942111</t>
  </si>
  <si>
    <t>Osazování zárubní nebo rámů kovových dveřních lisovaných nebo z úhelníků bez dveřních křídel na cementovou maltu, plochy otvoru do 2,5 m2</t>
  </si>
  <si>
    <t>-2144786386</t>
  </si>
  <si>
    <t>https://podminky.urs.cz/item/CS_URS_2025_01/642942111</t>
  </si>
  <si>
    <t>M</t>
  </si>
  <si>
    <t>55331485</t>
  </si>
  <si>
    <t>zárubeň jednokřídlá ocelová pro zdění tl stěny 110-150mm rozměru 600/1970, 2100mm</t>
  </si>
  <si>
    <t>-224049612</t>
  </si>
  <si>
    <t>55331487</t>
  </si>
  <si>
    <t>zárubeň jednokřídlá ocelová pro zdění tl stěny 110-150mm rozměru 800/1970, 2100mm</t>
  </si>
  <si>
    <t>-1612041146</t>
  </si>
  <si>
    <t>642945111</t>
  </si>
  <si>
    <t>Osazování ocelových zárubní protipožárních nebo protiplynových dveří do vynechaného otvoru, s obetonováním, dveří jednokřídlových do 2,5 m2</t>
  </si>
  <si>
    <t>-576644277</t>
  </si>
  <si>
    <t>https://podminky.urs.cz/item/CS_URS_2025_01/642945111</t>
  </si>
  <si>
    <t>55331560</t>
  </si>
  <si>
    <t>zárubeň jednokřídlá ocelová pro zdění s protipožární úpravou tl stěny 110-150mm rozměru 600/1970, 2100mm</t>
  </si>
  <si>
    <t>-1475473448</t>
  </si>
  <si>
    <t>55331562</t>
  </si>
  <si>
    <t>zárubeň jednokřídlá ocelová pro zdění s protipožární úpravou tl stěny 110-150mm rozměru 800/1970, 2100mm</t>
  </si>
  <si>
    <t>-1028016739</t>
  </si>
  <si>
    <t>949101111</t>
  </si>
  <si>
    <t>Lešení pomocné pracovní pro objekty pozemních staveb pro zatížení do 150 kg/m2, o výšce lešeňové podlahy do 1,9 m</t>
  </si>
  <si>
    <t>1860379021</t>
  </si>
  <si>
    <t>https://podminky.urs.cz/item/CS_URS_2025_01/949101111</t>
  </si>
  <si>
    <t>118,54</t>
  </si>
  <si>
    <t>952901111</t>
  </si>
  <si>
    <t>Vyčištění budov nebo objektů před předáním do užívání budov bytové nebo občanské výstavby, světlé výšky podlaží do 4 m</t>
  </si>
  <si>
    <t>1722423303</t>
  </si>
  <si>
    <t>https://podminky.urs.cz/item/CS_URS_2025_01/952901111</t>
  </si>
  <si>
    <t>chodby</t>
  </si>
  <si>
    <t>998</t>
  </si>
  <si>
    <t>Přesun hmot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</si>
  <si>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</si>
  <si>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</si>
  <si>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-442235429</t>
  </si>
  <si>
    <t>https://podminky.urs.cz/item/CS_URS_2025_01/998018002</t>
  </si>
  <si>
    <t>721001R</t>
  </si>
  <si>
    <t>Stavební přípomoce - rýhy, záhozy, prostupy (obsekání kanal potrubí pro napojení rozvodu nových WC atd)</t>
  </si>
  <si>
    <t>soub</t>
  </si>
  <si>
    <t>639023952</t>
  </si>
  <si>
    <t>721100902</t>
  </si>
  <si>
    <t>Opravy potrubí hrdlového přetěsnění hrdla odpadního potrubí do DN 100</t>
  </si>
  <si>
    <t>364871075</t>
  </si>
  <si>
    <t>https://podminky.urs.cz/item/CS_URS_2025_01/721100902</t>
  </si>
  <si>
    <t>721100906</t>
  </si>
  <si>
    <t>Opravy potrubí hrdlového přetěsnění hrdla odpadního potrubí přes 100 do DN 200</t>
  </si>
  <si>
    <t>356727212</t>
  </si>
  <si>
    <t>https://podminky.urs.cz/item/CS_URS_2025_01/721100906</t>
  </si>
  <si>
    <t>3+2</t>
  </si>
  <si>
    <t>4+1+2</t>
  </si>
  <si>
    <t>721174025</t>
  </si>
  <si>
    <t>Potrubí z trub polypropylenových odpadní (svislé) DN 110</t>
  </si>
  <si>
    <t>1398708678</t>
  </si>
  <si>
    <t>https://podminky.urs.cz/item/CS_URS_2025_01/721174025</t>
  </si>
  <si>
    <t>721174026</t>
  </si>
  <si>
    <t>Potrubí z trub polypropylenových odpadní (svislé) DN 125</t>
  </si>
  <si>
    <t>210146694</t>
  </si>
  <si>
    <t>https://podminky.urs.cz/item/CS_URS_2025_01/721174026</t>
  </si>
  <si>
    <t>3,5+1,5+1+1+0,5+0,5*3+3,5</t>
  </si>
  <si>
    <t>721174043</t>
  </si>
  <si>
    <t>Potrubí z trub polypropylenových připojovací DN 50</t>
  </si>
  <si>
    <t>1237080535</t>
  </si>
  <si>
    <t>https://podminky.urs.cz/item/CS_URS_2025_01/721174043</t>
  </si>
  <si>
    <t>721211422</t>
  </si>
  <si>
    <t>Podlahové vpusti se svislým odtokem DN 50/75/110 mřížka nerez 138x138</t>
  </si>
  <si>
    <t>-1428413786</t>
  </si>
  <si>
    <t>https://podminky.urs.cz/item/CS_URS_2025_01/721211422</t>
  </si>
  <si>
    <t>721290111</t>
  </si>
  <si>
    <t>Zkouška těsnosti kanalizace v objektech vodou do DN 125</t>
  </si>
  <si>
    <t>242204131</t>
  </si>
  <si>
    <t>https://podminky.urs.cz/item/CS_URS_2025_01/721290111</t>
  </si>
  <si>
    <t>DN110</t>
  </si>
  <si>
    <t>19,5</t>
  </si>
  <si>
    <t>DN125</t>
  </si>
  <si>
    <t>51,5</t>
  </si>
  <si>
    <t>DN50</t>
  </si>
  <si>
    <t>43,5</t>
  </si>
  <si>
    <t>998721312</t>
  </si>
  <si>
    <t>Přesun hmot pro vnitřní kanalizaci stanovený procentní sazbou (%) z ceny vodorovná dopravní vzdálenost do 50 m ruční (bez užití mechanizace) v objektech výšky přes 6 do 12 m</t>
  </si>
  <si>
    <t>%</t>
  </si>
  <si>
    <t>1905075777</t>
  </si>
  <si>
    <t>https://podminky.urs.cz/item/CS_URS_2025_01/998721312</t>
  </si>
  <si>
    <t>722</t>
  </si>
  <si>
    <t>Zdravotechnika - vnitřní vodovod</t>
  </si>
  <si>
    <t>722002R</t>
  </si>
  <si>
    <t xml:space="preserve">Stavební přípomoce, sekání a zához rýh, prostupy </t>
  </si>
  <si>
    <t>-1355198625</t>
  </si>
  <si>
    <t>72200R</t>
  </si>
  <si>
    <t>Dočasné zaslepení, ukončení stáv rozvodů vody</t>
  </si>
  <si>
    <t>-271624956</t>
  </si>
  <si>
    <t>722174022</t>
  </si>
  <si>
    <t>Potrubí z plastových trubek z polypropylenu PPR svařovaných polyfúzně PN 20 (SDR 6) D 20 x 3,4</t>
  </si>
  <si>
    <t>-1956960904</t>
  </si>
  <si>
    <t>https://podminky.urs.cz/item/CS_URS_2025_01/722174022</t>
  </si>
  <si>
    <t>722174023</t>
  </si>
  <si>
    <t>Potrubí z plastových trubek z polypropylenu PPR svařovaných polyfúzně PN 20 (SDR 6) D 25 x 4,2</t>
  </si>
  <si>
    <t>-1690501371</t>
  </si>
  <si>
    <t>https://podminky.urs.cz/item/CS_URS_2025_01/722174023</t>
  </si>
  <si>
    <t>3,5*2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</si>
  <si>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</si>
  <si>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</si>
  <si>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-737036566</t>
  </si>
  <si>
    <t>https://podminky.urs.cz/item/CS_URS_2025_01/722181241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</si>
  <si>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</si>
  <si>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</si>
  <si>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-247050900</t>
  </si>
  <si>
    <t>https://podminky.urs.cz/item/CS_URS_2025_01/722181242</t>
  </si>
  <si>
    <t>722220242</t>
  </si>
  <si>
    <t>Armatury s jedním závitem přechodové tvarovky PPR, PN 20 (SDR 6) s kovovým závitem vnitřním přechodky s převlečnou maticí D 25 x G 1"</t>
  </si>
  <si>
    <t>109272875</t>
  </si>
  <si>
    <t>https://podminky.urs.cz/item/CS_URS_2025_01/722220242</t>
  </si>
  <si>
    <t>722232012</t>
  </si>
  <si>
    <t>Armatury se dvěma závity kulové kohouty PN 16 do 120°C podomítkové vnitřní závit G 3/4"</t>
  </si>
  <si>
    <t>-1884258257</t>
  </si>
  <si>
    <t>https://podminky.urs.cz/item/CS_URS_2025_01/722232012</t>
  </si>
  <si>
    <t>722290234</t>
  </si>
  <si>
    <t>Zkoušky, proplach a desinfekce vodovodního potrubí proplach a desinfekce vodovodního potrubí do DN 80</t>
  </si>
  <si>
    <t>172121444</t>
  </si>
  <si>
    <t>https://podminky.urs.cz/item/CS_URS_2025_01/722290234</t>
  </si>
  <si>
    <t>15+3,5</t>
  </si>
  <si>
    <t>20+3,5*2</t>
  </si>
  <si>
    <t>25+3,5*2</t>
  </si>
  <si>
    <t>722290246</t>
  </si>
  <si>
    <t>Zkoušky, proplach a desinfekce vodovodního potrubí zkoušky těsnosti vodovodního potrubí plastového do DN 40</t>
  </si>
  <si>
    <t>-626802228</t>
  </si>
  <si>
    <t>https://podminky.urs.cz/item/CS_URS_2025_01/722290246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</si>
  <si>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</si>
  <si>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</si>
  <si>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885239833</t>
  </si>
  <si>
    <t>https://podminky.urs.cz/item/CS_URS_2025_01/998722122</t>
  </si>
  <si>
    <t>725005R</t>
  </si>
  <si>
    <t>D+M WC štětka závěsná na zeď - nerez</t>
  </si>
  <si>
    <t>-919376737</t>
  </si>
  <si>
    <t>4+2</t>
  </si>
  <si>
    <t>725008R</t>
  </si>
  <si>
    <t>D+M odpadkový koš na ručníky 80 l - nerez s víkem</t>
  </si>
  <si>
    <t>577616725</t>
  </si>
  <si>
    <t>725009R</t>
  </si>
  <si>
    <t>D+M odpadkový koš na 20 l - nerez s víkem</t>
  </si>
  <si>
    <t>446334649</t>
  </si>
  <si>
    <t>725112022</t>
  </si>
  <si>
    <t>Zařízení záchodů klozety keramické závěsné na nosné stěny s hlubokým splachováním odpad vodorovný</t>
  </si>
  <si>
    <t>1788032116</t>
  </si>
  <si>
    <t>https://podminky.urs.cz/item/CS_URS_2025_01/725112022</t>
  </si>
  <si>
    <t>725121525</t>
  </si>
  <si>
    <t>Pisoárové záchodky keramické automatické s radarovým senzorem</t>
  </si>
  <si>
    <t>851798874</t>
  </si>
  <si>
    <t>https://podminky.urs.cz/item/CS_URS_2025_01/725121525</t>
  </si>
  <si>
    <t>725211602</t>
  </si>
  <si>
    <t>Umyvadla keramická bílá bez výtokových armatur připevněná na stěnu šrouby bez sloupu nebo krytu na sifon, šířka umyvadla 550 mm</t>
  </si>
  <si>
    <t>2058138458</t>
  </si>
  <si>
    <t>https://podminky.urs.cz/item/CS_URS_2025_01/725211602</t>
  </si>
  <si>
    <t>725211701</t>
  </si>
  <si>
    <t>Umyvadla keramická bílá bez výtokových armatur připevněná na stěnu šrouby malá (umývátka) stěnová 400 mm</t>
  </si>
  <si>
    <t>2137490293</t>
  </si>
  <si>
    <t>https://podminky.urs.cz/item/CS_URS_2025_01/725211701</t>
  </si>
  <si>
    <t>725231203</t>
  </si>
  <si>
    <t>Bidety bez výtokových armatur se zápachovou uzávěrkou keramické závěsné</t>
  </si>
  <si>
    <t>-192634262</t>
  </si>
  <si>
    <t>https://podminky.urs.cz/item/CS_URS_2025_01/725231203</t>
  </si>
  <si>
    <t>725291652</t>
  </si>
  <si>
    <t>Montáž doplňků zařízení koupelen a záchodů dávkovače tekutého mýdla</t>
  </si>
  <si>
    <t>-769507344</t>
  </si>
  <si>
    <t>https://podminky.urs.cz/item/CS_URS_2025_01/725291652</t>
  </si>
  <si>
    <t>2+1</t>
  </si>
  <si>
    <t>2+1+1</t>
  </si>
  <si>
    <t>55431098</t>
  </si>
  <si>
    <t>dávkovač tekutého mýdla bílý 0,8L</t>
  </si>
  <si>
    <t>CS ÚRS 2023 02</t>
  </si>
  <si>
    <t>1860289865</t>
  </si>
  <si>
    <t>725291653</t>
  </si>
  <si>
    <t>Montáž doplňků zařízení koupelen a záchodů zásobníku toaletních papírů</t>
  </si>
  <si>
    <t>-1939329356</t>
  </si>
  <si>
    <t>https://podminky.urs.cz/item/CS_URS_2025_01/725291653</t>
  </si>
  <si>
    <t>1+1</t>
  </si>
  <si>
    <t>1+1+1</t>
  </si>
  <si>
    <t>55431090</t>
  </si>
  <si>
    <t>zásobník toaletních papírů nerez D 310mm</t>
  </si>
  <si>
    <t>257176413</t>
  </si>
  <si>
    <t>55431091</t>
  </si>
  <si>
    <t>zásobník toaletních papírů nerez D 220mm</t>
  </si>
  <si>
    <t>-1507010656</t>
  </si>
  <si>
    <t>725291654</t>
  </si>
  <si>
    <t>Montáž doplňků zařízení koupelen a záchodů zásobníku papírových ručníků</t>
  </si>
  <si>
    <t>-815653986</t>
  </si>
  <si>
    <t>https://podminky.urs.cz/item/CS_URS_2025_01/725291654</t>
  </si>
  <si>
    <t>55431084</t>
  </si>
  <si>
    <t>zásobník papírových ručníků skládaných nerezové provedení</t>
  </si>
  <si>
    <t>-1052071128</t>
  </si>
  <si>
    <t>725291680</t>
  </si>
  <si>
    <t>Montáž doplňků zařízení koupelen a záchodů drobného elektrického zařízení osoušeče rukou</t>
  </si>
  <si>
    <t>1011094496</t>
  </si>
  <si>
    <t>https://podminky.urs.cz/item/CS_URS_2025_01/725291680</t>
  </si>
  <si>
    <t>53</t>
  </si>
  <si>
    <t>55431063</t>
  </si>
  <si>
    <t>osušovač rukou elektrický nerezový matný kryt</t>
  </si>
  <si>
    <t>-1301349843</t>
  </si>
  <si>
    <t>54</t>
  </si>
  <si>
    <t>725331112</t>
  </si>
  <si>
    <t>Výlevky bez výtokových armatur a splachovací nádrže keramické se sklopnou plastovou mřížkou závěsné, výšky 500 mm</t>
  </si>
  <si>
    <t>990657760</t>
  </si>
  <si>
    <t>https://podminky.urs.cz/item/CS_URS_2025_01/725331112</t>
  </si>
  <si>
    <t>55</t>
  </si>
  <si>
    <t>725821312</t>
  </si>
  <si>
    <t>Baterie dřezové nástěnné pákové s otáčivým kulatým ústím a délkou ramínka 300 mm</t>
  </si>
  <si>
    <t>-1423758844</t>
  </si>
  <si>
    <t>https://podminky.urs.cz/item/CS_URS_2025_01/725821312</t>
  </si>
  <si>
    <t>56</t>
  </si>
  <si>
    <t>725822613</t>
  </si>
  <si>
    <t>Baterie umyvadlové stojánkové pákové s výpustí</t>
  </si>
  <si>
    <t>785917909</t>
  </si>
  <si>
    <t>https://podminky.urs.cz/item/CS_URS_2025_01/725822613</t>
  </si>
  <si>
    <t>57</t>
  </si>
  <si>
    <t>725823112</t>
  </si>
  <si>
    <t>Baterie bidetové stojánkové pákové s výpustí</t>
  </si>
  <si>
    <t>1384757417</t>
  </si>
  <si>
    <t>https://podminky.urs.cz/item/CS_URS_2025_01/725823112</t>
  </si>
  <si>
    <t>58</t>
  </si>
  <si>
    <t>725861101</t>
  </si>
  <si>
    <t>Zápachové uzávěrky zařizovacích předmětů pro umyvadla DN 32</t>
  </si>
  <si>
    <t>-503846018</t>
  </si>
  <si>
    <t>https://podminky.urs.cz/item/CS_URS_2025_01/725861101</t>
  </si>
  <si>
    <t>59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</si>
  <si>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</si>
  <si>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</si>
  <si>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-1247966262</t>
  </si>
  <si>
    <t>https://podminky.urs.cz/item/CS_URS_2025_01/998725122</t>
  </si>
  <si>
    <t>726</t>
  </si>
  <si>
    <t>Zdravotechnika - předstěnové instalace</t>
  </si>
  <si>
    <t>60</t>
  </si>
  <si>
    <t>726131042</t>
  </si>
  <si>
    <t>Předstěnové instalační systémy do lehkých stěn s kovovou konstrukcí pro závěsné klozety ovládání zepředu, stavební výšky 1120 mm s připojením na odsávání zápachu</t>
  </si>
  <si>
    <t>1303123938</t>
  </si>
  <si>
    <t>https://podminky.urs.cz/item/CS_URS_2025_01/726131042</t>
  </si>
  <si>
    <t>4+2+1+1</t>
  </si>
  <si>
    <t>61</t>
  </si>
  <si>
    <t>726191001</t>
  </si>
  <si>
    <t>Ostatní příslušenství instalačních systémů zvukoizolační souprava pro WC a bidet</t>
  </si>
  <si>
    <t>-1786222706</t>
  </si>
  <si>
    <t>https://podminky.urs.cz/item/CS_URS_2025_01/726191001</t>
  </si>
  <si>
    <t>62</t>
  </si>
  <si>
    <t>726191002</t>
  </si>
  <si>
    <t>Ostatní příslušenství instalačních systémů souprava pro předstěnovou montáž</t>
  </si>
  <si>
    <t>-1920487929</t>
  </si>
  <si>
    <t>https://podminky.urs.cz/item/CS_URS_2025_01/726191002</t>
  </si>
  <si>
    <t>63</t>
  </si>
  <si>
    <t>998726132</t>
  </si>
  <si>
    <t>Přesun hmot pro instalační prefabrikáty stanovený z hmotnosti přesunovaného materiálu vodorovná dopravní vzdálenost do 50 m ruční (bez užití mechanizace) v objektech výšky přes 6 m do 12 m</t>
  </si>
  <si>
    <t>-1120463641</t>
  </si>
  <si>
    <t>https://podminky.urs.cz/item/CS_URS_2025_01/998726132</t>
  </si>
  <si>
    <t>64</t>
  </si>
  <si>
    <t>733001R</t>
  </si>
  <si>
    <t>517120300</t>
  </si>
  <si>
    <t>65</t>
  </si>
  <si>
    <t>733122101</t>
  </si>
  <si>
    <t>Potrubí z trubek ocelových hladkých spojovaných lisováním černých bezešvých PN 16, T= +110°C Ø 21,3/2,6</t>
  </si>
  <si>
    <t>-1313329487</t>
  </si>
  <si>
    <t>https://podminky.urs.cz/item/CS_URS_2025_01/733122101</t>
  </si>
  <si>
    <t>2*2</t>
  </si>
  <si>
    <t>0,5*2+1*2*2</t>
  </si>
  <si>
    <t>0,5*2*2+1*2*2</t>
  </si>
  <si>
    <t>2,5*2+1,5*2</t>
  </si>
  <si>
    <t>66</t>
  </si>
  <si>
    <t>733122103</t>
  </si>
  <si>
    <t>Potrubí z trubek ocelových hladkých spojovaných lisováním černých bezešvých PN 16, T= +110°C Ø 33,7/3,2</t>
  </si>
  <si>
    <t>1774383938</t>
  </si>
  <si>
    <t>https://podminky.urs.cz/item/CS_URS_2025_01/733122103</t>
  </si>
  <si>
    <t>3,5*2*2</t>
  </si>
  <si>
    <t>3,5*2*3</t>
  </si>
  <si>
    <t>67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</si>
  <si>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</si>
  <si>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</si>
  <si>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1177495473</t>
  </si>
  <si>
    <t>https://podminky.urs.cz/item/CS_URS_2025_01/998733122</t>
  </si>
  <si>
    <t>734</t>
  </si>
  <si>
    <t>Ústřední vytápění - armatury</t>
  </si>
  <si>
    <t>68</t>
  </si>
  <si>
    <t>734211126</t>
  </si>
  <si>
    <t>Ventily odvzdušňovací závitové automatické se zpětnou klapkou PN 14 do 120°C G 3/8</t>
  </si>
  <si>
    <t>-1974657163</t>
  </si>
  <si>
    <t>https://podminky.urs.cz/item/CS_URS_2025_01/734211126</t>
  </si>
  <si>
    <t>69</t>
  </si>
  <si>
    <t>734221682</t>
  </si>
  <si>
    <t>Ventily regulační závitové hlavice termostatické pro ovládání ventilů PN 10 do 110°C kapalinové otopných těles VK</t>
  </si>
  <si>
    <t>-1536992077</t>
  </si>
  <si>
    <t>https://podminky.urs.cz/item/CS_URS_2025_01/734221682</t>
  </si>
  <si>
    <t>70</t>
  </si>
  <si>
    <t>734222811</t>
  </si>
  <si>
    <t>Ventily regulační závitové termostatické s hlavicí ručního ovládání PN 16 do 110°C přímé chromované G 3/8</t>
  </si>
  <si>
    <t>2126211197</t>
  </si>
  <si>
    <t>https://podminky.urs.cz/item/CS_URS_2025_01/734222811</t>
  </si>
  <si>
    <t>71</t>
  </si>
  <si>
    <t>734294104</t>
  </si>
  <si>
    <t>Ostatní armatury růžice dělené krycí do G 3/4</t>
  </si>
  <si>
    <t>448117995</t>
  </si>
  <si>
    <t>https://podminky.urs.cz/item/CS_URS_2025_01/734294104</t>
  </si>
  <si>
    <t>72</t>
  </si>
  <si>
    <t>998734122</t>
  </si>
  <si>
    <t>Přesun hmot pro armatury stanovený z hmotnosti přesunovaného materiálu vodorovná dopravní vzdálenost do 50 m ruční (bez užití mechanizace) v objektech výšky přes 6 do 12 m</t>
  </si>
  <si>
    <t>2137823229</t>
  </si>
  <si>
    <t>https://podminky.urs.cz/item/CS_URS_2025_01/998734122</t>
  </si>
  <si>
    <t>73</t>
  </si>
  <si>
    <t>735151371</t>
  </si>
  <si>
    <t>Otopná tělesa panelová dvoudesková PN 1,0 MPa, T do 110°C bez přídavné přestupní plochy výšky tělesa 600 mm stavební délky / výkonu 400 mm / 391 W</t>
  </si>
  <si>
    <t>1321954012</t>
  </si>
  <si>
    <t>https://podminky.urs.cz/item/CS_URS_2025_01/735151371</t>
  </si>
  <si>
    <t>74</t>
  </si>
  <si>
    <t>735151380</t>
  </si>
  <si>
    <t>Otopná tělesa panelová dvoudesková PN 1,0 MPa, T do 110°C bez přídavné přestupní plochy výšky tělesa 600 mm stavební délky / výkonu 1400 mm / 1369 W</t>
  </si>
  <si>
    <t>-1724179054</t>
  </si>
  <si>
    <t>https://podminky.urs.cz/item/CS_URS_2025_01/735151380</t>
  </si>
  <si>
    <t>75</t>
  </si>
  <si>
    <t>735151381</t>
  </si>
  <si>
    <t>Otopná tělesa panelová dvoudesková PN 1,0 MPa, T do 110°C bez přídavné přestupní plochy výšky tělesa 600 mm stavební délky / výkonu 1600 mm / 1565 W</t>
  </si>
  <si>
    <t>865237577</t>
  </si>
  <si>
    <t>https://podminky.urs.cz/item/CS_URS_2025_01/735151381</t>
  </si>
  <si>
    <t>76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</si>
  <si>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</si>
  <si>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</si>
  <si>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-1071539853</t>
  </si>
  <si>
    <t>https://podminky.urs.cz/item/CS_URS_2025_01/998735122</t>
  </si>
  <si>
    <t>77</t>
  </si>
  <si>
    <t>741001R</t>
  </si>
  <si>
    <t xml:space="preserve">Stavební přípomoce, zához krabic po vypínačích, vysekání a zához rýh </t>
  </si>
  <si>
    <t>171601646</t>
  </si>
  <si>
    <t>78</t>
  </si>
  <si>
    <t>741373021</t>
  </si>
  <si>
    <t>Montáž svítidel výbojkových se zapojením vodičů průmyslových nebo venkovních stropních přisazených 1 zdroj s krytem</t>
  </si>
  <si>
    <t>1153885923</t>
  </si>
  <si>
    <t>https://podminky.urs.cz/item/CS_URS_2025_01/741373021</t>
  </si>
  <si>
    <t>2+2+1+2</t>
  </si>
  <si>
    <t>2+2+1+1+2</t>
  </si>
  <si>
    <t>79</t>
  </si>
  <si>
    <t>34825001R</t>
  </si>
  <si>
    <t>svítidlo LED koupelnové stropní přisazené kruhové 1x36W/230V s čidlem</t>
  </si>
  <si>
    <t>-21181898</t>
  </si>
  <si>
    <t>80</t>
  </si>
  <si>
    <t>R</t>
  </si>
  <si>
    <t>741A1012</t>
  </si>
  <si>
    <t>Elektroinstalace - vedení (kompletní včetně vybavení) místnosti sociální koupelna</t>
  </si>
  <si>
    <t>ÚRS RYRO 2025 01</t>
  </si>
  <si>
    <t>1292310397</t>
  </si>
  <si>
    <t>https://podminky.urs.cz/item/CS_URS_2025_01/741A1012</t>
  </si>
  <si>
    <t>81</t>
  </si>
  <si>
    <t>998741122</t>
  </si>
  <si>
    <t>Přesun hmot pro silnoproud stanovený z hmotnosti přesunovaného materiálu vodorovná dopravní vzdálenost do 50 m ruční (bez užití mechanizace) v objektech výšky přes 6 do 12 m</t>
  </si>
  <si>
    <t>947781021</t>
  </si>
  <si>
    <t>https://podminky.urs.cz/item/CS_URS_2025_01/998741122</t>
  </si>
  <si>
    <t>82</t>
  </si>
  <si>
    <t>751111012</t>
  </si>
  <si>
    <t>Montáž ventilátoru axiálního nízkotlakého nástěnného základního, průměru přes 100 do 200 mm</t>
  </si>
  <si>
    <t>1675258066</t>
  </si>
  <si>
    <t>https://podminky.urs.cz/item/CS_URS_2025_01/751111012</t>
  </si>
  <si>
    <t>83</t>
  </si>
  <si>
    <t>42914120</t>
  </si>
  <si>
    <t>ventilátor axiální stěnový skříň z plastu IP44 35W D 150mm</t>
  </si>
  <si>
    <t>-1257940320</t>
  </si>
  <si>
    <t>84</t>
  </si>
  <si>
    <t>751398022</t>
  </si>
  <si>
    <t>Montáž ostatních zařízení větrací mřížky stěnové, průřezu přes 0,04 do 0,100 m2</t>
  </si>
  <si>
    <t>1869825854</t>
  </si>
  <si>
    <t>https://podminky.urs.cz/item/CS_URS_2025_01/751398022</t>
  </si>
  <si>
    <t>85</t>
  </si>
  <si>
    <t>42972333</t>
  </si>
  <si>
    <t>mřížka stěnová otevřená jednořadá kovová úhel lamel 15° 300x150mm</t>
  </si>
  <si>
    <t>279984850</t>
  </si>
  <si>
    <t>86</t>
  </si>
  <si>
    <t>42972336</t>
  </si>
  <si>
    <t>mřížka stěnová otevřená jednořadá kovová úhel lamel 15° 400x200mm</t>
  </si>
  <si>
    <t>708465389</t>
  </si>
  <si>
    <t>87</t>
  </si>
  <si>
    <t>751510042</t>
  </si>
  <si>
    <t>Vzduchotechnické potrubí z pozinkovaného plechu kruhové, trouba spirálně vinutá bez příruby, průměru přes 100 do 200 mm</t>
  </si>
  <si>
    <t>883410208</t>
  </si>
  <si>
    <t>https://podminky.urs.cz/item/CS_URS_2025_01/751510042</t>
  </si>
  <si>
    <t>88</t>
  </si>
  <si>
    <t>751514462R</t>
  </si>
  <si>
    <t>Montáž přechodu plechového potrubí s přírubou do kruhového D přes 100 do 200 mm, vč. zprovoznění</t>
  </si>
  <si>
    <t>-1438918819</t>
  </si>
  <si>
    <t>89</t>
  </si>
  <si>
    <t>998751121</t>
  </si>
  <si>
    <t>Přesun hmot pro vzduchotechniku stanovený z hmotnosti přesunovaného materiálu vodorovná dopravní vzdálenost do 100 m ruční (bez užití mechanizace) v objektech výšky do 12 m</t>
  </si>
  <si>
    <t>2103171382</t>
  </si>
  <si>
    <t>https://podminky.urs.cz/item/CS_URS_2025_01/998751121</t>
  </si>
  <si>
    <t>90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</si>
  <si>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</si>
  <si>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</si>
  <si>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1113740077</t>
  </si>
  <si>
    <t>https://podminky.urs.cz/item/CS_URS_2025_01/763121590</t>
  </si>
  <si>
    <t>3,2*(2,55)</t>
  </si>
  <si>
    <t>3,2*(3,27)+1,4*(0,8)*2</t>
  </si>
  <si>
    <t>3,2*(3,27)+1,4*(0,8)*2+1,4*(1,77)</t>
  </si>
  <si>
    <t>3,2*(2,635)</t>
  </si>
  <si>
    <t>91</t>
  </si>
  <si>
    <t>763121715</t>
  </si>
  <si>
    <t>Stěna předsazená ze sádrokartonových desek ostatní konstrukce a práce na předsazených stěnách ze sádrokartonových desek úprava styku stěny a podhledu separační páskou s akrylátem</t>
  </si>
  <si>
    <t>1874260043</t>
  </si>
  <si>
    <t>https://podminky.urs.cz/item/CS_URS_2025_01/763121715</t>
  </si>
  <si>
    <t>(2,55+0,2*2)</t>
  </si>
  <si>
    <t>(3,27+0,2*2)</t>
  </si>
  <si>
    <t>(2,635+0,2*2)</t>
  </si>
  <si>
    <t>92</t>
  </si>
  <si>
    <t>763131411</t>
  </si>
  <si>
    <t>Podhled ze sádrokartonových desek dvouvrstvá zavěšená spodní konstrukce z ocelových profilů CD, UD jednoduše opláštěná deskou standardní A, tl. 12,5 mm, bez izolace</t>
  </si>
  <si>
    <t>1300284500</t>
  </si>
  <si>
    <t>https://podminky.urs.cz/item/CS_URS_2025_01/763131411</t>
  </si>
  <si>
    <t>93</t>
  </si>
  <si>
    <t>763164631</t>
  </si>
  <si>
    <t>Obklad konstrukcí sádrokartonovými deskami včetně ochranných úhelníků ve tvaru U rozvinuté šíře přes 0,6 do 1,2 m, opláštěný deskou standardní A, tl. 12,5 mm</t>
  </si>
  <si>
    <t>1911360393</t>
  </si>
  <si>
    <t>https://podminky.urs.cz/item/CS_URS_2025_01/763164631</t>
  </si>
  <si>
    <t>3,2*2</t>
  </si>
  <si>
    <t>3,2</t>
  </si>
  <si>
    <t>94</t>
  </si>
  <si>
    <t>763172322</t>
  </si>
  <si>
    <t>Montáž dvířek pro konstrukce ze sádrokartonových desek revizních jednoplášťových pro příčky a předsazené stěny velikost (šxv) 300 x 300 mm</t>
  </si>
  <si>
    <t>-1894234246</t>
  </si>
  <si>
    <t>https://podminky.urs.cz/item/CS_URS_2025_01/763172322</t>
  </si>
  <si>
    <t>95</t>
  </si>
  <si>
    <t>59030711</t>
  </si>
  <si>
    <t>dvířka revizní jednokřídlá s automatickým zámkem 300x300mm</t>
  </si>
  <si>
    <t>1863840481</t>
  </si>
  <si>
    <t>96</t>
  </si>
  <si>
    <t>763411115</t>
  </si>
  <si>
    <t>Sanitární příčky vhodné do mokrého prostředí dělící z kompaktních desek tl. 10 mm</t>
  </si>
  <si>
    <t>1653507619</t>
  </si>
  <si>
    <t>https://podminky.urs.cz/item/CS_URS_2025_01/763411115</t>
  </si>
  <si>
    <t>2*(2,55+1,1*2)</t>
  </si>
  <si>
    <t>-(0,6*2*3)</t>
  </si>
  <si>
    <t>2*(3,27+1,1*3)</t>
  </si>
  <si>
    <t>2*(2,635+1,1*2)</t>
  </si>
  <si>
    <t>97</t>
  </si>
  <si>
    <t>763411125</t>
  </si>
  <si>
    <t>Sanitární příčky vhodné do mokrého prostředí dveře vnitřní do sanitárních příček šířky do 800 mm, výšky do 2 000 mm z kompaktních desek včetně nerezového kování tl. 10 mm</t>
  </si>
  <si>
    <t>-690499761</t>
  </si>
  <si>
    <t>https://podminky.urs.cz/item/CS_URS_2025_01/763411125</t>
  </si>
  <si>
    <t>98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</si>
  <si>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</si>
  <si>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</si>
  <si>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1588031783</t>
  </si>
  <si>
    <t>https://podminky.urs.cz/item/CS_URS_2025_01/998763332</t>
  </si>
  <si>
    <t>99</t>
  </si>
  <si>
    <t>766660001</t>
  </si>
  <si>
    <t>Montáž dveřních křídel dřevěných nebo plastových otevíravých do ocelové zárubně povrchově upravených jednokřídlových, šířky do 800 mm</t>
  </si>
  <si>
    <t>598911991</t>
  </si>
  <si>
    <t>https://podminky.urs.cz/item/CS_URS_2025_01/766660001</t>
  </si>
  <si>
    <t>100</t>
  </si>
  <si>
    <t>61162084</t>
  </si>
  <si>
    <t>dveře jednokřídlé dřevotřískové povrch laminátový plné 600x1970-2100mm</t>
  </si>
  <si>
    <t>374313208</t>
  </si>
  <si>
    <t>101</t>
  </si>
  <si>
    <t>61162086</t>
  </si>
  <si>
    <t>dveře jednokřídlé dřevotřískové povrch laminátový plné 800x1970-2100mm</t>
  </si>
  <si>
    <t>-834315637</t>
  </si>
  <si>
    <t>102</t>
  </si>
  <si>
    <t>766660021</t>
  </si>
  <si>
    <t>Montáž dveřních křídel dřevěných nebo plastových otevíravých do ocelové zárubně protipožárních jednokřídlových, šířky do 800 mm</t>
  </si>
  <si>
    <t>-178552652</t>
  </si>
  <si>
    <t>https://podminky.urs.cz/item/CS_URS_2025_01/766660021</t>
  </si>
  <si>
    <t>103</t>
  </si>
  <si>
    <t>61162096</t>
  </si>
  <si>
    <t>dveře jednokřídlé dřevotřískové protipožární EI (EW) 30 D3 povrch laminátový plné 600x1970-2100mm</t>
  </si>
  <si>
    <t>1122444269</t>
  </si>
  <si>
    <t>104</t>
  </si>
  <si>
    <t>61162098</t>
  </si>
  <si>
    <t>dveře jednokřídlé dřevotřískové protipožární EI (EW) 30 D3 povrch laminátový plné 800x1970-2100mm</t>
  </si>
  <si>
    <t>-1593989407</t>
  </si>
  <si>
    <t>105</t>
  </si>
  <si>
    <t>766660717</t>
  </si>
  <si>
    <t>Montáž dveřních doplňků samozavírače na zárubeň ocelovou</t>
  </si>
  <si>
    <t>-193634612</t>
  </si>
  <si>
    <t>https://podminky.urs.cz/item/CS_URS_2025_01/766660717</t>
  </si>
  <si>
    <t>106</t>
  </si>
  <si>
    <t>54917250</t>
  </si>
  <si>
    <t>samozavírač dveří hydraulický</t>
  </si>
  <si>
    <t>-525380616</t>
  </si>
  <si>
    <t>107</t>
  </si>
  <si>
    <t>766660729</t>
  </si>
  <si>
    <t>Montáž dveřních doplňků dveřního kování interiérového štítku s klikou</t>
  </si>
  <si>
    <t>1297803477</t>
  </si>
  <si>
    <t>https://podminky.urs.cz/item/CS_URS_2025_01/766660729</t>
  </si>
  <si>
    <t>1+3</t>
  </si>
  <si>
    <t>108</t>
  </si>
  <si>
    <t>54914123</t>
  </si>
  <si>
    <t>dveřní kování interiérové rozetové klika/klika</t>
  </si>
  <si>
    <t>348588767</t>
  </si>
  <si>
    <t>109</t>
  </si>
  <si>
    <t>766660752</t>
  </si>
  <si>
    <t>Montáž dveřních doplňků dveřního kování interiérového zámkové vložky</t>
  </si>
  <si>
    <t>-1257336228</t>
  </si>
  <si>
    <t>https://podminky.urs.cz/item/CS_URS_2025_01/766660752</t>
  </si>
  <si>
    <t>110</t>
  </si>
  <si>
    <t>54964214</t>
  </si>
  <si>
    <t>vložka cylindrická stavební 40+40</t>
  </si>
  <si>
    <t>-749757641</t>
  </si>
  <si>
    <t>111</t>
  </si>
  <si>
    <t>766691932</t>
  </si>
  <si>
    <t>Ostatní práce seřízení okenního nebo dveřního křídla otvíracího nebo sklápěcího plastového</t>
  </si>
  <si>
    <t>-2079520234</t>
  </si>
  <si>
    <t>https://podminky.urs.cz/item/CS_URS_2025_01/766691932</t>
  </si>
  <si>
    <t>112</t>
  </si>
  <si>
    <t>766695213</t>
  </si>
  <si>
    <t>Montáž ostatních truhlářských konstrukcí prahů dveří jednokřídlových, šířky přes 100 mm</t>
  </si>
  <si>
    <t>810489034</t>
  </si>
  <si>
    <t>https://podminky.urs.cz/item/CS_URS_2025_01/766695213</t>
  </si>
  <si>
    <t>113</t>
  </si>
  <si>
    <t>61187121</t>
  </si>
  <si>
    <t>práh dveřní dřevěný dubový tl 20mm dl 620mm š 150mm</t>
  </si>
  <si>
    <t>-1321976352</t>
  </si>
  <si>
    <t>114</t>
  </si>
  <si>
    <t>61187161</t>
  </si>
  <si>
    <t>práh dveřní dřevěný dubový tl 20mm dl 820mm š 150mm</t>
  </si>
  <si>
    <t>1516817327</t>
  </si>
  <si>
    <t>115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</si>
  <si>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</si>
  <si>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</si>
  <si>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1021893716</t>
  </si>
  <si>
    <t>https://podminky.urs.cz/item/CS_URS_2025_01/998766122</t>
  </si>
  <si>
    <t>116</t>
  </si>
  <si>
    <t>767583341R</t>
  </si>
  <si>
    <t>Rozebrání a zpětná montáž podhledů lamelových š 150 mm plochy do 10 m2</t>
  </si>
  <si>
    <t>-1578098295</t>
  </si>
  <si>
    <t>suterén - kanalizace v podhledu</t>
  </si>
  <si>
    <t>0,6*7</t>
  </si>
  <si>
    <t>117</t>
  </si>
  <si>
    <t>767620718</t>
  </si>
  <si>
    <t>Ostatní práce a doplňky při montáži oken a stěn montáž kování pákového uzávěru</t>
  </si>
  <si>
    <t>-593998532</t>
  </si>
  <si>
    <t>https://podminky.urs.cz/item/CS_URS_2025_01/767620718</t>
  </si>
  <si>
    <t>118</t>
  </si>
  <si>
    <t>54913110</t>
  </si>
  <si>
    <t>kování uzávěr ventilační okenní pákový</t>
  </si>
  <si>
    <t>1125427444</t>
  </si>
  <si>
    <t>119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</si>
  <si>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</si>
  <si>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</si>
  <si>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97633512</t>
  </si>
  <si>
    <t>https://podminky.urs.cz/item/CS_URS_2025_01/998767122</t>
  </si>
  <si>
    <t>120</t>
  </si>
  <si>
    <t>771111011</t>
  </si>
  <si>
    <t>Příprava podkladu před provedením dlažby vysátí podlah</t>
  </si>
  <si>
    <t>-628008062</t>
  </si>
  <si>
    <t>https://podminky.urs.cz/item/CS_URS_2025_01/771111011</t>
  </si>
  <si>
    <t>121</t>
  </si>
  <si>
    <t>771121011</t>
  </si>
  <si>
    <t>Příprava podkladu před provedením dlažby nátěr penetrační na podlahu</t>
  </si>
  <si>
    <t>-1864833096</t>
  </si>
  <si>
    <t>https://podminky.urs.cz/item/CS_URS_2025_01/771121011</t>
  </si>
  <si>
    <t>122</t>
  </si>
  <si>
    <t>771151011</t>
  </si>
  <si>
    <t>Příprava podkladu před provedením dlažby samonivelační stěrka min. pevnosti 20 MPa, tloušťky do 3 mm</t>
  </si>
  <si>
    <t>-1144122760</t>
  </si>
  <si>
    <t>https://podminky.urs.cz/item/CS_URS_2025_01/771151011</t>
  </si>
  <si>
    <t>123</t>
  </si>
  <si>
    <t>771474112</t>
  </si>
  <si>
    <t>Montáž soklů z dlaždic keramických lepených cementovým flexibilním lepidlem rovných, výšky přes 65 do 90 mm</t>
  </si>
  <si>
    <t>-1407134145</t>
  </si>
  <si>
    <t>https://podminky.urs.cz/item/CS_URS_2025_01/771474112</t>
  </si>
  <si>
    <t>wc dívky 1.15</t>
  </si>
  <si>
    <t>1,25+3,3</t>
  </si>
  <si>
    <t>2,5+4</t>
  </si>
  <si>
    <t>124</t>
  </si>
  <si>
    <t>59761184</t>
  </si>
  <si>
    <t>sokl keramický mrazuvzdorný povrch hladký/matný tl do 10mm výšky přes 65 do 90mm</t>
  </si>
  <si>
    <t>-225018494</t>
  </si>
  <si>
    <t>11,05*1,1 'Přepočtené koeficientem množství</t>
  </si>
  <si>
    <t>125</t>
  </si>
  <si>
    <t>771574416</t>
  </si>
  <si>
    <t>Montáž podlah z dlaždic keramických lepených cementovým flexibilním lepidlem hladkých, tloušťky do 10 mm přes 9 do 12 ks/m2</t>
  </si>
  <si>
    <t>688565840</t>
  </si>
  <si>
    <t>https://podminky.urs.cz/item/CS_URS_2025_01/771574416</t>
  </si>
  <si>
    <t>126</t>
  </si>
  <si>
    <t>59761166</t>
  </si>
  <si>
    <t>dlažba keramická slinutá mrazuvzdorná R10/A povrch hladký/matný tl do 10mm přes 9 do 12ks/m2</t>
  </si>
  <si>
    <t>-2004972974</t>
  </si>
  <si>
    <t>118,55*1,1 'Přepočtené koeficientem množství</t>
  </si>
  <si>
    <t>127</t>
  </si>
  <si>
    <t>771591112</t>
  </si>
  <si>
    <t>Izolace podlahy pod dlažbu nátěrem nebo stěrkou ve dvou vrstvách</t>
  </si>
  <si>
    <t>415075270</t>
  </si>
  <si>
    <t>https://podminky.urs.cz/item/CS_URS_2025_01/771591112</t>
  </si>
  <si>
    <t>14,71</t>
  </si>
  <si>
    <t>2,81</t>
  </si>
  <si>
    <t>3,97</t>
  </si>
  <si>
    <t>128</t>
  </si>
  <si>
    <t>771591241</t>
  </si>
  <si>
    <t>Izolace podlahy pod dlažbu těsnícími izolačními pásy vnitřní kout</t>
  </si>
  <si>
    <t>321457314</t>
  </si>
  <si>
    <t>https://podminky.urs.cz/item/CS_URS_2025_01/771591241</t>
  </si>
  <si>
    <t>129</t>
  </si>
  <si>
    <t>771591242</t>
  </si>
  <si>
    <t>Izolace podlahy pod dlažbu těsnícími izolačními pásy vnější roh</t>
  </si>
  <si>
    <t>-222452404</t>
  </si>
  <si>
    <t>https://podminky.urs.cz/item/CS_URS_2025_01/771591242</t>
  </si>
  <si>
    <t>130</t>
  </si>
  <si>
    <t>771591251</t>
  </si>
  <si>
    <t>Izolace podlahy pod dlažbu těsnícími izolačními pásy z manžety pro prostupy potrubí</t>
  </si>
  <si>
    <t>1002526881</t>
  </si>
  <si>
    <t>https://podminky.urs.cz/item/CS_URS_2025_01/771591251</t>
  </si>
  <si>
    <t>131</t>
  </si>
  <si>
    <t>771591264</t>
  </si>
  <si>
    <t>Izolace podlahy pod dlažbu těsnícími izolačními pásy mezi podlahou a stěnu</t>
  </si>
  <si>
    <t>-1185056819</t>
  </si>
  <si>
    <t>https://podminky.urs.cz/item/CS_URS_2025_01/771591264</t>
  </si>
  <si>
    <t>17,1</t>
  </si>
  <si>
    <t>6,8</t>
  </si>
  <si>
    <t>8,7</t>
  </si>
  <si>
    <t>17,3</t>
  </si>
  <si>
    <t>132</t>
  </si>
  <si>
    <t>771592011</t>
  </si>
  <si>
    <t>Čištění vnitřních ploch po položení dlažby podlah nebo schodišť chemickými prostředky</t>
  </si>
  <si>
    <t>1072763773</t>
  </si>
  <si>
    <t>https://podminky.urs.cz/item/CS_URS_2025_01/771592011</t>
  </si>
  <si>
    <t>133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</si>
  <si>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</si>
  <si>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</si>
  <si>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1418071802</t>
  </si>
  <si>
    <t>https://podminky.urs.cz/item/CS_URS_2025_01/998771122</t>
  </si>
  <si>
    <t>134</t>
  </si>
  <si>
    <t>781111011</t>
  </si>
  <si>
    <t>Příprava podkladu před provedením obkladu oprášení (ometení) stěny</t>
  </si>
  <si>
    <t>333926052</t>
  </si>
  <si>
    <t>https://podminky.urs.cz/item/CS_URS_2025_01/781111011</t>
  </si>
  <si>
    <t>-(0,9*2*3)</t>
  </si>
  <si>
    <t>1,4*(1,5)</t>
  </si>
  <si>
    <t>-(0,7*2*3+0,9*2*3)</t>
  </si>
  <si>
    <t>2*(17,3+12+4,5+4,5+6,5+0,15*4)</t>
  </si>
  <si>
    <t>-(0,7*2*3+0,9*2*5)</t>
  </si>
  <si>
    <t>135</t>
  </si>
  <si>
    <t>781121011</t>
  </si>
  <si>
    <t>Příprava podkladu před provedením obkladu nátěr penetrační na stěnu</t>
  </si>
  <si>
    <t>-325085459</t>
  </si>
  <si>
    <t>https://podminky.urs.cz/item/CS_URS_2025_01/781121011</t>
  </si>
  <si>
    <t>136</t>
  </si>
  <si>
    <t>781151031</t>
  </si>
  <si>
    <t>Příprava podkladu před provedením obkladu celoplošné vyrovnání podkladu stěrkou, tloušťky 3 mm</t>
  </si>
  <si>
    <t>1655977718</t>
  </si>
  <si>
    <t>https://podminky.urs.cz/item/CS_URS_2025_01/781151031</t>
  </si>
  <si>
    <t>cca 20% plochy</t>
  </si>
  <si>
    <t>276,8*0,2 'Přepočtené koeficientem množství</t>
  </si>
  <si>
    <t>137</t>
  </si>
  <si>
    <t>781472217</t>
  </si>
  <si>
    <t>Montáž keramických obkladů stěn lepených cementovým flexibilním lepidlem hladkých přes 12 do 19 ks/m2</t>
  </si>
  <si>
    <t>-1740506335</t>
  </si>
  <si>
    <t>https://podminky.urs.cz/item/CS_URS_2025_01/781472217</t>
  </si>
  <si>
    <t>138</t>
  </si>
  <si>
    <t>59761711</t>
  </si>
  <si>
    <t>obklad keramický nemrazuvzdorný povrch hladký/matný tl do 10mm přes 12 do 19ks/m2</t>
  </si>
  <si>
    <t>1365121270</t>
  </si>
  <si>
    <t>276,8*1,1 'Přepočtené koeficientem množství</t>
  </si>
  <si>
    <t>139</t>
  </si>
  <si>
    <t>781491021</t>
  </si>
  <si>
    <t>Montáž zrcadel lepených silikonovým tmelem na keramický obklad, plochy do 1 m2</t>
  </si>
  <si>
    <t>-1588447837</t>
  </si>
  <si>
    <t>https://podminky.urs.cz/item/CS_URS_2025_01/781491021</t>
  </si>
  <si>
    <t>0,55*0,6*4</t>
  </si>
  <si>
    <t>0,55*0,6*5</t>
  </si>
  <si>
    <t>0,55*0,6*6</t>
  </si>
  <si>
    <t>140</t>
  </si>
  <si>
    <t>63465122</t>
  </si>
  <si>
    <t>zrcadlo nemontované čiré tl 3mm max rozměr 3210x2250mm</t>
  </si>
  <si>
    <t>324606694</t>
  </si>
  <si>
    <t>6,27*1,1 'Přepočtené koeficientem množství</t>
  </si>
  <si>
    <t>141</t>
  </si>
  <si>
    <t>781492211</t>
  </si>
  <si>
    <t>Obklad - dokončující práce montáž profilu lepeného flexibilním cementovým lepidlem rohového</t>
  </si>
  <si>
    <t>1542326219</t>
  </si>
  <si>
    <t>https://podminky.urs.cz/item/CS_URS_2025_01/781492211</t>
  </si>
  <si>
    <t>2*6+(0,9+2*2)*3</t>
  </si>
  <si>
    <t>2*3+(0,7+2*2)*3+(0,9+2*2)*3+(1,4+0,9+0,1+0,8)</t>
  </si>
  <si>
    <t>2*3+(0,7+2*2)*3+(0,9+2*2)*5+(1,4+0,9+0,1+0,8)</t>
  </si>
  <si>
    <t>142</t>
  </si>
  <si>
    <t>19416005</t>
  </si>
  <si>
    <t>lišta ukončovací z eloxovaného hliníku 10mm</t>
  </si>
  <si>
    <t>2134435332</t>
  </si>
  <si>
    <t>139,2*1,05 'Přepočtené koeficientem množství</t>
  </si>
  <si>
    <t>143</t>
  </si>
  <si>
    <t>781493611</t>
  </si>
  <si>
    <t>Obklad - dokončující práce montáž vanových dvířek plastových lepených s rámem</t>
  </si>
  <si>
    <t>1539191822</t>
  </si>
  <si>
    <t>https://podminky.urs.cz/item/CS_URS_2025_01/781493611</t>
  </si>
  <si>
    <t>144</t>
  </si>
  <si>
    <t>56245721</t>
  </si>
  <si>
    <t>dvířka vanová bílá 300x300mm</t>
  </si>
  <si>
    <t>-127698061</t>
  </si>
  <si>
    <t>145</t>
  </si>
  <si>
    <t>781495211</t>
  </si>
  <si>
    <t>Čištění vnitřních ploch po provedení obkladu stěn chemickými prostředky</t>
  </si>
  <si>
    <t>1586773540</t>
  </si>
  <si>
    <t>https://podminky.urs.cz/item/CS_URS_2025_01/781495211</t>
  </si>
  <si>
    <t>146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</si>
  <si>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</si>
  <si>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</si>
  <si>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1064798169</t>
  </si>
  <si>
    <t>https://podminky.urs.cz/item/CS_URS_2025_01/998781122</t>
  </si>
  <si>
    <t>783</t>
  </si>
  <si>
    <t>Dokončovací práce - nátěry</t>
  </si>
  <si>
    <t>147</t>
  </si>
  <si>
    <t>783301313</t>
  </si>
  <si>
    <t>Příprava podkladu zámečnických konstrukcí před provedením nátěru odmaštění odmašťovačem ředidlovým</t>
  </si>
  <si>
    <t>-2081404250</t>
  </si>
  <si>
    <t>https://podminky.urs.cz/item/CS_URS_2025_01/783301313</t>
  </si>
  <si>
    <t>0,27*(0,9+2,05*2)*2</t>
  </si>
  <si>
    <t>0,27*(0,7+2,05*2)*3</t>
  </si>
  <si>
    <t>0,27*(0,7+2,05*2)*2</t>
  </si>
  <si>
    <t>148</t>
  </si>
  <si>
    <t>783314101</t>
  </si>
  <si>
    <t>Základní nátěr zámečnických konstrukcí jednonásobný syntetický</t>
  </si>
  <si>
    <t>70802400</t>
  </si>
  <si>
    <t>https://podminky.urs.cz/item/CS_URS_2025_01/783314101</t>
  </si>
  <si>
    <t>149</t>
  </si>
  <si>
    <t>783317101</t>
  </si>
  <si>
    <t>Krycí nátěr (email) zámečnických konstrukcí jednonásobný syntetický standardní</t>
  </si>
  <si>
    <t>-1342024325</t>
  </si>
  <si>
    <t>https://podminky.urs.cz/item/CS_URS_2025_01/783317101</t>
  </si>
  <si>
    <t>17,28*2 'Přepočtené koeficientem množství</t>
  </si>
  <si>
    <t>150</t>
  </si>
  <si>
    <t>784111001</t>
  </si>
  <si>
    <t>Oprášení (ometení) podkladu v místnostech výšky do 3,80 m</t>
  </si>
  <si>
    <t>-56279861</t>
  </si>
  <si>
    <t>https://podminky.urs.cz/item/CS_URS_2025_01/784111001</t>
  </si>
  <si>
    <t>1,1*(16,1+17,1)</t>
  </si>
  <si>
    <t>1,1*(17,6+14,5+6,8+4,6+4,6)</t>
  </si>
  <si>
    <t>1,1*(17,3+12+4,5+4,5+8,8+6,5)</t>
  </si>
  <si>
    <t>1,1*(16+17,2)</t>
  </si>
  <si>
    <t>podhledy</t>
  </si>
  <si>
    <t>151</t>
  </si>
  <si>
    <t>784171111</t>
  </si>
  <si>
    <t>Zakrytí nemalovaných ploch (materiál ve specifikaci) včetně pozdějšího odkrytí svislých ploch např. stěn, oken, dveří v místnostech výšky do 3,80</t>
  </si>
  <si>
    <t>1486391113</t>
  </si>
  <si>
    <t>https://podminky.urs.cz/item/CS_URS_2025_01/784171111</t>
  </si>
  <si>
    <t>dveře a okna</t>
  </si>
  <si>
    <t>(0,9*2,05)*2*2</t>
  </si>
  <si>
    <t>(1,2+2,4)*1,6</t>
  </si>
  <si>
    <t>(0,7*2,05)*3*2</t>
  </si>
  <si>
    <t>(2,4+2,4)*1,6</t>
  </si>
  <si>
    <t>(0,7*2,05)*2*2</t>
  </si>
  <si>
    <t>152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</si>
  <si>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</si>
  <si>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</si>
  <si>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-1674470840</t>
  </si>
  <si>
    <t>https://podminky.urs.cz/item/CS_URS_2025_01/784171121</t>
  </si>
  <si>
    <t>radiátory</t>
  </si>
  <si>
    <t>(1,6*0,6)*2*6</t>
  </si>
  <si>
    <t>(1,4*0,4)*2*2</t>
  </si>
  <si>
    <t>(0,4*0,6)*2</t>
  </si>
  <si>
    <t>153</t>
  </si>
  <si>
    <t>28323157</t>
  </si>
  <si>
    <t>fólie pro malířské potřeby zakrývací tl 14µ 4x5m</t>
  </si>
  <si>
    <t>460493400</t>
  </si>
  <si>
    <t>84,99*1,05 'Přepočtené koeficientem množství</t>
  </si>
  <si>
    <t>154</t>
  </si>
  <si>
    <t>784181101</t>
  </si>
  <si>
    <t>Penetrace podkladu jednonásobná základní akrylátová bezbarvá v místnostech výšky do 3,80 m</t>
  </si>
  <si>
    <t>1486366846</t>
  </si>
  <si>
    <t>https://podminky.urs.cz/item/CS_URS_2025_01/784181101</t>
  </si>
  <si>
    <t>1,*(16,1+17,1)</t>
  </si>
  <si>
    <t>155</t>
  </si>
  <si>
    <t>784191007</t>
  </si>
  <si>
    <t>Čištění vnitřních ploch hrubý úklid po provedení malířských prací omytím podlah</t>
  </si>
  <si>
    <t>1224809059</t>
  </si>
  <si>
    <t>https://podminky.urs.cz/item/CS_URS_2025_01/784191007</t>
  </si>
  <si>
    <t>156</t>
  </si>
  <si>
    <t>784211101</t>
  </si>
  <si>
    <t>Malby z malířských směsí oděruvzdorných za mokra dvojnásobné, bílé za mokra oděruvzdorné výborně v místnostech výšky do 3,80 m</t>
  </si>
  <si>
    <t>-1944322802</t>
  </si>
  <si>
    <t>https://podminky.urs.cz/item/CS_URS_2025_01/784211101</t>
  </si>
  <si>
    <t>HZS</t>
  </si>
  <si>
    <t>Hodinové zúčtovací sazby</t>
  </si>
  <si>
    <t>157</t>
  </si>
  <si>
    <t>HZS2212</t>
  </si>
  <si>
    <t>Hodinové zúčtovací sazby profesí PSV provádění stavebních instalací instalatér odborný</t>
  </si>
  <si>
    <t>hod</t>
  </si>
  <si>
    <t>512</t>
  </si>
  <si>
    <t>-678994943</t>
  </si>
  <si>
    <t>https://podminky.urs.cz/item/CS_URS_2025_01/HZS2212</t>
  </si>
  <si>
    <t>napojení vody a kanalizace</t>
  </si>
  <si>
    <t>158</t>
  </si>
  <si>
    <t>HZS2232</t>
  </si>
  <si>
    <t>Hodinové zúčtovací sazby profesí PSV provádění stavebních instalací elektrikář odborný</t>
  </si>
  <si>
    <t>102828156</t>
  </si>
  <si>
    <t>https://podminky.urs.cz/item/CS_URS_2025_01/HZS2232</t>
  </si>
  <si>
    <t>napojení elektroinstalace</t>
  </si>
  <si>
    <t>159</t>
  </si>
  <si>
    <t>HZS4211</t>
  </si>
  <si>
    <t>Hodinové zúčtovací sazby ostatních profesí revizní a kontrolní činnost revizní technik</t>
  </si>
  <si>
    <t>-992192559</t>
  </si>
  <si>
    <t>https://podminky.urs.cz/item/CS_URS_2025_01/HZS4211</t>
  </si>
  <si>
    <t>revizní zpráva nové části elektroinstalace</t>
  </si>
  <si>
    <t>160</t>
  </si>
  <si>
    <t>HZS4232</t>
  </si>
  <si>
    <t>Hodinové zúčtovací sazby ostatních profesí revizní a kontrolní činnost technik odborný</t>
  </si>
  <si>
    <t>-2051722004</t>
  </si>
  <si>
    <t>https://podminky.urs.cz/item/CS_URS_2025_01/HZS4232</t>
  </si>
  <si>
    <t>03 - Světlíky</t>
  </si>
  <si>
    <t xml:space="preserve">    712 - Povlakové krytiny</t>
  </si>
  <si>
    <t xml:space="preserve">    713 - Izolace tepelné</t>
  </si>
  <si>
    <t xml:space="preserve">    764 - Konstrukce klempířské</t>
  </si>
  <si>
    <t xml:space="preserve">    787 - Dokončovací práce - zasklívání</t>
  </si>
  <si>
    <t>612325412</t>
  </si>
  <si>
    <t>Oprava vápenocementové omítky vnitřních ploch hladké, tl. do 20 mm stěn, v rozsahu opravované plochy přes 10 do 30%</t>
  </si>
  <si>
    <t>-71971356</t>
  </si>
  <si>
    <t>https://podminky.urs.cz/item/CS_URS_2025_01/612325412</t>
  </si>
  <si>
    <t>zděný sokl světlíků</t>
  </si>
  <si>
    <t>1,25*(4,6*2+3*2)*4</t>
  </si>
  <si>
    <t>95095516</t>
  </si>
  <si>
    <t>23,5*3,5</t>
  </si>
  <si>
    <t>629995103</t>
  </si>
  <si>
    <t>Očištění vnějších ploch tlakovou vodou omytím tlakovou vodou s přídavkem čističe</t>
  </si>
  <si>
    <t>709091850</t>
  </si>
  <si>
    <t>https://podminky.urs.cz/item/CS_URS_2025_01/629995103</t>
  </si>
  <si>
    <t xml:space="preserve">okolo světlíků </t>
  </si>
  <si>
    <t>(26*2+5*3)*1</t>
  </si>
  <si>
    <t>sokl světlíků</t>
  </si>
  <si>
    <t>((0,3+0,4+0,3)*(3,85*2+5,5*2))*4</t>
  </si>
  <si>
    <t>141,8*1,2 'Přepočtené koeficientem množství</t>
  </si>
  <si>
    <t>946111113</t>
  </si>
  <si>
    <t>Věže pojízdné trubkové nebo dílcové s maximálním zatížením podlahy do 200 kg/m2 šířky od 0,6 do 0,9 m, délky do 3,2 m výšky přes 2,5 m do 3,5 m montáž</t>
  </si>
  <si>
    <t>-1372024982</t>
  </si>
  <si>
    <t>https://podminky.urs.cz/item/CS_URS_2025_01/946111113</t>
  </si>
  <si>
    <t>2x věž</t>
  </si>
  <si>
    <t>946111213</t>
  </si>
  <si>
    <t>Věže pojízdné trubkové nebo dílcové s maximálním zatížením podlahy do 200 kg/m2 šířky od 0,6 do 0,9 m, délky do 3,2 m výšky přes 2,5 m do 3,5 m příplatek k ceně za každý den použití</t>
  </si>
  <si>
    <t>-2097995154</t>
  </si>
  <si>
    <t>https://podminky.urs.cz/item/CS_URS_2025_01/946111213</t>
  </si>
  <si>
    <t>2*14 'Přepočtené koeficientem množství</t>
  </si>
  <si>
    <t>946111312</t>
  </si>
  <si>
    <t>Odborná prohlídka pojízdných věží trubkových nebo dílcových s maximálním zatížením podlahy do 200 kg/m2 výšky přes 1,5 m do 5,5 m</t>
  </si>
  <si>
    <t>1242002722</t>
  </si>
  <si>
    <t>https://podminky.urs.cz/item/CS_URS_2025_01/946111312</t>
  </si>
  <si>
    <t>946111813</t>
  </si>
  <si>
    <t>Věže pojízdné trubkové nebo dílcové s maximálním zatížením podlahy do 200 kg/m2 šířky od 0,6 do 0,9 m, délky do 3,2 m výšky přes 2,5 m do 3,5 m demontáž</t>
  </si>
  <si>
    <t>-1525327840</t>
  </si>
  <si>
    <t>https://podminky.urs.cz/item/CS_URS_2025_01/946111813</t>
  </si>
  <si>
    <t>479986803</t>
  </si>
  <si>
    <t>1886768482</t>
  </si>
  <si>
    <t>993121111</t>
  </si>
  <si>
    <t>Dovoz a odvoz lešení včetně naložení a složení prostorového lehkého, na vzdálenost do 10 km</t>
  </si>
  <si>
    <t>-2090191332</t>
  </si>
  <si>
    <t>https://podminky.urs.cz/item/CS_URS_2025_01/993121111</t>
  </si>
  <si>
    <t>997013216</t>
  </si>
  <si>
    <t>Vnitrostaveništní doprava suti a vybouraných hmot vodorovně do 50 m s naložením ručně pro budovy a haly výšky přes 18 do 21 m</t>
  </si>
  <si>
    <t>648334270</t>
  </si>
  <si>
    <t>https://podminky.urs.cz/item/CS_URS_2025_01/997013216</t>
  </si>
  <si>
    <t>-1466993439</t>
  </si>
  <si>
    <t>1,319*3 'Přepočtené koeficientem množství</t>
  </si>
  <si>
    <t>1838835902</t>
  </si>
  <si>
    <t>1175997114</t>
  </si>
  <si>
    <t>1,319*7 'Přepočtené koeficientem množství</t>
  </si>
  <si>
    <t>-1489892704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</si>
  <si>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</si>
  <si>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</si>
  <si>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-680784952</t>
  </si>
  <si>
    <t>https://podminky.urs.cz/item/CS_URS_2025_01/998018003</t>
  </si>
  <si>
    <t>712</t>
  </si>
  <si>
    <t>Povlakové krytiny</t>
  </si>
  <si>
    <t>712311101</t>
  </si>
  <si>
    <t>Provedení povlakové krytiny střech plochých do 10° natěradly a tmely za studena nátěrem lakem penetračním nebo asfaltovým</t>
  </si>
  <si>
    <t>64067892</t>
  </si>
  <si>
    <t>https://podminky.urs.cz/item/CS_URS_2025_01/712311101</t>
  </si>
  <si>
    <t>11163150</t>
  </si>
  <si>
    <t>lak penetrační asfaltový</t>
  </si>
  <si>
    <t>489525507</t>
  </si>
  <si>
    <t>141,8*0,00032 'Přepočtené koeficientem množství</t>
  </si>
  <si>
    <t>712341559</t>
  </si>
  <si>
    <t>Provedení povlakové krytiny střech plochých do 10° pásy přitavením NAIP v plné ploše</t>
  </si>
  <si>
    <t>-1827014881</t>
  </si>
  <si>
    <t>https://podminky.urs.cz/item/CS_URS_2025_01/712341559</t>
  </si>
  <si>
    <t>62855011</t>
  </si>
  <si>
    <t>pás asfaltový natavitelný modifikovaný SBS s vložkou z polyesterové rohože a hrubozrnným břidličným posypem na horním povrchu tl 5,3mm</t>
  </si>
  <si>
    <t>606511453</t>
  </si>
  <si>
    <t>141,8*1,1655 'Přepočtené koeficientem množství</t>
  </si>
  <si>
    <t>712941963</t>
  </si>
  <si>
    <t>Provedení údržby průniků povlakové krytiny střech pásy přitavením NAIP vpustí, ventilací nebo komínů</t>
  </si>
  <si>
    <t>1960861171</t>
  </si>
  <si>
    <t>https://podminky.urs.cz/item/CS_URS_2025_01/712941963</t>
  </si>
  <si>
    <t>998712123</t>
  </si>
  <si>
    <t>Přesun hmot pro povlakové krytiny stanovený z hmotnosti přesunovaného materiálu vodorovná dopravní vzdálenost do 50 m ruční (bez užití mechanizace) v objektech výšky přes 12 do 24 m</t>
  </si>
  <si>
    <t>578650392</t>
  </si>
  <si>
    <t>https://podminky.urs.cz/item/CS_URS_2025_01/998712123</t>
  </si>
  <si>
    <t>713</t>
  </si>
  <si>
    <t>Izolace tepelné</t>
  </si>
  <si>
    <t>713141211</t>
  </si>
  <si>
    <t>Montáž tepelné izolace střech plochých atikovými klíny kladenými volně</t>
  </si>
  <si>
    <t>1728712791</t>
  </si>
  <si>
    <t>https://podminky.urs.cz/item/CS_URS_2025_01/713141211</t>
  </si>
  <si>
    <t>světlíky</t>
  </si>
  <si>
    <t>4*((0,76)*4*2+(0,63)*2*2)</t>
  </si>
  <si>
    <t>63152008</t>
  </si>
  <si>
    <t>klín atikový přechodný minerální plochých střech tl 100x100mm</t>
  </si>
  <si>
    <t>-545817949</t>
  </si>
  <si>
    <t>34,4*1,05 'Přepočtené koeficientem množství</t>
  </si>
  <si>
    <t>713141851</t>
  </si>
  <si>
    <t>Odstranění tepelné izolace střech plochých z rohoží, pásů, dílců, desek, bloků atikových klínů volně kladených</t>
  </si>
  <si>
    <t>243866456</t>
  </si>
  <si>
    <t>https://podminky.urs.cz/item/CS_URS_2025_01/713141851</t>
  </si>
  <si>
    <t>721910945R</t>
  </si>
  <si>
    <t>Pročištění a vyvložkování stávajících střešních vpustí potrubím PVC KG DN 110</t>
  </si>
  <si>
    <t>-393050227</t>
  </si>
  <si>
    <t>4 vpusti á 3bm</t>
  </si>
  <si>
    <t>4*3</t>
  </si>
  <si>
    <t>764</t>
  </si>
  <si>
    <t>Konstrukce klempířské</t>
  </si>
  <si>
    <t>764001851</t>
  </si>
  <si>
    <t>Demontáž klempířských konstrukcí oplechování hřebene s větrací mřížkou nebo podkladním plechem do suti</t>
  </si>
  <si>
    <t>-488984483</t>
  </si>
  <si>
    <t>https://podminky.urs.cz/item/CS_URS_2025_01/764001851</t>
  </si>
  <si>
    <t>4*4,8</t>
  </si>
  <si>
    <t>764002801</t>
  </si>
  <si>
    <t>Demontáž klempířských konstrukcí závětrné lišty do suti</t>
  </si>
  <si>
    <t>667677501</t>
  </si>
  <si>
    <t>https://podminky.urs.cz/item/CS_URS_2025_01/764002801</t>
  </si>
  <si>
    <t>4*(2,3*2*2)</t>
  </si>
  <si>
    <t>764002811</t>
  </si>
  <si>
    <t>Demontáž klempířských konstrukcí okapového plechu do suti, v krytině povlakové</t>
  </si>
  <si>
    <t>1133899584</t>
  </si>
  <si>
    <t>https://podminky.urs.cz/item/CS_URS_2025_01/764002811</t>
  </si>
  <si>
    <t>764211633</t>
  </si>
  <si>
    <t>Oplechování střešních prvků z pozinkovaného plechu s povrchovou úpravou hřebene nevětraného s použitím hřebenového plechu rš 250 mm</t>
  </si>
  <si>
    <t>1812349464</t>
  </si>
  <si>
    <t>https://podminky.urs.cz/item/CS_URS_2025_01/764211633</t>
  </si>
  <si>
    <t>hřeben</t>
  </si>
  <si>
    <t>764212631</t>
  </si>
  <si>
    <t>Oplechování střešních prvků z pozinkovaného plechu s povrchovou úpravou štítu závětrnou lištou rš 160 mm</t>
  </si>
  <si>
    <t>1218220953</t>
  </si>
  <si>
    <t>https://podminky.urs.cz/item/CS_URS_2025_01/764212631</t>
  </si>
  <si>
    <t xml:space="preserve">lišta zespod na štítu </t>
  </si>
  <si>
    <t>764212665</t>
  </si>
  <si>
    <t>Oplechování střešních prvků z pozinkovaného plechu s povrchovou úpravou okapu střechy rovné okapovým plechem rš 400 mm</t>
  </si>
  <si>
    <t>1996813937</t>
  </si>
  <si>
    <t>https://podminky.urs.cz/item/CS_URS_2025_01/764212665</t>
  </si>
  <si>
    <t xml:space="preserve">okap na štítu </t>
  </si>
  <si>
    <t>998764123</t>
  </si>
  <si>
    <t>Přesun hmot pro konstrukce klempířské stanovený z hmotnosti přesunovaného materiálu vodorovná dopravní vzdálenost do 50 m ruční (bez užtití mechanizace) v objektech výšky přes 12 do 24 m</t>
  </si>
  <si>
    <t>2067092945</t>
  </si>
  <si>
    <t>https://podminky.urs.cz/item/CS_URS_2025_01/998764123</t>
  </si>
  <si>
    <t>767835004</t>
  </si>
  <si>
    <t>Montáž výrobků z kompozitů nástěnného žebříku bez ochranného koše, kotveného na ocelovou konstrukci</t>
  </si>
  <si>
    <t>-558256095</t>
  </si>
  <si>
    <t>https://podminky.urs.cz/item/CS_URS_2025_01/767835004</t>
  </si>
  <si>
    <t xml:space="preserve">žebřík dvoudílní </t>
  </si>
  <si>
    <t>1,5+3,5</t>
  </si>
  <si>
    <t>63126082R</t>
  </si>
  <si>
    <t>žebřík nástěnný dvoudílný, vč. kotvící konstukce na soklu světlíku</t>
  </si>
  <si>
    <t>1545767860</t>
  </si>
  <si>
    <t>998767123</t>
  </si>
  <si>
    <t>Přesun hmot pro zámečnické konstrukce stanovený z hmotnosti přesunovaného materiálu vodorovná dopravní vzdálenost do 50 m ruční (bez užití mechanizace) v objektech výšky přes 12 do 24 m</t>
  </si>
  <si>
    <t>-1055241992</t>
  </si>
  <si>
    <t>https://podminky.urs.cz/item/CS_URS_2025_01/998767123</t>
  </si>
  <si>
    <t>783301303</t>
  </si>
  <si>
    <t>Příprava podkladu zámečnických konstrukcí před provedením nátěru odrezivění odrezovačem bezoplachovým</t>
  </si>
  <si>
    <t>63888601</t>
  </si>
  <si>
    <t>https://podminky.urs.cz/item/CS_URS_2025_01/783301303</t>
  </si>
  <si>
    <t>konstrukce světlíků</t>
  </si>
  <si>
    <t>U100</t>
  </si>
  <si>
    <t>0,372*(4,6*2+3,5*2)*4</t>
  </si>
  <si>
    <t>šikmá kce</t>
  </si>
  <si>
    <t>(0,03+0,06+0,03+0,06+0,03)*2*(2,3*7)*2*4</t>
  </si>
  <si>
    <t>L profil</t>
  </si>
  <si>
    <t>(0,03+0,03)*2*3,5*2*4</t>
  </si>
  <si>
    <t>(0,03+0,03)*2*(2,3*2+3,5)*2*4</t>
  </si>
  <si>
    <t>(0,03+0,03)*2*(1,7*3)*2*4</t>
  </si>
  <si>
    <t>783306807</t>
  </si>
  <si>
    <t>Odstranění nátěrů ze zámečnických konstrukcí odstraňovačem nátěrů s obroušením</t>
  </si>
  <si>
    <t>396380082</t>
  </si>
  <si>
    <t>https://podminky.urs.cz/item/CS_URS_2025_01/783306807</t>
  </si>
  <si>
    <t>783314203</t>
  </si>
  <si>
    <t>Základní antikorozní nátěr zámečnických konstrukcí jednonásobný syntetický samozákladující</t>
  </si>
  <si>
    <t>1285165985</t>
  </si>
  <si>
    <t>https://podminky.urs.cz/item/CS_URS_2025_01/783314203</t>
  </si>
  <si>
    <t>44303356</t>
  </si>
  <si>
    <t>94,234*2 'Přepočtené koeficientem množství</t>
  </si>
  <si>
    <t>784111003</t>
  </si>
  <si>
    <t>Oprášení (ometení) podkladu v místnostech výšky přes 3,80 do 5,00 m</t>
  </si>
  <si>
    <t>509124684</t>
  </si>
  <si>
    <t>https://podminky.urs.cz/item/CS_URS_2025_01/784111003</t>
  </si>
  <si>
    <t>784121003</t>
  </si>
  <si>
    <t>Oškrabání malby v místnostech výšky přes 3,80 do 5,00 m</t>
  </si>
  <si>
    <t>-47992289</t>
  </si>
  <si>
    <t>https://podminky.urs.cz/item/CS_URS_2025_01/784121003</t>
  </si>
  <si>
    <t>784121013</t>
  </si>
  <si>
    <t>Rozmývání podkladu po oškrabání malby v místnostech výšky přes 3,80 do 5,00 m</t>
  </si>
  <si>
    <t>496505097</t>
  </si>
  <si>
    <t>https://podminky.urs.cz/item/CS_URS_2025_01/784121013</t>
  </si>
  <si>
    <t>784181103</t>
  </si>
  <si>
    <t>Penetrace podkladu jednonásobná základní akrylátová bezbarvá v místnostech výšky přes 3,80 do 5,00 m</t>
  </si>
  <si>
    <t>886374668</t>
  </si>
  <si>
    <t>https://podminky.urs.cz/item/CS_URS_2025_01/784181103</t>
  </si>
  <si>
    <t>784211103</t>
  </si>
  <si>
    <t>Malby z malířských směsí oděruvzdorných za mokra dvojnásobné, bílé za mokra oděruvzdorné výborně v místnostech výšky přes 3,80 do 5,00 m</t>
  </si>
  <si>
    <t>-850731610</t>
  </si>
  <si>
    <t>https://podminky.urs.cz/item/CS_URS_2025_01/784211103</t>
  </si>
  <si>
    <t>784211143</t>
  </si>
  <si>
    <t>Malby z malířských směsí oděruvzdorných za mokra Příplatek k cenám dvojnásobných maleb za zvýšenou pracnost při provádění styku 2 barev</t>
  </si>
  <si>
    <t>-402896756</t>
  </si>
  <si>
    <t>https://podminky.urs.cz/item/CS_URS_2025_01/784211143</t>
  </si>
  <si>
    <t>(4,6*2+3*2)*4</t>
  </si>
  <si>
    <t>784211161</t>
  </si>
  <si>
    <t>Malby z malířských směsí oděruvzdorných za mokra Příplatek k cenám dvojnásobných maleb za provádění barevné malby tónované na tónovacích automatech, v odstínu světlém</t>
  </si>
  <si>
    <t>-1981515223</t>
  </si>
  <si>
    <t>https://podminky.urs.cz/item/CS_URS_2025_01/784211161</t>
  </si>
  <si>
    <t>787</t>
  </si>
  <si>
    <t>Dokončovací práce - zasklívání</t>
  </si>
  <si>
    <t>787300803</t>
  </si>
  <si>
    <t>Vysklívání střešních konstrukcí a střešních světlíků netmelených</t>
  </si>
  <si>
    <t>1471508635</t>
  </si>
  <si>
    <t>https://podminky.urs.cz/item/CS_URS_2025_01/787300803</t>
  </si>
  <si>
    <t>4*((2,3*0,76)*4*2+(2,3*0,63)*2*2)</t>
  </si>
  <si>
    <t>4*((1,7*3)/2)*2</t>
  </si>
  <si>
    <t>787313316</t>
  </si>
  <si>
    <t>Zasklívání střešních konstrukcí, střešních světlíků a zahradních skleníků deskami plochými plnými sklem plochým válcovaným s drátěnou vložkou nebarevným střešních konstrukcí a střešních světlíků tl. 6 až 8 mm s podtmelením na lišty</t>
  </si>
  <si>
    <t>323086232</t>
  </si>
  <si>
    <t>https://podminky.urs.cz/item/CS_URS_2025_01/787313316</t>
  </si>
  <si>
    <t>787911125</t>
  </si>
  <si>
    <t>Zasklívání - ostatní práce montáž fólie na sklo protisluneční (UV)</t>
  </si>
  <si>
    <t>-1625451069</t>
  </si>
  <si>
    <t>https://podminky.urs.cz/item/CS_URS_2025_01/787911125</t>
  </si>
  <si>
    <t>63479004</t>
  </si>
  <si>
    <t>fólie protisluneční pro vnitřní instalaci neutrální 35%</t>
  </si>
  <si>
    <t>-764409437</t>
  </si>
  <si>
    <t>99,52*1,03 'Přepočtené koeficientem množství</t>
  </si>
  <si>
    <t>998787123</t>
  </si>
  <si>
    <t>Přesun hmot pro zasklívání stanovený z hmotnosti přesunovaného materiálu vodorovná dopravní vzdálenost do 50 m ručně (bez užití mechanizace) v objektech výšky přes 12 do 24 m</t>
  </si>
  <si>
    <t>1905900005</t>
  </si>
  <si>
    <t>https://podminky.urs.cz/item/CS_URS_2025_01/998787123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</si>
  <si>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</si>
  <si>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</si>
  <si>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</si>
  <si>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</si>
  <si>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</si>
  <si>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</si>
  <si>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>VRN1</t>
  </si>
  <si>
    <t>Průzkumné, geodetické a projektové práce</t>
  </si>
  <si>
    <t>011002000</t>
  </si>
  <si>
    <t>Průzkumné práce</t>
  </si>
  <si>
    <t>kpl</t>
  </si>
  <si>
    <t>1024</t>
  </si>
  <si>
    <t>-1666663754</t>
  </si>
  <si>
    <t>https://podminky.urs.cz/item/CS_URS_2025_01/011002000</t>
  </si>
  <si>
    <t>013254000</t>
  </si>
  <si>
    <t>Dokumentace skutečného provedení stavby</t>
  </si>
  <si>
    <t>-1831580681</t>
  </si>
  <si>
    <t>https://podminky.urs.cz/item/CS_URS_2025_01/013254000</t>
  </si>
  <si>
    <t>VRN2</t>
  </si>
  <si>
    <t>Příprava staveniště</t>
  </si>
  <si>
    <t>020001000</t>
  </si>
  <si>
    <t>-1609403436</t>
  </si>
  <si>
    <t>https://podminky.urs.cz/item/CS_URS_2025_01/020001000</t>
  </si>
  <si>
    <t>VRN3</t>
  </si>
  <si>
    <t>Zařízení staveniště</t>
  </si>
  <si>
    <t>030001000</t>
  </si>
  <si>
    <t>362270477</t>
  </si>
  <si>
    <t>https://podminky.urs.cz/item/CS_URS_2025_01/030001000</t>
  </si>
  <si>
    <t>034002000</t>
  </si>
  <si>
    <t>Zabezpečení staveniště</t>
  </si>
  <si>
    <t>704405600</t>
  </si>
  <si>
    <t>https://podminky.urs.cz/item/CS_URS_2025_01/034002000</t>
  </si>
  <si>
    <t>VRN4</t>
  </si>
  <si>
    <t>Inženýrská činnost</t>
  </si>
  <si>
    <t>040001000</t>
  </si>
  <si>
    <t>1227359148</t>
  </si>
  <si>
    <t>https://podminky.urs.cz/item/CS_URS_2025_01/040001000</t>
  </si>
  <si>
    <t>044002000</t>
  </si>
  <si>
    <t>Revize - voda, kanalizace, elektroinstalace</t>
  </si>
  <si>
    <t>CS ÚRS 2023 01</t>
  </si>
  <si>
    <t>1788000058</t>
  </si>
  <si>
    <t>https://podminky.urs.cz/item/CS_URS_2023_01/044002000</t>
  </si>
  <si>
    <t>045002000</t>
  </si>
  <si>
    <t>Kompletační a koordinační činnost</t>
  </si>
  <si>
    <t>-556426838</t>
  </si>
  <si>
    <t>https://podminky.urs.cz/item/CS_URS_2025_01/045002000</t>
  </si>
  <si>
    <t>VRN5</t>
  </si>
  <si>
    <t>Finanční náklady</t>
  </si>
  <si>
    <t>052002000</t>
  </si>
  <si>
    <t>Finanční rezerva investora na nepředpokládané práce (zakryté kce) - každý uchazeč ocení částkou 200.000,-Kč</t>
  </si>
  <si>
    <t>477435395</t>
  </si>
  <si>
    <t>https://podminky.urs.cz/item/CS_URS_2025_01/052002000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</si>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</sst>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62031021" TargetMode="External" /><Relationship Id="rId2" Type="http://schemas.openxmlformats.org/officeDocument/2006/relationships/hyperlink" Target="https://podminky.urs.cz/item/CS_URS_2025_01/962031023" TargetMode="External" /><Relationship Id="rId3" Type="http://schemas.openxmlformats.org/officeDocument/2006/relationships/hyperlink" Target="https://podminky.urs.cz/item/CS_URS_2025_01/965042141" TargetMode="External" /><Relationship Id="rId4" Type="http://schemas.openxmlformats.org/officeDocument/2006/relationships/hyperlink" Target="https://podminky.urs.cz/item/CS_URS_2025_01/968072455" TargetMode="External" /><Relationship Id="rId5" Type="http://schemas.openxmlformats.org/officeDocument/2006/relationships/hyperlink" Target="https://podminky.urs.cz/item/CS_URS_2025_01/969031111" TargetMode="External" /><Relationship Id="rId6" Type="http://schemas.openxmlformats.org/officeDocument/2006/relationships/hyperlink" Target="https://podminky.urs.cz/item/CS_URS_2025_01/971033331" TargetMode="External" /><Relationship Id="rId7" Type="http://schemas.openxmlformats.org/officeDocument/2006/relationships/hyperlink" Target="https://podminky.urs.cz/item/CS_URS_2025_01/972054141" TargetMode="External" /><Relationship Id="rId8" Type="http://schemas.openxmlformats.org/officeDocument/2006/relationships/hyperlink" Target="https://podminky.urs.cz/item/CS_URS_2025_01/972054241" TargetMode="External" /><Relationship Id="rId9" Type="http://schemas.openxmlformats.org/officeDocument/2006/relationships/hyperlink" Target="https://podminky.urs.cz/item/CS_URS_2025_01/978013141" TargetMode="External" /><Relationship Id="rId10" Type="http://schemas.openxmlformats.org/officeDocument/2006/relationships/hyperlink" Target="https://podminky.urs.cz/item/CS_URS_2025_01/997013213" TargetMode="External" /><Relationship Id="rId11" Type="http://schemas.openxmlformats.org/officeDocument/2006/relationships/hyperlink" Target="https://podminky.urs.cz/item/CS_URS_2025_01/997013219" TargetMode="External" /><Relationship Id="rId12" Type="http://schemas.openxmlformats.org/officeDocument/2006/relationships/hyperlink" Target="https://podminky.urs.cz/item/CS_URS_2025_01/997013501" TargetMode="External" /><Relationship Id="rId13" Type="http://schemas.openxmlformats.org/officeDocument/2006/relationships/hyperlink" Target="https://podminky.urs.cz/item/CS_URS_2025_01/997013509" TargetMode="External" /><Relationship Id="rId14" Type="http://schemas.openxmlformats.org/officeDocument/2006/relationships/hyperlink" Target="https://podminky.urs.cz/item/CS_URS_2025_01/997013601" TargetMode="External" /><Relationship Id="rId15" Type="http://schemas.openxmlformats.org/officeDocument/2006/relationships/hyperlink" Target="https://podminky.urs.cz/item/CS_URS_2025_01/997013602" TargetMode="External" /><Relationship Id="rId16" Type="http://schemas.openxmlformats.org/officeDocument/2006/relationships/hyperlink" Target="https://podminky.urs.cz/item/CS_URS_2025_01/997013603" TargetMode="External" /><Relationship Id="rId17" Type="http://schemas.openxmlformats.org/officeDocument/2006/relationships/hyperlink" Target="https://podminky.urs.cz/item/CS_URS_2025_01/997013607" TargetMode="External" /><Relationship Id="rId18" Type="http://schemas.openxmlformats.org/officeDocument/2006/relationships/hyperlink" Target="https://podminky.urs.cz/item/CS_URS_2025_01/997013631" TargetMode="External" /><Relationship Id="rId19" Type="http://schemas.openxmlformats.org/officeDocument/2006/relationships/hyperlink" Target="https://podminky.urs.cz/item/CS_URS_2025_01/997013811" TargetMode="External" /><Relationship Id="rId20" Type="http://schemas.openxmlformats.org/officeDocument/2006/relationships/hyperlink" Target="https://podminky.urs.cz/item/CS_URS_2025_01/997013812" TargetMode="External" /><Relationship Id="rId21" Type="http://schemas.openxmlformats.org/officeDocument/2006/relationships/hyperlink" Target="https://podminky.urs.cz/item/CS_URS_2025_01/721140802" TargetMode="External" /><Relationship Id="rId22" Type="http://schemas.openxmlformats.org/officeDocument/2006/relationships/hyperlink" Target="https://podminky.urs.cz/item/CS_URS_2025_01/721140806" TargetMode="External" /><Relationship Id="rId23" Type="http://schemas.openxmlformats.org/officeDocument/2006/relationships/hyperlink" Target="https://podminky.urs.cz/item/CS_URS_2025_01/721171803" TargetMode="External" /><Relationship Id="rId24" Type="http://schemas.openxmlformats.org/officeDocument/2006/relationships/hyperlink" Target="https://podminky.urs.cz/item/CS_URS_2025_01/721171809" TargetMode="External" /><Relationship Id="rId25" Type="http://schemas.openxmlformats.org/officeDocument/2006/relationships/hyperlink" Target="https://podminky.urs.cz/item/CS_URS_2025_01/721210813" TargetMode="External" /><Relationship Id="rId26" Type="http://schemas.openxmlformats.org/officeDocument/2006/relationships/hyperlink" Target="https://podminky.urs.cz/item/CS_URS_2025_01/725110814" TargetMode="External" /><Relationship Id="rId27" Type="http://schemas.openxmlformats.org/officeDocument/2006/relationships/hyperlink" Target="https://podminky.urs.cz/item/CS_URS_2025_01/725122814" TargetMode="External" /><Relationship Id="rId28" Type="http://schemas.openxmlformats.org/officeDocument/2006/relationships/hyperlink" Target="https://podminky.urs.cz/item/CS_URS_2025_01/725122815" TargetMode="External" /><Relationship Id="rId29" Type="http://schemas.openxmlformats.org/officeDocument/2006/relationships/hyperlink" Target="https://podminky.urs.cz/item/CS_URS_2025_01/725210821" TargetMode="External" /><Relationship Id="rId30" Type="http://schemas.openxmlformats.org/officeDocument/2006/relationships/hyperlink" Target="https://podminky.urs.cz/item/CS_URS_2025_01/725230811" TargetMode="External" /><Relationship Id="rId31" Type="http://schemas.openxmlformats.org/officeDocument/2006/relationships/hyperlink" Target="https://podminky.urs.cz/item/CS_URS_2025_01/725330840" TargetMode="External" /><Relationship Id="rId32" Type="http://schemas.openxmlformats.org/officeDocument/2006/relationships/hyperlink" Target="https://podminky.urs.cz/item/CS_URS_2025_01/725820801" TargetMode="External" /><Relationship Id="rId33" Type="http://schemas.openxmlformats.org/officeDocument/2006/relationships/hyperlink" Target="https://podminky.urs.cz/item/CS_URS_2025_01/733120815" TargetMode="External" /><Relationship Id="rId34" Type="http://schemas.openxmlformats.org/officeDocument/2006/relationships/hyperlink" Target="https://podminky.urs.cz/item/CS_URS_2025_01/735111810" TargetMode="External" /><Relationship Id="rId35" Type="http://schemas.openxmlformats.org/officeDocument/2006/relationships/hyperlink" Target="https://podminky.urs.cz/item/CS_URS_2025_01/751398822" TargetMode="External" /><Relationship Id="rId36" Type="http://schemas.openxmlformats.org/officeDocument/2006/relationships/hyperlink" Target="https://podminky.urs.cz/item/CS_URS_2025_01/751510862" TargetMode="External" /><Relationship Id="rId37" Type="http://schemas.openxmlformats.org/officeDocument/2006/relationships/hyperlink" Target="https://podminky.urs.cz/item/CS_URS_2025_01/763121811" TargetMode="External" /><Relationship Id="rId38" Type="http://schemas.openxmlformats.org/officeDocument/2006/relationships/hyperlink" Target="https://podminky.urs.cz/item/CS_URS_2025_01/763411811" TargetMode="External" /><Relationship Id="rId39" Type="http://schemas.openxmlformats.org/officeDocument/2006/relationships/hyperlink" Target="https://podminky.urs.cz/item/CS_URS_2025_01/763411821" TargetMode="External" /><Relationship Id="rId40" Type="http://schemas.openxmlformats.org/officeDocument/2006/relationships/hyperlink" Target="https://podminky.urs.cz/item/CS_URS_2025_01/766491851" TargetMode="External" /><Relationship Id="rId41" Type="http://schemas.openxmlformats.org/officeDocument/2006/relationships/hyperlink" Target="https://podminky.urs.cz/item/CS_URS_2025_01/766691914" TargetMode="External" /><Relationship Id="rId42" Type="http://schemas.openxmlformats.org/officeDocument/2006/relationships/hyperlink" Target="https://podminky.urs.cz/item/CS_URS_2025_01/771121027" TargetMode="External" /><Relationship Id="rId43" Type="http://schemas.openxmlformats.org/officeDocument/2006/relationships/hyperlink" Target="https://podminky.urs.cz/item/CS_URS_2025_01/771473810" TargetMode="External" /><Relationship Id="rId44" Type="http://schemas.openxmlformats.org/officeDocument/2006/relationships/hyperlink" Target="https://podminky.urs.cz/item/CS_URS_2025_01/771573810" TargetMode="External" /><Relationship Id="rId45" Type="http://schemas.openxmlformats.org/officeDocument/2006/relationships/hyperlink" Target="https://podminky.urs.cz/item/CS_URS_2025_01/781473810" TargetMode="External" /><Relationship Id="rId46" Type="http://schemas.openxmlformats.org/officeDocument/2006/relationships/hyperlink" Target="https://podminky.urs.cz/item/CS_URS_2025_01/784121001" TargetMode="External" /><Relationship Id="rId47" Type="http://schemas.openxmlformats.org/officeDocument/2006/relationships/hyperlink" Target="https://podminky.urs.cz/item/CS_URS_2025_01/784121011" TargetMode="External" /><Relationship Id="rId4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0236212" TargetMode="External" /><Relationship Id="rId2" Type="http://schemas.openxmlformats.org/officeDocument/2006/relationships/hyperlink" Target="https://podminky.urs.cz/item/CS_URS_2025_01/411388531" TargetMode="External" /><Relationship Id="rId3" Type="http://schemas.openxmlformats.org/officeDocument/2006/relationships/hyperlink" Target="https://podminky.urs.cz/item/CS_URS_2025_01/612325402" TargetMode="External" /><Relationship Id="rId4" Type="http://schemas.openxmlformats.org/officeDocument/2006/relationships/hyperlink" Target="https://podminky.urs.cz/item/CS_URS_2025_01/612325417" TargetMode="External" /><Relationship Id="rId5" Type="http://schemas.openxmlformats.org/officeDocument/2006/relationships/hyperlink" Target="https://podminky.urs.cz/item/CS_URS_2025_01/619995001" TargetMode="External" /><Relationship Id="rId6" Type="http://schemas.openxmlformats.org/officeDocument/2006/relationships/hyperlink" Target="https://podminky.urs.cz/item/CS_URS_2025_01/619996147" TargetMode="External" /><Relationship Id="rId7" Type="http://schemas.openxmlformats.org/officeDocument/2006/relationships/hyperlink" Target="https://podminky.urs.cz/item/CS_URS_2025_01/631311115" TargetMode="External" /><Relationship Id="rId8" Type="http://schemas.openxmlformats.org/officeDocument/2006/relationships/hyperlink" Target="https://podminky.urs.cz/item/CS_URS_2025_01/642942111" TargetMode="External" /><Relationship Id="rId9" Type="http://schemas.openxmlformats.org/officeDocument/2006/relationships/hyperlink" Target="https://podminky.urs.cz/item/CS_URS_2025_01/642945111" TargetMode="External" /><Relationship Id="rId10" Type="http://schemas.openxmlformats.org/officeDocument/2006/relationships/hyperlink" Target="https://podminky.urs.cz/item/CS_URS_2025_01/949101111" TargetMode="External" /><Relationship Id="rId11" Type="http://schemas.openxmlformats.org/officeDocument/2006/relationships/hyperlink" Target="https://podminky.urs.cz/item/CS_URS_2025_01/952901111" TargetMode="External" /><Relationship Id="rId12" Type="http://schemas.openxmlformats.org/officeDocument/2006/relationships/hyperlink" Target="https://podminky.urs.cz/item/CS_URS_2025_01/998018002" TargetMode="External" /><Relationship Id="rId13" Type="http://schemas.openxmlformats.org/officeDocument/2006/relationships/hyperlink" Target="https://podminky.urs.cz/item/CS_URS_2025_01/721100902" TargetMode="External" /><Relationship Id="rId14" Type="http://schemas.openxmlformats.org/officeDocument/2006/relationships/hyperlink" Target="https://podminky.urs.cz/item/CS_URS_2025_01/721100906" TargetMode="External" /><Relationship Id="rId15" Type="http://schemas.openxmlformats.org/officeDocument/2006/relationships/hyperlink" Target="https://podminky.urs.cz/item/CS_URS_2025_01/721174025" TargetMode="External" /><Relationship Id="rId16" Type="http://schemas.openxmlformats.org/officeDocument/2006/relationships/hyperlink" Target="https://podminky.urs.cz/item/CS_URS_2025_01/721174026" TargetMode="External" /><Relationship Id="rId17" Type="http://schemas.openxmlformats.org/officeDocument/2006/relationships/hyperlink" Target="https://podminky.urs.cz/item/CS_URS_2025_01/721174043" TargetMode="External" /><Relationship Id="rId18" Type="http://schemas.openxmlformats.org/officeDocument/2006/relationships/hyperlink" Target="https://podminky.urs.cz/item/CS_URS_2025_01/721211422" TargetMode="External" /><Relationship Id="rId19" Type="http://schemas.openxmlformats.org/officeDocument/2006/relationships/hyperlink" Target="https://podminky.urs.cz/item/CS_URS_2025_01/721290111" TargetMode="External" /><Relationship Id="rId20" Type="http://schemas.openxmlformats.org/officeDocument/2006/relationships/hyperlink" Target="https://podminky.urs.cz/item/CS_URS_2025_01/998721312" TargetMode="External" /><Relationship Id="rId21" Type="http://schemas.openxmlformats.org/officeDocument/2006/relationships/hyperlink" Target="https://podminky.urs.cz/item/CS_URS_2025_01/722174022" TargetMode="External" /><Relationship Id="rId22" Type="http://schemas.openxmlformats.org/officeDocument/2006/relationships/hyperlink" Target="https://podminky.urs.cz/item/CS_URS_2025_01/722174023" TargetMode="External" /><Relationship Id="rId23" Type="http://schemas.openxmlformats.org/officeDocument/2006/relationships/hyperlink" Target="https://podminky.urs.cz/item/CS_URS_2025_01/722181241" TargetMode="External" /><Relationship Id="rId24" Type="http://schemas.openxmlformats.org/officeDocument/2006/relationships/hyperlink" Target="https://podminky.urs.cz/item/CS_URS_2025_01/722181242" TargetMode="External" /><Relationship Id="rId25" Type="http://schemas.openxmlformats.org/officeDocument/2006/relationships/hyperlink" Target="https://podminky.urs.cz/item/CS_URS_2025_01/722220242" TargetMode="External" /><Relationship Id="rId26" Type="http://schemas.openxmlformats.org/officeDocument/2006/relationships/hyperlink" Target="https://podminky.urs.cz/item/CS_URS_2025_01/722232012" TargetMode="External" /><Relationship Id="rId27" Type="http://schemas.openxmlformats.org/officeDocument/2006/relationships/hyperlink" Target="https://podminky.urs.cz/item/CS_URS_2025_01/722290234" TargetMode="External" /><Relationship Id="rId28" Type="http://schemas.openxmlformats.org/officeDocument/2006/relationships/hyperlink" Target="https://podminky.urs.cz/item/CS_URS_2025_01/722290246" TargetMode="External" /><Relationship Id="rId29" Type="http://schemas.openxmlformats.org/officeDocument/2006/relationships/hyperlink" Target="https://podminky.urs.cz/item/CS_URS_2025_01/998722122" TargetMode="External" /><Relationship Id="rId30" Type="http://schemas.openxmlformats.org/officeDocument/2006/relationships/hyperlink" Target="https://podminky.urs.cz/item/CS_URS_2025_01/725112022" TargetMode="External" /><Relationship Id="rId31" Type="http://schemas.openxmlformats.org/officeDocument/2006/relationships/hyperlink" Target="https://podminky.urs.cz/item/CS_URS_2025_01/725121525" TargetMode="External" /><Relationship Id="rId32" Type="http://schemas.openxmlformats.org/officeDocument/2006/relationships/hyperlink" Target="https://podminky.urs.cz/item/CS_URS_2025_01/725211602" TargetMode="External" /><Relationship Id="rId33" Type="http://schemas.openxmlformats.org/officeDocument/2006/relationships/hyperlink" Target="https://podminky.urs.cz/item/CS_URS_2025_01/725211701" TargetMode="External" /><Relationship Id="rId34" Type="http://schemas.openxmlformats.org/officeDocument/2006/relationships/hyperlink" Target="https://podminky.urs.cz/item/CS_URS_2025_01/725231203" TargetMode="External" /><Relationship Id="rId35" Type="http://schemas.openxmlformats.org/officeDocument/2006/relationships/hyperlink" Target="https://podminky.urs.cz/item/CS_URS_2025_01/725291652" TargetMode="External" /><Relationship Id="rId36" Type="http://schemas.openxmlformats.org/officeDocument/2006/relationships/hyperlink" Target="https://podminky.urs.cz/item/CS_URS_2025_01/725291653" TargetMode="External" /><Relationship Id="rId37" Type="http://schemas.openxmlformats.org/officeDocument/2006/relationships/hyperlink" Target="https://podminky.urs.cz/item/CS_URS_2025_01/725291654" TargetMode="External" /><Relationship Id="rId38" Type="http://schemas.openxmlformats.org/officeDocument/2006/relationships/hyperlink" Target="https://podminky.urs.cz/item/CS_URS_2025_01/725291680" TargetMode="External" /><Relationship Id="rId39" Type="http://schemas.openxmlformats.org/officeDocument/2006/relationships/hyperlink" Target="https://podminky.urs.cz/item/CS_URS_2025_01/725331112" TargetMode="External" /><Relationship Id="rId40" Type="http://schemas.openxmlformats.org/officeDocument/2006/relationships/hyperlink" Target="https://podminky.urs.cz/item/CS_URS_2025_01/725821312" TargetMode="External" /><Relationship Id="rId41" Type="http://schemas.openxmlformats.org/officeDocument/2006/relationships/hyperlink" Target="https://podminky.urs.cz/item/CS_URS_2025_01/725822613" TargetMode="External" /><Relationship Id="rId42" Type="http://schemas.openxmlformats.org/officeDocument/2006/relationships/hyperlink" Target="https://podminky.urs.cz/item/CS_URS_2025_01/725823112" TargetMode="External" /><Relationship Id="rId43" Type="http://schemas.openxmlformats.org/officeDocument/2006/relationships/hyperlink" Target="https://podminky.urs.cz/item/CS_URS_2025_01/725861101" TargetMode="External" /><Relationship Id="rId44" Type="http://schemas.openxmlformats.org/officeDocument/2006/relationships/hyperlink" Target="https://podminky.urs.cz/item/CS_URS_2025_01/998725122" TargetMode="External" /><Relationship Id="rId45" Type="http://schemas.openxmlformats.org/officeDocument/2006/relationships/hyperlink" Target="https://podminky.urs.cz/item/CS_URS_2025_01/726131042" TargetMode="External" /><Relationship Id="rId46" Type="http://schemas.openxmlformats.org/officeDocument/2006/relationships/hyperlink" Target="https://podminky.urs.cz/item/CS_URS_2025_01/726191001" TargetMode="External" /><Relationship Id="rId47" Type="http://schemas.openxmlformats.org/officeDocument/2006/relationships/hyperlink" Target="https://podminky.urs.cz/item/CS_URS_2025_01/726191002" TargetMode="External" /><Relationship Id="rId48" Type="http://schemas.openxmlformats.org/officeDocument/2006/relationships/hyperlink" Target="https://podminky.urs.cz/item/CS_URS_2025_01/998726132" TargetMode="External" /><Relationship Id="rId49" Type="http://schemas.openxmlformats.org/officeDocument/2006/relationships/hyperlink" Target="https://podminky.urs.cz/item/CS_URS_2025_01/733122101" TargetMode="External" /><Relationship Id="rId50" Type="http://schemas.openxmlformats.org/officeDocument/2006/relationships/hyperlink" Target="https://podminky.urs.cz/item/CS_URS_2025_01/733122103" TargetMode="External" /><Relationship Id="rId51" Type="http://schemas.openxmlformats.org/officeDocument/2006/relationships/hyperlink" Target="https://podminky.urs.cz/item/CS_URS_2025_01/998733122" TargetMode="External" /><Relationship Id="rId52" Type="http://schemas.openxmlformats.org/officeDocument/2006/relationships/hyperlink" Target="https://podminky.urs.cz/item/CS_URS_2025_01/734211126" TargetMode="External" /><Relationship Id="rId53" Type="http://schemas.openxmlformats.org/officeDocument/2006/relationships/hyperlink" Target="https://podminky.urs.cz/item/CS_URS_2025_01/734221682" TargetMode="External" /><Relationship Id="rId54" Type="http://schemas.openxmlformats.org/officeDocument/2006/relationships/hyperlink" Target="https://podminky.urs.cz/item/CS_URS_2025_01/734222811" TargetMode="External" /><Relationship Id="rId55" Type="http://schemas.openxmlformats.org/officeDocument/2006/relationships/hyperlink" Target="https://podminky.urs.cz/item/CS_URS_2025_01/734294104" TargetMode="External" /><Relationship Id="rId56" Type="http://schemas.openxmlformats.org/officeDocument/2006/relationships/hyperlink" Target="https://podminky.urs.cz/item/CS_URS_2025_01/998734122" TargetMode="External" /><Relationship Id="rId57" Type="http://schemas.openxmlformats.org/officeDocument/2006/relationships/hyperlink" Target="https://podminky.urs.cz/item/CS_URS_2025_01/735151371" TargetMode="External" /><Relationship Id="rId58" Type="http://schemas.openxmlformats.org/officeDocument/2006/relationships/hyperlink" Target="https://podminky.urs.cz/item/CS_URS_2025_01/735151380" TargetMode="External" /><Relationship Id="rId59" Type="http://schemas.openxmlformats.org/officeDocument/2006/relationships/hyperlink" Target="https://podminky.urs.cz/item/CS_URS_2025_01/735151381" TargetMode="External" /><Relationship Id="rId60" Type="http://schemas.openxmlformats.org/officeDocument/2006/relationships/hyperlink" Target="https://podminky.urs.cz/item/CS_URS_2025_01/998735122" TargetMode="External" /><Relationship Id="rId61" Type="http://schemas.openxmlformats.org/officeDocument/2006/relationships/hyperlink" Target="https://podminky.urs.cz/item/CS_URS_2025_01/741373021" TargetMode="External" /><Relationship Id="rId62" Type="http://schemas.openxmlformats.org/officeDocument/2006/relationships/hyperlink" Target="https://podminky.urs.cz/item/CS_URS_2025_01/741A1012" TargetMode="External" /><Relationship Id="rId63" Type="http://schemas.openxmlformats.org/officeDocument/2006/relationships/hyperlink" Target="https://podminky.urs.cz/item/CS_URS_2025_01/998741122" TargetMode="External" /><Relationship Id="rId64" Type="http://schemas.openxmlformats.org/officeDocument/2006/relationships/hyperlink" Target="https://podminky.urs.cz/item/CS_URS_2025_01/751111012" TargetMode="External" /><Relationship Id="rId65" Type="http://schemas.openxmlformats.org/officeDocument/2006/relationships/hyperlink" Target="https://podminky.urs.cz/item/CS_URS_2025_01/751398022" TargetMode="External" /><Relationship Id="rId66" Type="http://schemas.openxmlformats.org/officeDocument/2006/relationships/hyperlink" Target="https://podminky.urs.cz/item/CS_URS_2025_01/751510042" TargetMode="External" /><Relationship Id="rId67" Type="http://schemas.openxmlformats.org/officeDocument/2006/relationships/hyperlink" Target="https://podminky.urs.cz/item/CS_URS_2025_01/998751121" TargetMode="External" /><Relationship Id="rId68" Type="http://schemas.openxmlformats.org/officeDocument/2006/relationships/hyperlink" Target="https://podminky.urs.cz/item/CS_URS_2025_01/763121590" TargetMode="External" /><Relationship Id="rId69" Type="http://schemas.openxmlformats.org/officeDocument/2006/relationships/hyperlink" Target="https://podminky.urs.cz/item/CS_URS_2025_01/763121715" TargetMode="External" /><Relationship Id="rId70" Type="http://schemas.openxmlformats.org/officeDocument/2006/relationships/hyperlink" Target="https://podminky.urs.cz/item/CS_URS_2025_01/763131411" TargetMode="External" /><Relationship Id="rId71" Type="http://schemas.openxmlformats.org/officeDocument/2006/relationships/hyperlink" Target="https://podminky.urs.cz/item/CS_URS_2025_01/763164631" TargetMode="External" /><Relationship Id="rId72" Type="http://schemas.openxmlformats.org/officeDocument/2006/relationships/hyperlink" Target="https://podminky.urs.cz/item/CS_URS_2025_01/763172322" TargetMode="External" /><Relationship Id="rId73" Type="http://schemas.openxmlformats.org/officeDocument/2006/relationships/hyperlink" Target="https://podminky.urs.cz/item/CS_URS_2025_01/763411115" TargetMode="External" /><Relationship Id="rId74" Type="http://schemas.openxmlformats.org/officeDocument/2006/relationships/hyperlink" Target="https://podminky.urs.cz/item/CS_URS_2025_01/763411125" TargetMode="External" /><Relationship Id="rId75" Type="http://schemas.openxmlformats.org/officeDocument/2006/relationships/hyperlink" Target="https://podminky.urs.cz/item/CS_URS_2025_01/998763332" TargetMode="External" /><Relationship Id="rId76" Type="http://schemas.openxmlformats.org/officeDocument/2006/relationships/hyperlink" Target="https://podminky.urs.cz/item/CS_URS_2025_01/766660001" TargetMode="External" /><Relationship Id="rId77" Type="http://schemas.openxmlformats.org/officeDocument/2006/relationships/hyperlink" Target="https://podminky.urs.cz/item/CS_URS_2025_01/766660021" TargetMode="External" /><Relationship Id="rId78" Type="http://schemas.openxmlformats.org/officeDocument/2006/relationships/hyperlink" Target="https://podminky.urs.cz/item/CS_URS_2025_01/766660717" TargetMode="External" /><Relationship Id="rId79" Type="http://schemas.openxmlformats.org/officeDocument/2006/relationships/hyperlink" Target="https://podminky.urs.cz/item/CS_URS_2025_01/766660729" TargetMode="External" /><Relationship Id="rId80" Type="http://schemas.openxmlformats.org/officeDocument/2006/relationships/hyperlink" Target="https://podminky.urs.cz/item/CS_URS_2025_01/766660752" TargetMode="External" /><Relationship Id="rId81" Type="http://schemas.openxmlformats.org/officeDocument/2006/relationships/hyperlink" Target="https://podminky.urs.cz/item/CS_URS_2025_01/766691932" TargetMode="External" /><Relationship Id="rId82" Type="http://schemas.openxmlformats.org/officeDocument/2006/relationships/hyperlink" Target="https://podminky.urs.cz/item/CS_URS_2025_01/766695213" TargetMode="External" /><Relationship Id="rId83" Type="http://schemas.openxmlformats.org/officeDocument/2006/relationships/hyperlink" Target="https://podminky.urs.cz/item/CS_URS_2025_01/998766122" TargetMode="External" /><Relationship Id="rId84" Type="http://schemas.openxmlformats.org/officeDocument/2006/relationships/hyperlink" Target="https://podminky.urs.cz/item/CS_URS_2025_01/767620718" TargetMode="External" /><Relationship Id="rId85" Type="http://schemas.openxmlformats.org/officeDocument/2006/relationships/hyperlink" Target="https://podminky.urs.cz/item/CS_URS_2025_01/998767122" TargetMode="External" /><Relationship Id="rId86" Type="http://schemas.openxmlformats.org/officeDocument/2006/relationships/hyperlink" Target="https://podminky.urs.cz/item/CS_URS_2025_01/771111011" TargetMode="External" /><Relationship Id="rId87" Type="http://schemas.openxmlformats.org/officeDocument/2006/relationships/hyperlink" Target="https://podminky.urs.cz/item/CS_URS_2025_01/771121011" TargetMode="External" /><Relationship Id="rId88" Type="http://schemas.openxmlformats.org/officeDocument/2006/relationships/hyperlink" Target="https://podminky.urs.cz/item/CS_URS_2025_01/771151011" TargetMode="External" /><Relationship Id="rId89" Type="http://schemas.openxmlformats.org/officeDocument/2006/relationships/hyperlink" Target="https://podminky.urs.cz/item/CS_URS_2025_01/771474112" TargetMode="External" /><Relationship Id="rId90" Type="http://schemas.openxmlformats.org/officeDocument/2006/relationships/hyperlink" Target="https://podminky.urs.cz/item/CS_URS_2025_01/771574416" TargetMode="External" /><Relationship Id="rId91" Type="http://schemas.openxmlformats.org/officeDocument/2006/relationships/hyperlink" Target="https://podminky.urs.cz/item/CS_URS_2025_01/771591112" TargetMode="External" /><Relationship Id="rId92" Type="http://schemas.openxmlformats.org/officeDocument/2006/relationships/hyperlink" Target="https://podminky.urs.cz/item/CS_URS_2025_01/771591241" TargetMode="External" /><Relationship Id="rId93" Type="http://schemas.openxmlformats.org/officeDocument/2006/relationships/hyperlink" Target="https://podminky.urs.cz/item/CS_URS_2025_01/771591242" TargetMode="External" /><Relationship Id="rId94" Type="http://schemas.openxmlformats.org/officeDocument/2006/relationships/hyperlink" Target="https://podminky.urs.cz/item/CS_URS_2025_01/771591251" TargetMode="External" /><Relationship Id="rId95" Type="http://schemas.openxmlformats.org/officeDocument/2006/relationships/hyperlink" Target="https://podminky.urs.cz/item/CS_URS_2025_01/771591264" TargetMode="External" /><Relationship Id="rId96" Type="http://schemas.openxmlformats.org/officeDocument/2006/relationships/hyperlink" Target="https://podminky.urs.cz/item/CS_URS_2025_01/771592011" TargetMode="External" /><Relationship Id="rId97" Type="http://schemas.openxmlformats.org/officeDocument/2006/relationships/hyperlink" Target="https://podminky.urs.cz/item/CS_URS_2025_01/998771122" TargetMode="External" /><Relationship Id="rId98" Type="http://schemas.openxmlformats.org/officeDocument/2006/relationships/hyperlink" Target="https://podminky.urs.cz/item/CS_URS_2025_01/781111011" TargetMode="External" /><Relationship Id="rId99" Type="http://schemas.openxmlformats.org/officeDocument/2006/relationships/hyperlink" Target="https://podminky.urs.cz/item/CS_URS_2025_01/781121011" TargetMode="External" /><Relationship Id="rId100" Type="http://schemas.openxmlformats.org/officeDocument/2006/relationships/hyperlink" Target="https://podminky.urs.cz/item/CS_URS_2025_01/781151031" TargetMode="External" /><Relationship Id="rId101" Type="http://schemas.openxmlformats.org/officeDocument/2006/relationships/hyperlink" Target="https://podminky.urs.cz/item/CS_URS_2025_01/781472217" TargetMode="External" /><Relationship Id="rId102" Type="http://schemas.openxmlformats.org/officeDocument/2006/relationships/hyperlink" Target="https://podminky.urs.cz/item/CS_URS_2025_01/781491021" TargetMode="External" /><Relationship Id="rId103" Type="http://schemas.openxmlformats.org/officeDocument/2006/relationships/hyperlink" Target="https://podminky.urs.cz/item/CS_URS_2025_01/781492211" TargetMode="External" /><Relationship Id="rId104" Type="http://schemas.openxmlformats.org/officeDocument/2006/relationships/hyperlink" Target="https://podminky.urs.cz/item/CS_URS_2025_01/781493611" TargetMode="External" /><Relationship Id="rId105" Type="http://schemas.openxmlformats.org/officeDocument/2006/relationships/hyperlink" Target="https://podminky.urs.cz/item/CS_URS_2025_01/781495211" TargetMode="External" /><Relationship Id="rId106" Type="http://schemas.openxmlformats.org/officeDocument/2006/relationships/hyperlink" Target="https://podminky.urs.cz/item/CS_URS_2025_01/998781122" TargetMode="External" /><Relationship Id="rId107" Type="http://schemas.openxmlformats.org/officeDocument/2006/relationships/hyperlink" Target="https://podminky.urs.cz/item/CS_URS_2025_01/783301313" TargetMode="External" /><Relationship Id="rId108" Type="http://schemas.openxmlformats.org/officeDocument/2006/relationships/hyperlink" Target="https://podminky.urs.cz/item/CS_URS_2025_01/783314101" TargetMode="External" /><Relationship Id="rId109" Type="http://schemas.openxmlformats.org/officeDocument/2006/relationships/hyperlink" Target="https://podminky.urs.cz/item/CS_URS_2025_01/783317101" TargetMode="External" /><Relationship Id="rId110" Type="http://schemas.openxmlformats.org/officeDocument/2006/relationships/hyperlink" Target="https://podminky.urs.cz/item/CS_URS_2025_01/784111001" TargetMode="External" /><Relationship Id="rId111" Type="http://schemas.openxmlformats.org/officeDocument/2006/relationships/hyperlink" Target="https://podminky.urs.cz/item/CS_URS_2025_01/784171111" TargetMode="External" /><Relationship Id="rId112" Type="http://schemas.openxmlformats.org/officeDocument/2006/relationships/hyperlink" Target="https://podminky.urs.cz/item/CS_URS_2025_01/784171121" TargetMode="External" /><Relationship Id="rId113" Type="http://schemas.openxmlformats.org/officeDocument/2006/relationships/hyperlink" Target="https://podminky.urs.cz/item/CS_URS_2025_01/784181101" TargetMode="External" /><Relationship Id="rId114" Type="http://schemas.openxmlformats.org/officeDocument/2006/relationships/hyperlink" Target="https://podminky.urs.cz/item/CS_URS_2025_01/784191007" TargetMode="External" /><Relationship Id="rId115" Type="http://schemas.openxmlformats.org/officeDocument/2006/relationships/hyperlink" Target="https://podminky.urs.cz/item/CS_URS_2025_01/784211101" TargetMode="External" /><Relationship Id="rId116" Type="http://schemas.openxmlformats.org/officeDocument/2006/relationships/hyperlink" Target="https://podminky.urs.cz/item/CS_URS_2025_01/HZS2212" TargetMode="External" /><Relationship Id="rId117" Type="http://schemas.openxmlformats.org/officeDocument/2006/relationships/hyperlink" Target="https://podminky.urs.cz/item/CS_URS_2025_01/HZS2232" TargetMode="External" /><Relationship Id="rId118" Type="http://schemas.openxmlformats.org/officeDocument/2006/relationships/hyperlink" Target="https://podminky.urs.cz/item/CS_URS_2025_01/HZS4211" TargetMode="External" /><Relationship Id="rId119" Type="http://schemas.openxmlformats.org/officeDocument/2006/relationships/hyperlink" Target="https://podminky.urs.cz/item/CS_URS_2025_01/HZS4232" TargetMode="External" /><Relationship Id="rId12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325412" TargetMode="External" /><Relationship Id="rId2" Type="http://schemas.openxmlformats.org/officeDocument/2006/relationships/hyperlink" Target="https://podminky.urs.cz/item/CS_URS_2025_01/619996147" TargetMode="External" /><Relationship Id="rId3" Type="http://schemas.openxmlformats.org/officeDocument/2006/relationships/hyperlink" Target="https://podminky.urs.cz/item/CS_URS_2025_01/629995103" TargetMode="External" /><Relationship Id="rId4" Type="http://schemas.openxmlformats.org/officeDocument/2006/relationships/hyperlink" Target="https://podminky.urs.cz/item/CS_URS_2025_01/946111113" TargetMode="External" /><Relationship Id="rId5" Type="http://schemas.openxmlformats.org/officeDocument/2006/relationships/hyperlink" Target="https://podminky.urs.cz/item/CS_URS_2025_01/946111213" TargetMode="External" /><Relationship Id="rId6" Type="http://schemas.openxmlformats.org/officeDocument/2006/relationships/hyperlink" Target="https://podminky.urs.cz/item/CS_URS_2025_01/946111312" TargetMode="External" /><Relationship Id="rId7" Type="http://schemas.openxmlformats.org/officeDocument/2006/relationships/hyperlink" Target="https://podminky.urs.cz/item/CS_URS_2025_01/946111813" TargetMode="External" /><Relationship Id="rId8" Type="http://schemas.openxmlformats.org/officeDocument/2006/relationships/hyperlink" Target="https://podminky.urs.cz/item/CS_URS_2025_01/952901111" TargetMode="External" /><Relationship Id="rId9" Type="http://schemas.openxmlformats.org/officeDocument/2006/relationships/hyperlink" Target="https://podminky.urs.cz/item/CS_URS_2025_01/978013141" TargetMode="External" /><Relationship Id="rId10" Type="http://schemas.openxmlformats.org/officeDocument/2006/relationships/hyperlink" Target="https://podminky.urs.cz/item/CS_URS_2025_01/993121111" TargetMode="External" /><Relationship Id="rId11" Type="http://schemas.openxmlformats.org/officeDocument/2006/relationships/hyperlink" Target="https://podminky.urs.cz/item/CS_URS_2025_01/997013216" TargetMode="External" /><Relationship Id="rId12" Type="http://schemas.openxmlformats.org/officeDocument/2006/relationships/hyperlink" Target="https://podminky.urs.cz/item/CS_URS_2025_01/997013219" TargetMode="External" /><Relationship Id="rId13" Type="http://schemas.openxmlformats.org/officeDocument/2006/relationships/hyperlink" Target="https://podminky.urs.cz/item/CS_URS_2025_01/997013501" TargetMode="External" /><Relationship Id="rId14" Type="http://schemas.openxmlformats.org/officeDocument/2006/relationships/hyperlink" Target="https://podminky.urs.cz/item/CS_URS_2025_01/997013509" TargetMode="External" /><Relationship Id="rId15" Type="http://schemas.openxmlformats.org/officeDocument/2006/relationships/hyperlink" Target="https://podminky.urs.cz/item/CS_URS_2025_01/997013631" TargetMode="External" /><Relationship Id="rId16" Type="http://schemas.openxmlformats.org/officeDocument/2006/relationships/hyperlink" Target="https://podminky.urs.cz/item/CS_URS_2025_01/998018003" TargetMode="External" /><Relationship Id="rId17" Type="http://schemas.openxmlformats.org/officeDocument/2006/relationships/hyperlink" Target="https://podminky.urs.cz/item/CS_URS_2025_01/712311101" TargetMode="External" /><Relationship Id="rId18" Type="http://schemas.openxmlformats.org/officeDocument/2006/relationships/hyperlink" Target="https://podminky.urs.cz/item/CS_URS_2025_01/712341559" TargetMode="External" /><Relationship Id="rId19" Type="http://schemas.openxmlformats.org/officeDocument/2006/relationships/hyperlink" Target="https://podminky.urs.cz/item/CS_URS_2025_01/712941963" TargetMode="External" /><Relationship Id="rId20" Type="http://schemas.openxmlformats.org/officeDocument/2006/relationships/hyperlink" Target="https://podminky.urs.cz/item/CS_URS_2025_01/998712123" TargetMode="External" /><Relationship Id="rId21" Type="http://schemas.openxmlformats.org/officeDocument/2006/relationships/hyperlink" Target="https://podminky.urs.cz/item/CS_URS_2025_01/713141211" TargetMode="External" /><Relationship Id="rId22" Type="http://schemas.openxmlformats.org/officeDocument/2006/relationships/hyperlink" Target="https://podminky.urs.cz/item/CS_URS_2025_01/713141851" TargetMode="External" /><Relationship Id="rId23" Type="http://schemas.openxmlformats.org/officeDocument/2006/relationships/hyperlink" Target="https://podminky.urs.cz/item/CS_URS_2025_01/764001851" TargetMode="External" /><Relationship Id="rId24" Type="http://schemas.openxmlformats.org/officeDocument/2006/relationships/hyperlink" Target="https://podminky.urs.cz/item/CS_URS_2025_01/764002801" TargetMode="External" /><Relationship Id="rId25" Type="http://schemas.openxmlformats.org/officeDocument/2006/relationships/hyperlink" Target="https://podminky.urs.cz/item/CS_URS_2025_01/764002811" TargetMode="External" /><Relationship Id="rId26" Type="http://schemas.openxmlformats.org/officeDocument/2006/relationships/hyperlink" Target="https://podminky.urs.cz/item/CS_URS_2025_01/764211633" TargetMode="External" /><Relationship Id="rId27" Type="http://schemas.openxmlformats.org/officeDocument/2006/relationships/hyperlink" Target="https://podminky.urs.cz/item/CS_URS_2025_01/764212631" TargetMode="External" /><Relationship Id="rId28" Type="http://schemas.openxmlformats.org/officeDocument/2006/relationships/hyperlink" Target="https://podminky.urs.cz/item/CS_URS_2025_01/764212665" TargetMode="External" /><Relationship Id="rId29" Type="http://schemas.openxmlformats.org/officeDocument/2006/relationships/hyperlink" Target="https://podminky.urs.cz/item/CS_URS_2025_01/998764123" TargetMode="External" /><Relationship Id="rId30" Type="http://schemas.openxmlformats.org/officeDocument/2006/relationships/hyperlink" Target="https://podminky.urs.cz/item/CS_URS_2025_01/767835004" TargetMode="External" /><Relationship Id="rId31" Type="http://schemas.openxmlformats.org/officeDocument/2006/relationships/hyperlink" Target="https://podminky.urs.cz/item/CS_URS_2025_01/998767123" TargetMode="External" /><Relationship Id="rId32" Type="http://schemas.openxmlformats.org/officeDocument/2006/relationships/hyperlink" Target="https://podminky.urs.cz/item/CS_URS_2025_01/783301303" TargetMode="External" /><Relationship Id="rId33" Type="http://schemas.openxmlformats.org/officeDocument/2006/relationships/hyperlink" Target="https://podminky.urs.cz/item/CS_URS_2025_01/783306807" TargetMode="External" /><Relationship Id="rId34" Type="http://schemas.openxmlformats.org/officeDocument/2006/relationships/hyperlink" Target="https://podminky.urs.cz/item/CS_URS_2025_01/783314203" TargetMode="External" /><Relationship Id="rId35" Type="http://schemas.openxmlformats.org/officeDocument/2006/relationships/hyperlink" Target="https://podminky.urs.cz/item/CS_URS_2025_01/783317101" TargetMode="External" /><Relationship Id="rId36" Type="http://schemas.openxmlformats.org/officeDocument/2006/relationships/hyperlink" Target="https://podminky.urs.cz/item/CS_URS_2025_01/784111003" TargetMode="External" /><Relationship Id="rId37" Type="http://schemas.openxmlformats.org/officeDocument/2006/relationships/hyperlink" Target="https://podminky.urs.cz/item/CS_URS_2025_01/784121003" TargetMode="External" /><Relationship Id="rId38" Type="http://schemas.openxmlformats.org/officeDocument/2006/relationships/hyperlink" Target="https://podminky.urs.cz/item/CS_URS_2025_01/784121013" TargetMode="External" /><Relationship Id="rId39" Type="http://schemas.openxmlformats.org/officeDocument/2006/relationships/hyperlink" Target="https://podminky.urs.cz/item/CS_URS_2025_01/784181103" TargetMode="External" /><Relationship Id="rId40" Type="http://schemas.openxmlformats.org/officeDocument/2006/relationships/hyperlink" Target="https://podminky.urs.cz/item/CS_URS_2025_01/784211103" TargetMode="External" /><Relationship Id="rId41" Type="http://schemas.openxmlformats.org/officeDocument/2006/relationships/hyperlink" Target="https://podminky.urs.cz/item/CS_URS_2025_01/784211143" TargetMode="External" /><Relationship Id="rId42" Type="http://schemas.openxmlformats.org/officeDocument/2006/relationships/hyperlink" Target="https://podminky.urs.cz/item/CS_URS_2025_01/784211161" TargetMode="External" /><Relationship Id="rId43" Type="http://schemas.openxmlformats.org/officeDocument/2006/relationships/hyperlink" Target="https://podminky.urs.cz/item/CS_URS_2025_01/787300803" TargetMode="External" /><Relationship Id="rId44" Type="http://schemas.openxmlformats.org/officeDocument/2006/relationships/hyperlink" Target="https://podminky.urs.cz/item/CS_URS_2025_01/787313316" TargetMode="External" /><Relationship Id="rId45" Type="http://schemas.openxmlformats.org/officeDocument/2006/relationships/hyperlink" Target="https://podminky.urs.cz/item/CS_URS_2025_01/787911125" TargetMode="External" /><Relationship Id="rId46" Type="http://schemas.openxmlformats.org/officeDocument/2006/relationships/hyperlink" Target="https://podminky.urs.cz/item/CS_URS_2025_01/998787123" TargetMode="External" /><Relationship Id="rId4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1002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20001000" TargetMode="External" /><Relationship Id="rId4" Type="http://schemas.openxmlformats.org/officeDocument/2006/relationships/hyperlink" Target="https://podminky.urs.cz/item/CS_URS_2025_01/030001000" TargetMode="External" /><Relationship Id="rId5" Type="http://schemas.openxmlformats.org/officeDocument/2006/relationships/hyperlink" Target="https://podminky.urs.cz/item/CS_URS_2025_01/034002000" TargetMode="External" /><Relationship Id="rId6" Type="http://schemas.openxmlformats.org/officeDocument/2006/relationships/hyperlink" Target="https://podminky.urs.cz/item/CS_URS_2025_01/040001000" TargetMode="External" /><Relationship Id="rId7" Type="http://schemas.openxmlformats.org/officeDocument/2006/relationships/hyperlink" Target="https://podminky.urs.cz/item/CS_URS_2023_01/044002000" TargetMode="External" /><Relationship Id="rId8" Type="http://schemas.openxmlformats.org/officeDocument/2006/relationships/hyperlink" Target="https://podminky.urs.cz/item/CS_URS_2025_01/045002000" TargetMode="External" /><Relationship Id="rId9" Type="http://schemas.openxmlformats.org/officeDocument/2006/relationships/hyperlink" Target="https://podminky.urs.cz/item/CS_URS_2025_01/052002000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0316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ZŠ Liberec, Dobiášova - stavební úpravy sociálního zázemí v 2.NP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Liberec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28. 3. 2025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Liberec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Michael Štěpán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Michael Štěpán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Bourací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Bourací práce'!P95</f>
        <v>0</v>
      </c>
      <c r="AV55" s="122">
        <f>'01 - Bourací práce'!J33</f>
        <v>0</v>
      </c>
      <c r="AW55" s="122">
        <f>'01 - Bourací práce'!J34</f>
        <v>0</v>
      </c>
      <c r="AX55" s="122">
        <f>'01 - Bourací práce'!J35</f>
        <v>0</v>
      </c>
      <c r="AY55" s="122">
        <f>'01 - Bourací práce'!J36</f>
        <v>0</v>
      </c>
      <c r="AZ55" s="122">
        <f>'01 - Bourací práce'!F33</f>
        <v>0</v>
      </c>
      <c r="BA55" s="122">
        <f>'01 - Bourací práce'!F34</f>
        <v>0</v>
      </c>
      <c r="BB55" s="122">
        <f>'01 - Bourací práce'!F35</f>
        <v>0</v>
      </c>
      <c r="BC55" s="122">
        <f>'01 - Bourací práce'!F36</f>
        <v>0</v>
      </c>
      <c r="BD55" s="124">
        <f>'01 - Bourací práce'!F37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Sociální zázemí'!J30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'02 - Sociální zázemí'!P103</f>
        <v>0</v>
      </c>
      <c r="AV56" s="122">
        <f>'02 - Sociální zázemí'!J33</f>
        <v>0</v>
      </c>
      <c r="AW56" s="122">
        <f>'02 - Sociální zázemí'!J34</f>
        <v>0</v>
      </c>
      <c r="AX56" s="122">
        <f>'02 - Sociální zázemí'!J35</f>
        <v>0</v>
      </c>
      <c r="AY56" s="122">
        <f>'02 - Sociální zázemí'!J36</f>
        <v>0</v>
      </c>
      <c r="AZ56" s="122">
        <f>'02 - Sociální zázemí'!F33</f>
        <v>0</v>
      </c>
      <c r="BA56" s="122">
        <f>'02 - Sociální zázemí'!F34</f>
        <v>0</v>
      </c>
      <c r="BB56" s="122">
        <f>'02 - Sociální zázemí'!F35</f>
        <v>0</v>
      </c>
      <c r="BC56" s="122">
        <f>'02 - Sociální zázemí'!F36</f>
        <v>0</v>
      </c>
      <c r="BD56" s="124">
        <f>'02 - Sociální zázemí'!F37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Světlíky'!J30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'03 - Světlíky'!P93</f>
        <v>0</v>
      </c>
      <c r="AV57" s="122">
        <f>'03 - Světlíky'!J33</f>
        <v>0</v>
      </c>
      <c r="AW57" s="122">
        <f>'03 - Světlíky'!J34</f>
        <v>0</v>
      </c>
      <c r="AX57" s="122">
        <f>'03 - Světlíky'!J35</f>
        <v>0</v>
      </c>
      <c r="AY57" s="122">
        <f>'03 - Světlíky'!J36</f>
        <v>0</v>
      </c>
      <c r="AZ57" s="122">
        <f>'03 - Světlíky'!F33</f>
        <v>0</v>
      </c>
      <c r="BA57" s="122">
        <f>'03 - Světlíky'!F34</f>
        <v>0</v>
      </c>
      <c r="BB57" s="122">
        <f>'03 - Světlíky'!F35</f>
        <v>0</v>
      </c>
      <c r="BC57" s="122">
        <f>'03 - Světlíky'!F36</f>
        <v>0</v>
      </c>
      <c r="BD57" s="124">
        <f>'03 - Světlíky'!F37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6">
        <v>0</v>
      </c>
      <c r="AT58" s="127">
        <f>ROUND(SUM(AV58:AW58),2)</f>
        <v>0</v>
      </c>
      <c r="AU58" s="128">
        <f>'VRN - Vedlejší rozpočtové...'!P85</f>
        <v>0</v>
      </c>
      <c r="AV58" s="127">
        <f>'VRN - Vedlejší rozpočtové...'!J33</f>
        <v>0</v>
      </c>
      <c r="AW58" s="127">
        <f>'VRN - Vedlejší rozpočtové...'!J34</f>
        <v>0</v>
      </c>
      <c r="AX58" s="127">
        <f>'VRN - Vedlejší rozpočtové...'!J35</f>
        <v>0</v>
      </c>
      <c r="AY58" s="127">
        <f>'VRN - Vedlejší rozpočtové...'!J36</f>
        <v>0</v>
      </c>
      <c r="AZ58" s="127">
        <f>'VRN - Vedlejší rozpočtové...'!F33</f>
        <v>0</v>
      </c>
      <c r="BA58" s="127">
        <f>'VRN - Vedlejší rozpočtové...'!F34</f>
        <v>0</v>
      </c>
      <c r="BB58" s="127">
        <f>'VRN - Vedlejší rozpočtové...'!F35</f>
        <v>0</v>
      </c>
      <c r="BC58" s="127">
        <f>'VRN - Vedlejší rozpočtové...'!F36</f>
        <v>0</v>
      </c>
      <c r="BD58" s="129">
        <f>'VRN - Vedlejší rozpočtové...'!F37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JHCEY9AIUco//P0FxFSxKAmjTfaoLcgiZVONJS6n1JYBzQbnOU4FvQOKuMzlAR8ap9Ovs/U9GaVnee0gr1BAUA==" hashValue="Y5881knz1SjnTm/guZR5qoK3b8z8tMgBQypu4/5xJ0UVhw7lDqyq3yPko2KSSRBSB+AmdEp35YSqE1n5yIBL4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Bourací práce'!C2" display="/"/>
    <hyperlink ref="A56" location="'02 - Sociální zázemí'!C2" display="/"/>
    <hyperlink ref="A57" location="'03 - Světlíky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Liberec, Dobiášova - stavební úpravy sociálního zázemí v 2.NP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ROUND((SUM(BE95:BE589)),  2)</f>
        <v>0</v>
      </c>
      <c r="G33" s="40"/>
      <c r="H33" s="40"/>
      <c r="I33" s="150">
        <v>0.20999999999999999</v>
      </c>
      <c r="J33" s="149">
        <f>ROUND(((SUM(BE95:BE589))*I33),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ROUND((SUM(BF95:BF589)),  2)</f>
        <v>0</v>
      </c>
      <c r="G34" s="40"/>
      <c r="H34" s="40"/>
      <c r="I34" s="150">
        <v>0.12</v>
      </c>
      <c r="J34" s="149">
        <f>ROUND(((SUM(BF95:BF589))*I34),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ROUND((SUM(BG95:BG589)),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ROUND((SUM(BH95:BH589)),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ROUND((SUM(BI95:BI589)),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Liberec, Dobiášova - stavební úpravy sociálního zázemí v 2.NP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Bourací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28. 3. 2025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33</v>
      </c>
      <c r="J54" s="38" t="str">
        <f>E21</f>
        <v>Michael Štěpán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98</v>
      </c>
      <c r="D57" s="164"/>
      <c r="E57" s="164"/>
      <c r="F57" s="164"/>
      <c r="G57" s="164"/>
      <c r="H57" s="164"/>
      <c r="I57" s="164"/>
      <c r="J57" s="165" t="s">
        <v>99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100</v>
      </c>
    </row>
    <row r="60" s="9" customFormat="1" ht="24.96" customHeight="1">
      <c r="A60" s="9"/>
      <c r="B60" s="167"/>
      <c r="C60" s="168"/>
      <c r="D60" s="169" t="s">
        <v>101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102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103</v>
      </c>
      <c r="E62" s="176"/>
      <c r="F62" s="176"/>
      <c r="G62" s="176"/>
      <c r="H62" s="176"/>
      <c r="I62" s="176"/>
      <c r="J62" s="177">
        <f>J190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104</v>
      </c>
      <c r="E63" s="170"/>
      <c r="F63" s="170"/>
      <c r="G63" s="170"/>
      <c r="H63" s="170"/>
      <c r="I63" s="170"/>
      <c r="J63" s="171">
        <f>J230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105</v>
      </c>
      <c r="E64" s="176"/>
      <c r="F64" s="176"/>
      <c r="G64" s="176"/>
      <c r="H64" s="176"/>
      <c r="I64" s="176"/>
      <c r="J64" s="177">
        <f>J231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106</v>
      </c>
      <c r="E65" s="176"/>
      <c r="F65" s="176"/>
      <c r="G65" s="176"/>
      <c r="H65" s="176"/>
      <c r="I65" s="176"/>
      <c r="J65" s="177">
        <f>J302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107</v>
      </c>
      <c r="E66" s="176"/>
      <c r="F66" s="176"/>
      <c r="G66" s="176"/>
      <c r="H66" s="176"/>
      <c r="I66" s="176"/>
      <c r="J66" s="177">
        <f>J362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108</v>
      </c>
      <c r="E67" s="176"/>
      <c r="F67" s="176"/>
      <c r="G67" s="176"/>
      <c r="H67" s="176"/>
      <c r="I67" s="176"/>
      <c r="J67" s="177">
        <f>J375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109</v>
      </c>
      <c r="E68" s="176"/>
      <c r="F68" s="176"/>
      <c r="G68" s="176"/>
      <c r="H68" s="176"/>
      <c r="I68" s="176"/>
      <c r="J68" s="177">
        <f>J388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110</v>
      </c>
      <c r="E69" s="176"/>
      <c r="F69" s="176"/>
      <c r="G69" s="176"/>
      <c r="H69" s="176"/>
      <c r="I69" s="176"/>
      <c r="J69" s="177">
        <f>J420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111</v>
      </c>
      <c r="E70" s="176"/>
      <c r="F70" s="176"/>
      <c r="G70" s="176"/>
      <c r="H70" s="176"/>
      <c r="I70" s="176"/>
      <c r="J70" s="177">
        <f>J433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112</v>
      </c>
      <c r="E71" s="176"/>
      <c r="F71" s="176"/>
      <c r="G71" s="176"/>
      <c r="H71" s="176"/>
      <c r="I71" s="176"/>
      <c r="J71" s="177">
        <f>J452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113</v>
      </c>
      <c r="E72" s="176"/>
      <c r="F72" s="176"/>
      <c r="G72" s="176"/>
      <c r="H72" s="176"/>
      <c r="I72" s="176"/>
      <c r="J72" s="177">
        <f>J485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114</v>
      </c>
      <c r="E73" s="176"/>
      <c r="F73" s="176"/>
      <c r="G73" s="176"/>
      <c r="H73" s="176"/>
      <c r="I73" s="176"/>
      <c r="J73" s="177">
        <f>J495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115</v>
      </c>
      <c r="E74" s="176"/>
      <c r="F74" s="176"/>
      <c r="G74" s="176"/>
      <c r="H74" s="176"/>
      <c r="I74" s="176"/>
      <c r="J74" s="177">
        <f>J532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116</v>
      </c>
      <c r="E75" s="176"/>
      <c r="F75" s="176"/>
      <c r="G75" s="176"/>
      <c r="H75" s="176"/>
      <c r="I75" s="176"/>
      <c r="J75" s="177">
        <f>J545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117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2" t="str">
        <f>E7</f>
        <v>ZŠ Liberec, Dobiášova - stavební úpravy sociálního zázemí v 2.NP</v>
      </c>
      <c r="F85" s="34"/>
      <c r="G85" s="34"/>
      <c r="H85" s="34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95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01 - Bourací práce</v>
      </c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>Liberec</v>
      </c>
      <c r="G89" s="42"/>
      <c r="H89" s="42"/>
      <c r="I89" s="34" t="s">
        <v>23</v>
      </c>
      <c r="J89" s="74" t="str">
        <f>IF(J12="","",J12)</f>
        <v>28. 3. 2025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>Statutární město Liberec</v>
      </c>
      <c r="G91" s="42"/>
      <c r="H91" s="42"/>
      <c r="I91" s="34" t="s">
        <v>33</v>
      </c>
      <c r="J91" s="38" t="str">
        <f>E21</f>
        <v>Michael Štěpán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31</v>
      </c>
      <c r="D92" s="42"/>
      <c r="E92" s="42"/>
      <c r="F92" s="29" t="str">
        <f>IF(E18="","",E18)</f>
        <v>Vyplň údaj</v>
      </c>
      <c r="G92" s="42"/>
      <c r="H92" s="42"/>
      <c r="I92" s="34" t="s">
        <v>37</v>
      </c>
      <c r="J92" s="38" t="str">
        <f>E24</f>
        <v>Michael Štěpán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9"/>
      <c r="B94" s="180"/>
      <c r="C94" s="181" t="s">
        <v>118</v>
      </c>
      <c r="D94" s="182" t="s">
        <v>59</v>
      </c>
      <c r="E94" s="182" t="s">
        <v>55</v>
      </c>
      <c r="F94" s="182" t="s">
        <v>56</v>
      </c>
      <c r="G94" s="182" t="s">
        <v>119</v>
      </c>
      <c r="H94" s="182" t="s">
        <v>120</v>
      </c>
      <c r="I94" s="182" t="s">
        <v>121</v>
      </c>
      <c r="J94" s="182" t="s">
        <v>99</v>
      </c>
      <c r="K94" s="183" t="s">
        <v>122</v>
      </c>
      <c r="L94" s="184"/>
      <c r="M94" s="94" t="s">
        <v>19</v>
      </c>
      <c r="N94" s="95" t="s">
        <v>44</v>
      </c>
      <c r="O94" s="95" t="s">
        <v>123</v>
      </c>
      <c r="P94" s="95" t="s">
        <v>124</v>
      </c>
      <c r="Q94" s="95" t="s">
        <v>125</v>
      </c>
      <c r="R94" s="95" t="s">
        <v>126</v>
      </c>
      <c r="S94" s="95" t="s">
        <v>127</v>
      </c>
      <c r="T94" s="96" t="s">
        <v>128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40"/>
      <c r="B95" s="41"/>
      <c r="C95" s="101" t="s">
        <v>129</v>
      </c>
      <c r="D95" s="42"/>
      <c r="E95" s="42"/>
      <c r="F95" s="42"/>
      <c r="G95" s="42"/>
      <c r="H95" s="42"/>
      <c r="I95" s="42"/>
      <c r="J95" s="185">
        <f>BK95</f>
        <v>0</v>
      </c>
      <c r="K95" s="42"/>
      <c r="L95" s="46"/>
      <c r="M95" s="97"/>
      <c r="N95" s="186"/>
      <c r="O95" s="98"/>
      <c r="P95" s="187">
        <f>P96+P230</f>
        <v>0</v>
      </c>
      <c r="Q95" s="98"/>
      <c r="R95" s="187">
        <f>R96+R230</f>
        <v>0.6996150000000001</v>
      </c>
      <c r="S95" s="98"/>
      <c r="T95" s="188">
        <f>T96+T230</f>
        <v>43.398818560000002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73</v>
      </c>
      <c r="AU95" s="19" t="s">
        <v>100</v>
      </c>
      <c r="BK95" s="189">
        <f>BK96+BK230</f>
        <v>0</v>
      </c>
    </row>
    <row r="96" s="12" customFormat="1" ht="25.92" customHeight="1">
      <c r="A96" s="12"/>
      <c r="B96" s="190"/>
      <c r="C96" s="191"/>
      <c r="D96" s="192" t="s">
        <v>73</v>
      </c>
      <c r="E96" s="193" t="s">
        <v>130</v>
      </c>
      <c r="F96" s="193" t="s">
        <v>131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P97+P190</f>
        <v>0</v>
      </c>
      <c r="Q96" s="198"/>
      <c r="R96" s="199">
        <f>R97+R190</f>
        <v>0</v>
      </c>
      <c r="S96" s="198"/>
      <c r="T96" s="200">
        <f>T97+T190</f>
        <v>30.838431600000003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82</v>
      </c>
      <c r="AT96" s="202" t="s">
        <v>73</v>
      </c>
      <c r="AU96" s="202" t="s">
        <v>74</v>
      </c>
      <c r="AY96" s="201" t="s">
        <v>132</v>
      </c>
      <c r="BK96" s="203">
        <f>BK97+BK190</f>
        <v>0</v>
      </c>
    </row>
    <row r="97" s="12" customFormat="1" ht="22.8" customHeight="1">
      <c r="A97" s="12"/>
      <c r="B97" s="190"/>
      <c r="C97" s="191"/>
      <c r="D97" s="192" t="s">
        <v>73</v>
      </c>
      <c r="E97" s="204" t="s">
        <v>133</v>
      </c>
      <c r="F97" s="204" t="s">
        <v>134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SUM(P98:P189)</f>
        <v>0</v>
      </c>
      <c r="Q97" s="198"/>
      <c r="R97" s="199">
        <f>SUM(R98:R189)</f>
        <v>0</v>
      </c>
      <c r="S97" s="198"/>
      <c r="T97" s="200">
        <f>SUM(T98:T189)</f>
        <v>30.838431600000003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82</v>
      </c>
      <c r="AT97" s="202" t="s">
        <v>73</v>
      </c>
      <c r="AU97" s="202" t="s">
        <v>82</v>
      </c>
      <c r="AY97" s="201" t="s">
        <v>132</v>
      </c>
      <c r="BK97" s="203">
        <f>SUM(BK98:BK189)</f>
        <v>0</v>
      </c>
    </row>
    <row r="98" s="2" customFormat="1" ht="24.15" customHeight="1">
      <c r="A98" s="40"/>
      <c r="B98" s="41"/>
      <c r="C98" s="206" t="s">
        <v>82</v>
      </c>
      <c r="D98" s="206" t="s">
        <v>135</v>
      </c>
      <c r="E98" s="207" t="s">
        <v>136</v>
      </c>
      <c r="F98" s="208" t="s">
        <v>137</v>
      </c>
      <c r="G98" s="209" t="s">
        <v>138</v>
      </c>
      <c r="H98" s="210">
        <v>3.1920000000000002</v>
      </c>
      <c r="I98" s="211"/>
      <c r="J98" s="212">
        <f>ROUND(I98*H98,2)</f>
        <v>0</v>
      </c>
      <c r="K98" s="208" t="s">
        <v>139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0.0118</v>
      </c>
      <c r="T98" s="216">
        <f>S98*H98</f>
        <v>0.0376656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140</v>
      </c>
      <c r="AT98" s="217" t="s">
        <v>135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140</v>
      </c>
      <c r="BM98" s="217" t="s">
        <v>141</v>
      </c>
    </row>
    <row r="99" s="2" customFormat="1">
      <c r="A99" s="40"/>
      <c r="B99" s="41"/>
      <c r="C99" s="42"/>
      <c r="D99" s="219" t="s">
        <v>142</v>
      </c>
      <c r="E99" s="42"/>
      <c r="F99" s="220" t="s">
        <v>143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142</v>
      </c>
      <c r="AU99" s="19" t="s">
        <v>84</v>
      </c>
    </row>
    <row r="100" s="13" customFormat="1">
      <c r="A100" s="13"/>
      <c r="B100" s="224"/>
      <c r="C100" s="225"/>
      <c r="D100" s="226" t="s">
        <v>144</v>
      </c>
      <c r="E100" s="227" t="s">
        <v>19</v>
      </c>
      <c r="F100" s="228" t="s">
        <v>145</v>
      </c>
      <c r="G100" s="225"/>
      <c r="H100" s="227" t="s">
        <v>19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144</v>
      </c>
      <c r="AU100" s="234" t="s">
        <v>84</v>
      </c>
      <c r="AV100" s="13" t="s">
        <v>82</v>
      </c>
      <c r="AW100" s="13" t="s">
        <v>36</v>
      </c>
      <c r="AX100" s="13" t="s">
        <v>74</v>
      </c>
      <c r="AY100" s="234" t="s">
        <v>132</v>
      </c>
    </row>
    <row r="101" s="14" customFormat="1">
      <c r="A101" s="14"/>
      <c r="B101" s="235"/>
      <c r="C101" s="236"/>
      <c r="D101" s="226" t="s">
        <v>144</v>
      </c>
      <c r="E101" s="237" t="s">
        <v>19</v>
      </c>
      <c r="F101" s="238" t="s">
        <v>146</v>
      </c>
      <c r="G101" s="236"/>
      <c r="H101" s="239">
        <v>3.04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144</v>
      </c>
      <c r="AU101" s="245" t="s">
        <v>84</v>
      </c>
      <c r="AV101" s="14" t="s">
        <v>84</v>
      </c>
      <c r="AW101" s="14" t="s">
        <v>36</v>
      </c>
      <c r="AX101" s="14" t="s">
        <v>74</v>
      </c>
      <c r="AY101" s="245" t="s">
        <v>132</v>
      </c>
    </row>
    <row r="102" s="15" customFormat="1">
      <c r="A102" s="15"/>
      <c r="B102" s="246"/>
      <c r="C102" s="247"/>
      <c r="D102" s="226" t="s">
        <v>144</v>
      </c>
      <c r="E102" s="248" t="s">
        <v>19</v>
      </c>
      <c r="F102" s="249" t="s">
        <v>147</v>
      </c>
      <c r="G102" s="247"/>
      <c r="H102" s="250">
        <v>3.04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6" t="s">
        <v>144</v>
      </c>
      <c r="AU102" s="256" t="s">
        <v>84</v>
      </c>
      <c r="AV102" s="15" t="s">
        <v>140</v>
      </c>
      <c r="AW102" s="15" t="s">
        <v>36</v>
      </c>
      <c r="AX102" s="15" t="s">
        <v>82</v>
      </c>
      <c r="AY102" s="256" t="s">
        <v>132</v>
      </c>
    </row>
    <row r="103" s="14" customFormat="1">
      <c r="A103" s="14"/>
      <c r="B103" s="235"/>
      <c r="C103" s="236"/>
      <c r="D103" s="226" t="s">
        <v>144</v>
      </c>
      <c r="E103" s="236"/>
      <c r="F103" s="238" t="s">
        <v>148</v>
      </c>
      <c r="G103" s="236"/>
      <c r="H103" s="239">
        <v>3.1920000000000002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144</v>
      </c>
      <c r="AU103" s="245" t="s">
        <v>84</v>
      </c>
      <c r="AV103" s="14" t="s">
        <v>84</v>
      </c>
      <c r="AW103" s="14" t="s">
        <v>4</v>
      </c>
      <c r="AX103" s="14" t="s">
        <v>82</v>
      </c>
      <c r="AY103" s="245" t="s">
        <v>132</v>
      </c>
    </row>
    <row r="104" s="2" customFormat="1" ht="24.15" customHeight="1">
      <c r="A104" s="40"/>
      <c r="B104" s="41"/>
      <c r="C104" s="206" t="s">
        <v>84</v>
      </c>
      <c r="D104" s="206" t="s">
        <v>135</v>
      </c>
      <c r="E104" s="207" t="s">
        <v>149</v>
      </c>
      <c r="F104" s="208" t="s">
        <v>150</v>
      </c>
      <c r="G104" s="209" t="s">
        <v>138</v>
      </c>
      <c r="H104" s="210">
        <v>0.88200000000000001</v>
      </c>
      <c r="I104" s="211"/>
      <c r="J104" s="212">
        <f>ROUND(I104*H104,2)</f>
        <v>0</v>
      </c>
      <c r="K104" s="208" t="s">
        <v>139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0.158</v>
      </c>
      <c r="T104" s="216">
        <f>S104*H104</f>
        <v>0.13935600000000001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140</v>
      </c>
      <c r="AT104" s="217" t="s">
        <v>135</v>
      </c>
      <c r="AU104" s="217" t="s">
        <v>84</v>
      </c>
      <c r="AY104" s="19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140</v>
      </c>
      <c r="BM104" s="217" t="s">
        <v>151</v>
      </c>
    </row>
    <row r="105" s="2" customFormat="1">
      <c r="A105" s="40"/>
      <c r="B105" s="41"/>
      <c r="C105" s="42"/>
      <c r="D105" s="219" t="s">
        <v>142</v>
      </c>
      <c r="E105" s="42"/>
      <c r="F105" s="220" t="s">
        <v>152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84</v>
      </c>
    </row>
    <row r="106" s="13" customFormat="1">
      <c r="A106" s="13"/>
      <c r="B106" s="224"/>
      <c r="C106" s="225"/>
      <c r="D106" s="226" t="s">
        <v>144</v>
      </c>
      <c r="E106" s="227" t="s">
        <v>19</v>
      </c>
      <c r="F106" s="228" t="s">
        <v>153</v>
      </c>
      <c r="G106" s="225"/>
      <c r="H106" s="227" t="s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144</v>
      </c>
      <c r="AU106" s="234" t="s">
        <v>84</v>
      </c>
      <c r="AV106" s="13" t="s">
        <v>82</v>
      </c>
      <c r="AW106" s="13" t="s">
        <v>36</v>
      </c>
      <c r="AX106" s="13" t="s">
        <v>74</v>
      </c>
      <c r="AY106" s="234" t="s">
        <v>132</v>
      </c>
    </row>
    <row r="107" s="14" customFormat="1">
      <c r="A107" s="14"/>
      <c r="B107" s="235"/>
      <c r="C107" s="236"/>
      <c r="D107" s="226" t="s">
        <v>144</v>
      </c>
      <c r="E107" s="237" t="s">
        <v>19</v>
      </c>
      <c r="F107" s="238" t="s">
        <v>154</v>
      </c>
      <c r="G107" s="236"/>
      <c r="H107" s="239">
        <v>0.83999999999999997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144</v>
      </c>
      <c r="AU107" s="245" t="s">
        <v>84</v>
      </c>
      <c r="AV107" s="14" t="s">
        <v>84</v>
      </c>
      <c r="AW107" s="14" t="s">
        <v>36</v>
      </c>
      <c r="AX107" s="14" t="s">
        <v>74</v>
      </c>
      <c r="AY107" s="245" t="s">
        <v>132</v>
      </c>
    </row>
    <row r="108" s="15" customFormat="1">
      <c r="A108" s="15"/>
      <c r="B108" s="246"/>
      <c r="C108" s="247"/>
      <c r="D108" s="226" t="s">
        <v>144</v>
      </c>
      <c r="E108" s="248" t="s">
        <v>19</v>
      </c>
      <c r="F108" s="249" t="s">
        <v>147</v>
      </c>
      <c r="G108" s="247"/>
      <c r="H108" s="250">
        <v>0.83999999999999997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6" t="s">
        <v>144</v>
      </c>
      <c r="AU108" s="256" t="s">
        <v>84</v>
      </c>
      <c r="AV108" s="15" t="s">
        <v>140</v>
      </c>
      <c r="AW108" s="15" t="s">
        <v>36</v>
      </c>
      <c r="AX108" s="15" t="s">
        <v>82</v>
      </c>
      <c r="AY108" s="256" t="s">
        <v>132</v>
      </c>
    </row>
    <row r="109" s="14" customFormat="1">
      <c r="A109" s="14"/>
      <c r="B109" s="235"/>
      <c r="C109" s="236"/>
      <c r="D109" s="226" t="s">
        <v>144</v>
      </c>
      <c r="E109" s="236"/>
      <c r="F109" s="238" t="s">
        <v>155</v>
      </c>
      <c r="G109" s="236"/>
      <c r="H109" s="239">
        <v>0.88200000000000001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144</v>
      </c>
      <c r="AU109" s="245" t="s">
        <v>84</v>
      </c>
      <c r="AV109" s="14" t="s">
        <v>84</v>
      </c>
      <c r="AW109" s="14" t="s">
        <v>4</v>
      </c>
      <c r="AX109" s="14" t="s">
        <v>82</v>
      </c>
      <c r="AY109" s="245" t="s">
        <v>132</v>
      </c>
    </row>
    <row r="110" s="2" customFormat="1" ht="24.15" customHeight="1">
      <c r="A110" s="40"/>
      <c r="B110" s="41"/>
      <c r="C110" s="206" t="s">
        <v>156</v>
      </c>
      <c r="D110" s="206" t="s">
        <v>135</v>
      </c>
      <c r="E110" s="207" t="s">
        <v>157</v>
      </c>
      <c r="F110" s="208" t="s">
        <v>158</v>
      </c>
      <c r="G110" s="209" t="s">
        <v>159</v>
      </c>
      <c r="H110" s="210">
        <v>9.2240000000000002</v>
      </c>
      <c r="I110" s="211"/>
      <c r="J110" s="212">
        <f>ROUND(I110*H110,2)</f>
        <v>0</v>
      </c>
      <c r="K110" s="208" t="s">
        <v>139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2.2000000000000002</v>
      </c>
      <c r="T110" s="216">
        <f>S110*H110</f>
        <v>20.292800000000003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140</v>
      </c>
      <c r="AT110" s="217" t="s">
        <v>135</v>
      </c>
      <c r="AU110" s="217" t="s">
        <v>84</v>
      </c>
      <c r="AY110" s="19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140</v>
      </c>
      <c r="BM110" s="217" t="s">
        <v>160</v>
      </c>
    </row>
    <row r="111" s="2" customFormat="1">
      <c r="A111" s="40"/>
      <c r="B111" s="41"/>
      <c r="C111" s="42"/>
      <c r="D111" s="219" t="s">
        <v>142</v>
      </c>
      <c r="E111" s="42"/>
      <c r="F111" s="220" t="s">
        <v>161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142</v>
      </c>
      <c r="AU111" s="19" t="s">
        <v>84</v>
      </c>
    </row>
    <row r="112" s="13" customFormat="1">
      <c r="A112" s="13"/>
      <c r="B112" s="224"/>
      <c r="C112" s="225"/>
      <c r="D112" s="226" t="s">
        <v>144</v>
      </c>
      <c r="E112" s="227" t="s">
        <v>19</v>
      </c>
      <c r="F112" s="228" t="s">
        <v>162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144</v>
      </c>
      <c r="AU112" s="234" t="s">
        <v>84</v>
      </c>
      <c r="AV112" s="13" t="s">
        <v>82</v>
      </c>
      <c r="AW112" s="13" t="s">
        <v>36</v>
      </c>
      <c r="AX112" s="13" t="s">
        <v>74</v>
      </c>
      <c r="AY112" s="234" t="s">
        <v>132</v>
      </c>
    </row>
    <row r="113" s="14" customFormat="1">
      <c r="A113" s="14"/>
      <c r="B113" s="235"/>
      <c r="C113" s="236"/>
      <c r="D113" s="226" t="s">
        <v>144</v>
      </c>
      <c r="E113" s="237" t="s">
        <v>19</v>
      </c>
      <c r="F113" s="238" t="s">
        <v>163</v>
      </c>
      <c r="G113" s="236"/>
      <c r="H113" s="239">
        <v>1.925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144</v>
      </c>
      <c r="AU113" s="245" t="s">
        <v>84</v>
      </c>
      <c r="AV113" s="14" t="s">
        <v>84</v>
      </c>
      <c r="AW113" s="14" t="s">
        <v>36</v>
      </c>
      <c r="AX113" s="14" t="s">
        <v>74</v>
      </c>
      <c r="AY113" s="245" t="s">
        <v>132</v>
      </c>
    </row>
    <row r="114" s="13" customFormat="1">
      <c r="A114" s="13"/>
      <c r="B114" s="224"/>
      <c r="C114" s="225"/>
      <c r="D114" s="226" t="s">
        <v>144</v>
      </c>
      <c r="E114" s="227" t="s">
        <v>19</v>
      </c>
      <c r="F114" s="228" t="s">
        <v>164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144</v>
      </c>
      <c r="AU114" s="234" t="s">
        <v>84</v>
      </c>
      <c r="AV114" s="13" t="s">
        <v>82</v>
      </c>
      <c r="AW114" s="13" t="s">
        <v>36</v>
      </c>
      <c r="AX114" s="13" t="s">
        <v>74</v>
      </c>
      <c r="AY114" s="234" t="s">
        <v>132</v>
      </c>
    </row>
    <row r="115" s="14" customFormat="1">
      <c r="A115" s="14"/>
      <c r="B115" s="235"/>
      <c r="C115" s="236"/>
      <c r="D115" s="226" t="s">
        <v>144</v>
      </c>
      <c r="E115" s="237" t="s">
        <v>19</v>
      </c>
      <c r="F115" s="238" t="s">
        <v>165</v>
      </c>
      <c r="G115" s="236"/>
      <c r="H115" s="239">
        <v>2.52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144</v>
      </c>
      <c r="AU115" s="245" t="s">
        <v>84</v>
      </c>
      <c r="AV115" s="14" t="s">
        <v>84</v>
      </c>
      <c r="AW115" s="14" t="s">
        <v>36</v>
      </c>
      <c r="AX115" s="14" t="s">
        <v>74</v>
      </c>
      <c r="AY115" s="245" t="s">
        <v>132</v>
      </c>
    </row>
    <row r="116" s="13" customFormat="1">
      <c r="A116" s="13"/>
      <c r="B116" s="224"/>
      <c r="C116" s="225"/>
      <c r="D116" s="226" t="s">
        <v>144</v>
      </c>
      <c r="E116" s="227" t="s">
        <v>19</v>
      </c>
      <c r="F116" s="228" t="s">
        <v>153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144</v>
      </c>
      <c r="AU116" s="234" t="s">
        <v>84</v>
      </c>
      <c r="AV116" s="13" t="s">
        <v>82</v>
      </c>
      <c r="AW116" s="13" t="s">
        <v>36</v>
      </c>
      <c r="AX116" s="13" t="s">
        <v>74</v>
      </c>
      <c r="AY116" s="234" t="s">
        <v>132</v>
      </c>
    </row>
    <row r="117" s="14" customFormat="1">
      <c r="A117" s="14"/>
      <c r="B117" s="235"/>
      <c r="C117" s="236"/>
      <c r="D117" s="226" t="s">
        <v>144</v>
      </c>
      <c r="E117" s="237" t="s">
        <v>19</v>
      </c>
      <c r="F117" s="238" t="s">
        <v>166</v>
      </c>
      <c r="G117" s="236"/>
      <c r="H117" s="239">
        <v>2.415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144</v>
      </c>
      <c r="AU117" s="245" t="s">
        <v>84</v>
      </c>
      <c r="AV117" s="14" t="s">
        <v>84</v>
      </c>
      <c r="AW117" s="14" t="s">
        <v>36</v>
      </c>
      <c r="AX117" s="14" t="s">
        <v>74</v>
      </c>
      <c r="AY117" s="245" t="s">
        <v>132</v>
      </c>
    </row>
    <row r="118" s="13" customFormat="1">
      <c r="A118" s="13"/>
      <c r="B118" s="224"/>
      <c r="C118" s="225"/>
      <c r="D118" s="226" t="s">
        <v>144</v>
      </c>
      <c r="E118" s="227" t="s">
        <v>19</v>
      </c>
      <c r="F118" s="228" t="s">
        <v>167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144</v>
      </c>
      <c r="AU118" s="234" t="s">
        <v>84</v>
      </c>
      <c r="AV118" s="13" t="s">
        <v>82</v>
      </c>
      <c r="AW118" s="13" t="s">
        <v>36</v>
      </c>
      <c r="AX118" s="13" t="s">
        <v>74</v>
      </c>
      <c r="AY118" s="234" t="s">
        <v>132</v>
      </c>
    </row>
    <row r="119" s="14" customFormat="1">
      <c r="A119" s="14"/>
      <c r="B119" s="235"/>
      <c r="C119" s="236"/>
      <c r="D119" s="226" t="s">
        <v>144</v>
      </c>
      <c r="E119" s="237" t="s">
        <v>19</v>
      </c>
      <c r="F119" s="238" t="s">
        <v>168</v>
      </c>
      <c r="G119" s="236"/>
      <c r="H119" s="239">
        <v>1.925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144</v>
      </c>
      <c r="AU119" s="245" t="s">
        <v>84</v>
      </c>
      <c r="AV119" s="14" t="s">
        <v>84</v>
      </c>
      <c r="AW119" s="14" t="s">
        <v>36</v>
      </c>
      <c r="AX119" s="14" t="s">
        <v>74</v>
      </c>
      <c r="AY119" s="245" t="s">
        <v>132</v>
      </c>
    </row>
    <row r="120" s="15" customFormat="1">
      <c r="A120" s="15"/>
      <c r="B120" s="246"/>
      <c r="C120" s="247"/>
      <c r="D120" s="226" t="s">
        <v>144</v>
      </c>
      <c r="E120" s="248" t="s">
        <v>19</v>
      </c>
      <c r="F120" s="249" t="s">
        <v>147</v>
      </c>
      <c r="G120" s="247"/>
      <c r="H120" s="250">
        <v>8.7850000000000001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144</v>
      </c>
      <c r="AU120" s="256" t="s">
        <v>84</v>
      </c>
      <c r="AV120" s="15" t="s">
        <v>140</v>
      </c>
      <c r="AW120" s="15" t="s">
        <v>36</v>
      </c>
      <c r="AX120" s="15" t="s">
        <v>82</v>
      </c>
      <c r="AY120" s="256" t="s">
        <v>132</v>
      </c>
    </row>
    <row r="121" s="14" customFormat="1">
      <c r="A121" s="14"/>
      <c r="B121" s="235"/>
      <c r="C121" s="236"/>
      <c r="D121" s="226" t="s">
        <v>144</v>
      </c>
      <c r="E121" s="236"/>
      <c r="F121" s="238" t="s">
        <v>169</v>
      </c>
      <c r="G121" s="236"/>
      <c r="H121" s="239">
        <v>9.2240000000000002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144</v>
      </c>
      <c r="AU121" s="245" t="s">
        <v>84</v>
      </c>
      <c r="AV121" s="14" t="s">
        <v>84</v>
      </c>
      <c r="AW121" s="14" t="s">
        <v>4</v>
      </c>
      <c r="AX121" s="14" t="s">
        <v>82</v>
      </c>
      <c r="AY121" s="245" t="s">
        <v>132</v>
      </c>
    </row>
    <row r="122" s="2" customFormat="1" ht="37.8" customHeight="1">
      <c r="A122" s="40"/>
      <c r="B122" s="41"/>
      <c r="C122" s="206" t="s">
        <v>140</v>
      </c>
      <c r="D122" s="206" t="s">
        <v>135</v>
      </c>
      <c r="E122" s="207" t="s">
        <v>170</v>
      </c>
      <c r="F122" s="208" t="s">
        <v>171</v>
      </c>
      <c r="G122" s="209" t="s">
        <v>138</v>
      </c>
      <c r="H122" s="210">
        <v>24.199999999999999</v>
      </c>
      <c r="I122" s="211"/>
      <c r="J122" s="212">
        <f>ROUND(I122*H122,2)</f>
        <v>0</v>
      </c>
      <c r="K122" s="208" t="s">
        <v>139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0.075999999999999998</v>
      </c>
      <c r="T122" s="216">
        <f>S122*H122</f>
        <v>1.8392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140</v>
      </c>
      <c r="AT122" s="217" t="s">
        <v>135</v>
      </c>
      <c r="AU122" s="217" t="s">
        <v>84</v>
      </c>
      <c r="AY122" s="19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140</v>
      </c>
      <c r="BM122" s="217" t="s">
        <v>172</v>
      </c>
    </row>
    <row r="123" s="2" customFormat="1">
      <c r="A123" s="40"/>
      <c r="B123" s="41"/>
      <c r="C123" s="42"/>
      <c r="D123" s="219" t="s">
        <v>142</v>
      </c>
      <c r="E123" s="42"/>
      <c r="F123" s="220" t="s">
        <v>173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142</v>
      </c>
      <c r="AU123" s="19" t="s">
        <v>84</v>
      </c>
    </row>
    <row r="124" s="13" customFormat="1">
      <c r="A124" s="13"/>
      <c r="B124" s="224"/>
      <c r="C124" s="225"/>
      <c r="D124" s="226" t="s">
        <v>144</v>
      </c>
      <c r="E124" s="227" t="s">
        <v>19</v>
      </c>
      <c r="F124" s="228" t="s">
        <v>162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144</v>
      </c>
      <c r="AU124" s="234" t="s">
        <v>84</v>
      </c>
      <c r="AV124" s="13" t="s">
        <v>82</v>
      </c>
      <c r="AW124" s="13" t="s">
        <v>36</v>
      </c>
      <c r="AX124" s="13" t="s">
        <v>74</v>
      </c>
      <c r="AY124" s="234" t="s">
        <v>132</v>
      </c>
    </row>
    <row r="125" s="14" customFormat="1">
      <c r="A125" s="14"/>
      <c r="B125" s="235"/>
      <c r="C125" s="236"/>
      <c r="D125" s="226" t="s">
        <v>144</v>
      </c>
      <c r="E125" s="237" t="s">
        <v>19</v>
      </c>
      <c r="F125" s="238" t="s">
        <v>174</v>
      </c>
      <c r="G125" s="236"/>
      <c r="H125" s="239">
        <v>3.6000000000000001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144</v>
      </c>
      <c r="AU125" s="245" t="s">
        <v>84</v>
      </c>
      <c r="AV125" s="14" t="s">
        <v>84</v>
      </c>
      <c r="AW125" s="14" t="s">
        <v>36</v>
      </c>
      <c r="AX125" s="14" t="s">
        <v>74</v>
      </c>
      <c r="AY125" s="245" t="s">
        <v>132</v>
      </c>
    </row>
    <row r="126" s="13" customFormat="1">
      <c r="A126" s="13"/>
      <c r="B126" s="224"/>
      <c r="C126" s="225"/>
      <c r="D126" s="226" t="s">
        <v>144</v>
      </c>
      <c r="E126" s="227" t="s">
        <v>19</v>
      </c>
      <c r="F126" s="228" t="s">
        <v>164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144</v>
      </c>
      <c r="AU126" s="234" t="s">
        <v>84</v>
      </c>
      <c r="AV126" s="13" t="s">
        <v>82</v>
      </c>
      <c r="AW126" s="13" t="s">
        <v>36</v>
      </c>
      <c r="AX126" s="13" t="s">
        <v>74</v>
      </c>
      <c r="AY126" s="234" t="s">
        <v>132</v>
      </c>
    </row>
    <row r="127" s="14" customFormat="1">
      <c r="A127" s="14"/>
      <c r="B127" s="235"/>
      <c r="C127" s="236"/>
      <c r="D127" s="226" t="s">
        <v>144</v>
      </c>
      <c r="E127" s="237" t="s">
        <v>19</v>
      </c>
      <c r="F127" s="238" t="s">
        <v>175</v>
      </c>
      <c r="G127" s="236"/>
      <c r="H127" s="239">
        <v>7.7999999999999998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144</v>
      </c>
      <c r="AU127" s="245" t="s">
        <v>84</v>
      </c>
      <c r="AV127" s="14" t="s">
        <v>84</v>
      </c>
      <c r="AW127" s="14" t="s">
        <v>36</v>
      </c>
      <c r="AX127" s="14" t="s">
        <v>74</v>
      </c>
      <c r="AY127" s="245" t="s">
        <v>132</v>
      </c>
    </row>
    <row r="128" s="13" customFormat="1">
      <c r="A128" s="13"/>
      <c r="B128" s="224"/>
      <c r="C128" s="225"/>
      <c r="D128" s="226" t="s">
        <v>144</v>
      </c>
      <c r="E128" s="227" t="s">
        <v>19</v>
      </c>
      <c r="F128" s="228" t="s">
        <v>153</v>
      </c>
      <c r="G128" s="225"/>
      <c r="H128" s="227" t="s">
        <v>19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144</v>
      </c>
      <c r="AU128" s="234" t="s">
        <v>84</v>
      </c>
      <c r="AV128" s="13" t="s">
        <v>82</v>
      </c>
      <c r="AW128" s="13" t="s">
        <v>36</v>
      </c>
      <c r="AX128" s="13" t="s">
        <v>74</v>
      </c>
      <c r="AY128" s="234" t="s">
        <v>132</v>
      </c>
    </row>
    <row r="129" s="14" customFormat="1">
      <c r="A129" s="14"/>
      <c r="B129" s="235"/>
      <c r="C129" s="236"/>
      <c r="D129" s="226" t="s">
        <v>144</v>
      </c>
      <c r="E129" s="237" t="s">
        <v>19</v>
      </c>
      <c r="F129" s="238" t="s">
        <v>176</v>
      </c>
      <c r="G129" s="236"/>
      <c r="H129" s="239">
        <v>9.1999999999999993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144</v>
      </c>
      <c r="AU129" s="245" t="s">
        <v>84</v>
      </c>
      <c r="AV129" s="14" t="s">
        <v>84</v>
      </c>
      <c r="AW129" s="14" t="s">
        <v>36</v>
      </c>
      <c r="AX129" s="14" t="s">
        <v>74</v>
      </c>
      <c r="AY129" s="245" t="s">
        <v>132</v>
      </c>
    </row>
    <row r="130" s="13" customFormat="1">
      <c r="A130" s="13"/>
      <c r="B130" s="224"/>
      <c r="C130" s="225"/>
      <c r="D130" s="226" t="s">
        <v>144</v>
      </c>
      <c r="E130" s="227" t="s">
        <v>19</v>
      </c>
      <c r="F130" s="228" t="s">
        <v>167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144</v>
      </c>
      <c r="AU130" s="234" t="s">
        <v>84</v>
      </c>
      <c r="AV130" s="13" t="s">
        <v>82</v>
      </c>
      <c r="AW130" s="13" t="s">
        <v>36</v>
      </c>
      <c r="AX130" s="13" t="s">
        <v>74</v>
      </c>
      <c r="AY130" s="234" t="s">
        <v>132</v>
      </c>
    </row>
    <row r="131" s="14" customFormat="1">
      <c r="A131" s="14"/>
      <c r="B131" s="235"/>
      <c r="C131" s="236"/>
      <c r="D131" s="226" t="s">
        <v>144</v>
      </c>
      <c r="E131" s="237" t="s">
        <v>19</v>
      </c>
      <c r="F131" s="238" t="s">
        <v>174</v>
      </c>
      <c r="G131" s="236"/>
      <c r="H131" s="239">
        <v>3.6000000000000001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144</v>
      </c>
      <c r="AU131" s="245" t="s">
        <v>84</v>
      </c>
      <c r="AV131" s="14" t="s">
        <v>84</v>
      </c>
      <c r="AW131" s="14" t="s">
        <v>36</v>
      </c>
      <c r="AX131" s="14" t="s">
        <v>74</v>
      </c>
      <c r="AY131" s="245" t="s">
        <v>132</v>
      </c>
    </row>
    <row r="132" s="15" customFormat="1">
      <c r="A132" s="15"/>
      <c r="B132" s="246"/>
      <c r="C132" s="247"/>
      <c r="D132" s="226" t="s">
        <v>144</v>
      </c>
      <c r="E132" s="248" t="s">
        <v>19</v>
      </c>
      <c r="F132" s="249" t="s">
        <v>147</v>
      </c>
      <c r="G132" s="247"/>
      <c r="H132" s="250">
        <v>24.199999999999999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6" t="s">
        <v>144</v>
      </c>
      <c r="AU132" s="256" t="s">
        <v>84</v>
      </c>
      <c r="AV132" s="15" t="s">
        <v>140</v>
      </c>
      <c r="AW132" s="15" t="s">
        <v>36</v>
      </c>
      <c r="AX132" s="15" t="s">
        <v>82</v>
      </c>
      <c r="AY132" s="256" t="s">
        <v>132</v>
      </c>
    </row>
    <row r="133" s="2" customFormat="1" ht="24.15" customHeight="1">
      <c r="A133" s="40"/>
      <c r="B133" s="41"/>
      <c r="C133" s="206" t="s">
        <v>177</v>
      </c>
      <c r="D133" s="206" t="s">
        <v>135</v>
      </c>
      <c r="E133" s="207" t="s">
        <v>178</v>
      </c>
      <c r="F133" s="208" t="s">
        <v>179</v>
      </c>
      <c r="G133" s="209" t="s">
        <v>180</v>
      </c>
      <c r="H133" s="210">
        <v>78.75</v>
      </c>
      <c r="I133" s="211"/>
      <c r="J133" s="212">
        <f>ROUND(I133*H133,2)</f>
        <v>0</v>
      </c>
      <c r="K133" s="208" t="s">
        <v>139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0.0070000000000000001</v>
      </c>
      <c r="T133" s="216">
        <f>S133*H133</f>
        <v>0.55125000000000002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140</v>
      </c>
      <c r="AT133" s="217" t="s">
        <v>135</v>
      </c>
      <c r="AU133" s="217" t="s">
        <v>84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140</v>
      </c>
      <c r="BM133" s="217" t="s">
        <v>181</v>
      </c>
    </row>
    <row r="134" s="2" customFormat="1">
      <c r="A134" s="40"/>
      <c r="B134" s="41"/>
      <c r="C134" s="42"/>
      <c r="D134" s="219" t="s">
        <v>142</v>
      </c>
      <c r="E134" s="42"/>
      <c r="F134" s="220" t="s">
        <v>182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142</v>
      </c>
      <c r="AU134" s="19" t="s">
        <v>84</v>
      </c>
    </row>
    <row r="135" s="13" customFormat="1">
      <c r="A135" s="13"/>
      <c r="B135" s="224"/>
      <c r="C135" s="225"/>
      <c r="D135" s="226" t="s">
        <v>144</v>
      </c>
      <c r="E135" s="227" t="s">
        <v>19</v>
      </c>
      <c r="F135" s="228" t="s">
        <v>183</v>
      </c>
      <c r="G135" s="225"/>
      <c r="H135" s="227" t="s">
        <v>19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144</v>
      </c>
      <c r="AU135" s="234" t="s">
        <v>84</v>
      </c>
      <c r="AV135" s="13" t="s">
        <v>82</v>
      </c>
      <c r="AW135" s="13" t="s">
        <v>36</v>
      </c>
      <c r="AX135" s="13" t="s">
        <v>74</v>
      </c>
      <c r="AY135" s="234" t="s">
        <v>132</v>
      </c>
    </row>
    <row r="136" s="14" customFormat="1">
      <c r="A136" s="14"/>
      <c r="B136" s="235"/>
      <c r="C136" s="236"/>
      <c r="D136" s="226" t="s">
        <v>144</v>
      </c>
      <c r="E136" s="237" t="s">
        <v>19</v>
      </c>
      <c r="F136" s="238" t="s">
        <v>184</v>
      </c>
      <c r="G136" s="236"/>
      <c r="H136" s="239">
        <v>15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144</v>
      </c>
      <c r="AU136" s="245" t="s">
        <v>84</v>
      </c>
      <c r="AV136" s="14" t="s">
        <v>84</v>
      </c>
      <c r="AW136" s="14" t="s">
        <v>36</v>
      </c>
      <c r="AX136" s="14" t="s">
        <v>74</v>
      </c>
      <c r="AY136" s="245" t="s">
        <v>132</v>
      </c>
    </row>
    <row r="137" s="13" customFormat="1">
      <c r="A137" s="13"/>
      <c r="B137" s="224"/>
      <c r="C137" s="225"/>
      <c r="D137" s="226" t="s">
        <v>144</v>
      </c>
      <c r="E137" s="227" t="s">
        <v>19</v>
      </c>
      <c r="F137" s="228" t="s">
        <v>185</v>
      </c>
      <c r="G137" s="225"/>
      <c r="H137" s="227" t="s">
        <v>19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144</v>
      </c>
      <c r="AU137" s="234" t="s">
        <v>84</v>
      </c>
      <c r="AV137" s="13" t="s">
        <v>82</v>
      </c>
      <c r="AW137" s="13" t="s">
        <v>36</v>
      </c>
      <c r="AX137" s="13" t="s">
        <v>74</v>
      </c>
      <c r="AY137" s="234" t="s">
        <v>132</v>
      </c>
    </row>
    <row r="138" s="14" customFormat="1">
      <c r="A138" s="14"/>
      <c r="B138" s="235"/>
      <c r="C138" s="236"/>
      <c r="D138" s="226" t="s">
        <v>144</v>
      </c>
      <c r="E138" s="237" t="s">
        <v>19</v>
      </c>
      <c r="F138" s="238" t="s">
        <v>186</v>
      </c>
      <c r="G138" s="236"/>
      <c r="H138" s="239">
        <v>20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144</v>
      </c>
      <c r="AU138" s="245" t="s">
        <v>84</v>
      </c>
      <c r="AV138" s="14" t="s">
        <v>84</v>
      </c>
      <c r="AW138" s="14" t="s">
        <v>36</v>
      </c>
      <c r="AX138" s="14" t="s">
        <v>74</v>
      </c>
      <c r="AY138" s="245" t="s">
        <v>132</v>
      </c>
    </row>
    <row r="139" s="13" customFormat="1">
      <c r="A139" s="13"/>
      <c r="B139" s="224"/>
      <c r="C139" s="225"/>
      <c r="D139" s="226" t="s">
        <v>144</v>
      </c>
      <c r="E139" s="227" t="s">
        <v>19</v>
      </c>
      <c r="F139" s="228" t="s">
        <v>187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144</v>
      </c>
      <c r="AU139" s="234" t="s">
        <v>84</v>
      </c>
      <c r="AV139" s="13" t="s">
        <v>82</v>
      </c>
      <c r="AW139" s="13" t="s">
        <v>36</v>
      </c>
      <c r="AX139" s="13" t="s">
        <v>74</v>
      </c>
      <c r="AY139" s="234" t="s">
        <v>132</v>
      </c>
    </row>
    <row r="140" s="14" customFormat="1">
      <c r="A140" s="14"/>
      <c r="B140" s="235"/>
      <c r="C140" s="236"/>
      <c r="D140" s="226" t="s">
        <v>144</v>
      </c>
      <c r="E140" s="237" t="s">
        <v>19</v>
      </c>
      <c r="F140" s="238" t="s">
        <v>188</v>
      </c>
      <c r="G140" s="236"/>
      <c r="H140" s="239">
        <v>25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144</v>
      </c>
      <c r="AU140" s="245" t="s">
        <v>84</v>
      </c>
      <c r="AV140" s="14" t="s">
        <v>84</v>
      </c>
      <c r="AW140" s="14" t="s">
        <v>36</v>
      </c>
      <c r="AX140" s="14" t="s">
        <v>74</v>
      </c>
      <c r="AY140" s="245" t="s">
        <v>132</v>
      </c>
    </row>
    <row r="141" s="13" customFormat="1">
      <c r="A141" s="13"/>
      <c r="B141" s="224"/>
      <c r="C141" s="225"/>
      <c r="D141" s="226" t="s">
        <v>144</v>
      </c>
      <c r="E141" s="227" t="s">
        <v>19</v>
      </c>
      <c r="F141" s="228" t="s">
        <v>189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144</v>
      </c>
      <c r="AU141" s="234" t="s">
        <v>84</v>
      </c>
      <c r="AV141" s="13" t="s">
        <v>82</v>
      </c>
      <c r="AW141" s="13" t="s">
        <v>36</v>
      </c>
      <c r="AX141" s="13" t="s">
        <v>74</v>
      </c>
      <c r="AY141" s="234" t="s">
        <v>132</v>
      </c>
    </row>
    <row r="142" s="14" customFormat="1">
      <c r="A142" s="14"/>
      <c r="B142" s="235"/>
      <c r="C142" s="236"/>
      <c r="D142" s="226" t="s">
        <v>144</v>
      </c>
      <c r="E142" s="237" t="s">
        <v>19</v>
      </c>
      <c r="F142" s="238" t="s">
        <v>184</v>
      </c>
      <c r="G142" s="236"/>
      <c r="H142" s="239">
        <v>15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144</v>
      </c>
      <c r="AU142" s="245" t="s">
        <v>84</v>
      </c>
      <c r="AV142" s="14" t="s">
        <v>84</v>
      </c>
      <c r="AW142" s="14" t="s">
        <v>36</v>
      </c>
      <c r="AX142" s="14" t="s">
        <v>74</v>
      </c>
      <c r="AY142" s="245" t="s">
        <v>132</v>
      </c>
    </row>
    <row r="143" s="15" customFormat="1">
      <c r="A143" s="15"/>
      <c r="B143" s="246"/>
      <c r="C143" s="247"/>
      <c r="D143" s="226" t="s">
        <v>144</v>
      </c>
      <c r="E143" s="248" t="s">
        <v>19</v>
      </c>
      <c r="F143" s="249" t="s">
        <v>147</v>
      </c>
      <c r="G143" s="247"/>
      <c r="H143" s="250">
        <v>75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144</v>
      </c>
      <c r="AU143" s="256" t="s">
        <v>84</v>
      </c>
      <c r="AV143" s="15" t="s">
        <v>140</v>
      </c>
      <c r="AW143" s="15" t="s">
        <v>36</v>
      </c>
      <c r="AX143" s="15" t="s">
        <v>82</v>
      </c>
      <c r="AY143" s="256" t="s">
        <v>132</v>
      </c>
    </row>
    <row r="144" s="14" customFormat="1">
      <c r="A144" s="14"/>
      <c r="B144" s="235"/>
      <c r="C144" s="236"/>
      <c r="D144" s="226" t="s">
        <v>144</v>
      </c>
      <c r="E144" s="236"/>
      <c r="F144" s="238" t="s">
        <v>190</v>
      </c>
      <c r="G144" s="236"/>
      <c r="H144" s="239">
        <v>78.75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144</v>
      </c>
      <c r="AU144" s="245" t="s">
        <v>84</v>
      </c>
      <c r="AV144" s="14" t="s">
        <v>84</v>
      </c>
      <c r="AW144" s="14" t="s">
        <v>4</v>
      </c>
      <c r="AX144" s="14" t="s">
        <v>82</v>
      </c>
      <c r="AY144" s="245" t="s">
        <v>132</v>
      </c>
    </row>
    <row r="145" s="2" customFormat="1" ht="55.5" customHeight="1">
      <c r="A145" s="40"/>
      <c r="B145" s="41"/>
      <c r="C145" s="206" t="s">
        <v>191</v>
      </c>
      <c r="D145" s="206" t="s">
        <v>135</v>
      </c>
      <c r="E145" s="207" t="s">
        <v>192</v>
      </c>
      <c r="F145" s="208" t="s">
        <v>193</v>
      </c>
      <c r="G145" s="209" t="s">
        <v>194</v>
      </c>
      <c r="H145" s="210">
        <v>26</v>
      </c>
      <c r="I145" s="211"/>
      <c r="J145" s="212">
        <f>ROUND(I145*H145,2)</f>
        <v>0</v>
      </c>
      <c r="K145" s="208" t="s">
        <v>139</v>
      </c>
      <c r="L145" s="46"/>
      <c r="M145" s="213" t="s">
        <v>19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0.025000000000000001</v>
      </c>
      <c r="T145" s="216">
        <f>S145*H145</f>
        <v>0.65000000000000002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140</v>
      </c>
      <c r="AT145" s="217" t="s">
        <v>135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140</v>
      </c>
      <c r="BM145" s="217" t="s">
        <v>195</v>
      </c>
    </row>
    <row r="146" s="2" customFormat="1">
      <c r="A146" s="40"/>
      <c r="B146" s="41"/>
      <c r="C146" s="42"/>
      <c r="D146" s="219" t="s">
        <v>142</v>
      </c>
      <c r="E146" s="42"/>
      <c r="F146" s="220" t="s">
        <v>196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142</v>
      </c>
      <c r="AU146" s="19" t="s">
        <v>84</v>
      </c>
    </row>
    <row r="147" s="13" customFormat="1">
      <c r="A147" s="13"/>
      <c r="B147" s="224"/>
      <c r="C147" s="225"/>
      <c r="D147" s="226" t="s">
        <v>144</v>
      </c>
      <c r="E147" s="227" t="s">
        <v>19</v>
      </c>
      <c r="F147" s="228" t="s">
        <v>183</v>
      </c>
      <c r="G147" s="225"/>
      <c r="H147" s="227" t="s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144</v>
      </c>
      <c r="AU147" s="234" t="s">
        <v>84</v>
      </c>
      <c r="AV147" s="13" t="s">
        <v>82</v>
      </c>
      <c r="AW147" s="13" t="s">
        <v>36</v>
      </c>
      <c r="AX147" s="13" t="s">
        <v>74</v>
      </c>
      <c r="AY147" s="234" t="s">
        <v>132</v>
      </c>
    </row>
    <row r="148" s="14" customFormat="1">
      <c r="A148" s="14"/>
      <c r="B148" s="235"/>
      <c r="C148" s="236"/>
      <c r="D148" s="226" t="s">
        <v>144</v>
      </c>
      <c r="E148" s="237" t="s">
        <v>19</v>
      </c>
      <c r="F148" s="238" t="s">
        <v>177</v>
      </c>
      <c r="G148" s="236"/>
      <c r="H148" s="239">
        <v>5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144</v>
      </c>
      <c r="AU148" s="245" t="s">
        <v>84</v>
      </c>
      <c r="AV148" s="14" t="s">
        <v>84</v>
      </c>
      <c r="AW148" s="14" t="s">
        <v>36</v>
      </c>
      <c r="AX148" s="14" t="s">
        <v>74</v>
      </c>
      <c r="AY148" s="245" t="s">
        <v>132</v>
      </c>
    </row>
    <row r="149" s="13" customFormat="1">
      <c r="A149" s="13"/>
      <c r="B149" s="224"/>
      <c r="C149" s="225"/>
      <c r="D149" s="226" t="s">
        <v>144</v>
      </c>
      <c r="E149" s="227" t="s">
        <v>19</v>
      </c>
      <c r="F149" s="228" t="s">
        <v>185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144</v>
      </c>
      <c r="AU149" s="234" t="s">
        <v>84</v>
      </c>
      <c r="AV149" s="13" t="s">
        <v>82</v>
      </c>
      <c r="AW149" s="13" t="s">
        <v>36</v>
      </c>
      <c r="AX149" s="13" t="s">
        <v>74</v>
      </c>
      <c r="AY149" s="234" t="s">
        <v>132</v>
      </c>
    </row>
    <row r="150" s="14" customFormat="1">
      <c r="A150" s="14"/>
      <c r="B150" s="235"/>
      <c r="C150" s="236"/>
      <c r="D150" s="226" t="s">
        <v>144</v>
      </c>
      <c r="E150" s="237" t="s">
        <v>19</v>
      </c>
      <c r="F150" s="238" t="s">
        <v>197</v>
      </c>
      <c r="G150" s="236"/>
      <c r="H150" s="239">
        <v>7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144</v>
      </c>
      <c r="AU150" s="245" t="s">
        <v>84</v>
      </c>
      <c r="AV150" s="14" t="s">
        <v>84</v>
      </c>
      <c r="AW150" s="14" t="s">
        <v>36</v>
      </c>
      <c r="AX150" s="14" t="s">
        <v>74</v>
      </c>
      <c r="AY150" s="245" t="s">
        <v>132</v>
      </c>
    </row>
    <row r="151" s="13" customFormat="1">
      <c r="A151" s="13"/>
      <c r="B151" s="224"/>
      <c r="C151" s="225"/>
      <c r="D151" s="226" t="s">
        <v>144</v>
      </c>
      <c r="E151" s="227" t="s">
        <v>19</v>
      </c>
      <c r="F151" s="228" t="s">
        <v>187</v>
      </c>
      <c r="G151" s="225"/>
      <c r="H151" s="227" t="s">
        <v>19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144</v>
      </c>
      <c r="AU151" s="234" t="s">
        <v>84</v>
      </c>
      <c r="AV151" s="13" t="s">
        <v>82</v>
      </c>
      <c r="AW151" s="13" t="s">
        <v>36</v>
      </c>
      <c r="AX151" s="13" t="s">
        <v>74</v>
      </c>
      <c r="AY151" s="234" t="s">
        <v>132</v>
      </c>
    </row>
    <row r="152" s="14" customFormat="1">
      <c r="A152" s="14"/>
      <c r="B152" s="235"/>
      <c r="C152" s="236"/>
      <c r="D152" s="226" t="s">
        <v>144</v>
      </c>
      <c r="E152" s="237" t="s">
        <v>19</v>
      </c>
      <c r="F152" s="238" t="s">
        <v>133</v>
      </c>
      <c r="G152" s="236"/>
      <c r="H152" s="239">
        <v>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144</v>
      </c>
      <c r="AU152" s="245" t="s">
        <v>84</v>
      </c>
      <c r="AV152" s="14" t="s">
        <v>84</v>
      </c>
      <c r="AW152" s="14" t="s">
        <v>36</v>
      </c>
      <c r="AX152" s="14" t="s">
        <v>74</v>
      </c>
      <c r="AY152" s="245" t="s">
        <v>132</v>
      </c>
    </row>
    <row r="153" s="13" customFormat="1">
      <c r="A153" s="13"/>
      <c r="B153" s="224"/>
      <c r="C153" s="225"/>
      <c r="D153" s="226" t="s">
        <v>144</v>
      </c>
      <c r="E153" s="227" t="s">
        <v>19</v>
      </c>
      <c r="F153" s="228" t="s">
        <v>189</v>
      </c>
      <c r="G153" s="225"/>
      <c r="H153" s="227" t="s">
        <v>19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144</v>
      </c>
      <c r="AU153" s="234" t="s">
        <v>84</v>
      </c>
      <c r="AV153" s="13" t="s">
        <v>82</v>
      </c>
      <c r="AW153" s="13" t="s">
        <v>36</v>
      </c>
      <c r="AX153" s="13" t="s">
        <v>74</v>
      </c>
      <c r="AY153" s="234" t="s">
        <v>132</v>
      </c>
    </row>
    <row r="154" s="14" customFormat="1">
      <c r="A154" s="14"/>
      <c r="B154" s="235"/>
      <c r="C154" s="236"/>
      <c r="D154" s="226" t="s">
        <v>144</v>
      </c>
      <c r="E154" s="237" t="s">
        <v>19</v>
      </c>
      <c r="F154" s="238" t="s">
        <v>177</v>
      </c>
      <c r="G154" s="236"/>
      <c r="H154" s="239">
        <v>5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144</v>
      </c>
      <c r="AU154" s="245" t="s">
        <v>84</v>
      </c>
      <c r="AV154" s="14" t="s">
        <v>84</v>
      </c>
      <c r="AW154" s="14" t="s">
        <v>36</v>
      </c>
      <c r="AX154" s="14" t="s">
        <v>74</v>
      </c>
      <c r="AY154" s="245" t="s">
        <v>132</v>
      </c>
    </row>
    <row r="155" s="15" customFormat="1">
      <c r="A155" s="15"/>
      <c r="B155" s="246"/>
      <c r="C155" s="247"/>
      <c r="D155" s="226" t="s">
        <v>144</v>
      </c>
      <c r="E155" s="248" t="s">
        <v>19</v>
      </c>
      <c r="F155" s="249" t="s">
        <v>147</v>
      </c>
      <c r="G155" s="247"/>
      <c r="H155" s="250">
        <v>26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6" t="s">
        <v>144</v>
      </c>
      <c r="AU155" s="256" t="s">
        <v>84</v>
      </c>
      <c r="AV155" s="15" t="s">
        <v>140</v>
      </c>
      <c r="AW155" s="15" t="s">
        <v>36</v>
      </c>
      <c r="AX155" s="15" t="s">
        <v>82</v>
      </c>
      <c r="AY155" s="256" t="s">
        <v>132</v>
      </c>
    </row>
    <row r="156" s="2" customFormat="1" ht="37.8" customHeight="1">
      <c r="A156" s="40"/>
      <c r="B156" s="41"/>
      <c r="C156" s="206" t="s">
        <v>197</v>
      </c>
      <c r="D156" s="206" t="s">
        <v>135</v>
      </c>
      <c r="E156" s="207" t="s">
        <v>198</v>
      </c>
      <c r="F156" s="208" t="s">
        <v>199</v>
      </c>
      <c r="G156" s="209" t="s">
        <v>194</v>
      </c>
      <c r="H156" s="210">
        <v>42</v>
      </c>
      <c r="I156" s="211"/>
      <c r="J156" s="212">
        <f>ROUND(I156*H156,2)</f>
        <v>0</v>
      </c>
      <c r="K156" s="208" t="s">
        <v>139</v>
      </c>
      <c r="L156" s="46"/>
      <c r="M156" s="213" t="s">
        <v>19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0.0080000000000000002</v>
      </c>
      <c r="T156" s="216">
        <f>S156*H156</f>
        <v>0.33600000000000002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140</v>
      </c>
      <c r="AT156" s="217" t="s">
        <v>135</v>
      </c>
      <c r="AU156" s="217" t="s">
        <v>84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140</v>
      </c>
      <c r="BM156" s="217" t="s">
        <v>200</v>
      </c>
    </row>
    <row r="157" s="2" customFormat="1">
      <c r="A157" s="40"/>
      <c r="B157" s="41"/>
      <c r="C157" s="42"/>
      <c r="D157" s="219" t="s">
        <v>142</v>
      </c>
      <c r="E157" s="42"/>
      <c r="F157" s="220" t="s">
        <v>201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142</v>
      </c>
      <c r="AU157" s="19" t="s">
        <v>84</v>
      </c>
    </row>
    <row r="158" s="13" customFormat="1">
      <c r="A158" s="13"/>
      <c r="B158" s="224"/>
      <c r="C158" s="225"/>
      <c r="D158" s="226" t="s">
        <v>144</v>
      </c>
      <c r="E158" s="227" t="s">
        <v>19</v>
      </c>
      <c r="F158" s="228" t="s">
        <v>183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144</v>
      </c>
      <c r="AU158" s="234" t="s">
        <v>84</v>
      </c>
      <c r="AV158" s="13" t="s">
        <v>82</v>
      </c>
      <c r="AW158" s="13" t="s">
        <v>36</v>
      </c>
      <c r="AX158" s="13" t="s">
        <v>74</v>
      </c>
      <c r="AY158" s="234" t="s">
        <v>132</v>
      </c>
    </row>
    <row r="159" s="14" customFormat="1">
      <c r="A159" s="14"/>
      <c r="B159" s="235"/>
      <c r="C159" s="236"/>
      <c r="D159" s="226" t="s">
        <v>144</v>
      </c>
      <c r="E159" s="237" t="s">
        <v>19</v>
      </c>
      <c r="F159" s="238" t="s">
        <v>202</v>
      </c>
      <c r="G159" s="236"/>
      <c r="H159" s="239">
        <v>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144</v>
      </c>
      <c r="AU159" s="245" t="s">
        <v>84</v>
      </c>
      <c r="AV159" s="14" t="s">
        <v>84</v>
      </c>
      <c r="AW159" s="14" t="s">
        <v>36</v>
      </c>
      <c r="AX159" s="14" t="s">
        <v>74</v>
      </c>
      <c r="AY159" s="245" t="s">
        <v>132</v>
      </c>
    </row>
    <row r="160" s="13" customFormat="1">
      <c r="A160" s="13"/>
      <c r="B160" s="224"/>
      <c r="C160" s="225"/>
      <c r="D160" s="226" t="s">
        <v>144</v>
      </c>
      <c r="E160" s="227" t="s">
        <v>19</v>
      </c>
      <c r="F160" s="228" t="s">
        <v>185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144</v>
      </c>
      <c r="AU160" s="234" t="s">
        <v>84</v>
      </c>
      <c r="AV160" s="13" t="s">
        <v>82</v>
      </c>
      <c r="AW160" s="13" t="s">
        <v>36</v>
      </c>
      <c r="AX160" s="13" t="s">
        <v>74</v>
      </c>
      <c r="AY160" s="234" t="s">
        <v>132</v>
      </c>
    </row>
    <row r="161" s="14" customFormat="1">
      <c r="A161" s="14"/>
      <c r="B161" s="235"/>
      <c r="C161" s="236"/>
      <c r="D161" s="226" t="s">
        <v>144</v>
      </c>
      <c r="E161" s="237" t="s">
        <v>19</v>
      </c>
      <c r="F161" s="238" t="s">
        <v>203</v>
      </c>
      <c r="G161" s="236"/>
      <c r="H161" s="239">
        <v>12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144</v>
      </c>
      <c r="AU161" s="245" t="s">
        <v>84</v>
      </c>
      <c r="AV161" s="14" t="s">
        <v>84</v>
      </c>
      <c r="AW161" s="14" t="s">
        <v>36</v>
      </c>
      <c r="AX161" s="14" t="s">
        <v>74</v>
      </c>
      <c r="AY161" s="245" t="s">
        <v>132</v>
      </c>
    </row>
    <row r="162" s="13" customFormat="1">
      <c r="A162" s="13"/>
      <c r="B162" s="224"/>
      <c r="C162" s="225"/>
      <c r="D162" s="226" t="s">
        <v>144</v>
      </c>
      <c r="E162" s="227" t="s">
        <v>19</v>
      </c>
      <c r="F162" s="228" t="s">
        <v>187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144</v>
      </c>
      <c r="AU162" s="234" t="s">
        <v>84</v>
      </c>
      <c r="AV162" s="13" t="s">
        <v>82</v>
      </c>
      <c r="AW162" s="13" t="s">
        <v>36</v>
      </c>
      <c r="AX162" s="13" t="s">
        <v>74</v>
      </c>
      <c r="AY162" s="234" t="s">
        <v>132</v>
      </c>
    </row>
    <row r="163" s="14" customFormat="1">
      <c r="A163" s="14"/>
      <c r="B163" s="235"/>
      <c r="C163" s="236"/>
      <c r="D163" s="226" t="s">
        <v>144</v>
      </c>
      <c r="E163" s="237" t="s">
        <v>19</v>
      </c>
      <c r="F163" s="238" t="s">
        <v>204</v>
      </c>
      <c r="G163" s="236"/>
      <c r="H163" s="239">
        <v>14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144</v>
      </c>
      <c r="AU163" s="245" t="s">
        <v>84</v>
      </c>
      <c r="AV163" s="14" t="s">
        <v>84</v>
      </c>
      <c r="AW163" s="14" t="s">
        <v>36</v>
      </c>
      <c r="AX163" s="14" t="s">
        <v>74</v>
      </c>
      <c r="AY163" s="245" t="s">
        <v>132</v>
      </c>
    </row>
    <row r="164" s="13" customFormat="1">
      <c r="A164" s="13"/>
      <c r="B164" s="224"/>
      <c r="C164" s="225"/>
      <c r="D164" s="226" t="s">
        <v>144</v>
      </c>
      <c r="E164" s="227" t="s">
        <v>19</v>
      </c>
      <c r="F164" s="228" t="s">
        <v>189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144</v>
      </c>
      <c r="AU164" s="234" t="s">
        <v>84</v>
      </c>
      <c r="AV164" s="13" t="s">
        <v>82</v>
      </c>
      <c r="AW164" s="13" t="s">
        <v>36</v>
      </c>
      <c r="AX164" s="13" t="s">
        <v>74</v>
      </c>
      <c r="AY164" s="234" t="s">
        <v>132</v>
      </c>
    </row>
    <row r="165" s="14" customFormat="1">
      <c r="A165" s="14"/>
      <c r="B165" s="235"/>
      <c r="C165" s="236"/>
      <c r="D165" s="226" t="s">
        <v>144</v>
      </c>
      <c r="E165" s="237" t="s">
        <v>19</v>
      </c>
      <c r="F165" s="238" t="s">
        <v>202</v>
      </c>
      <c r="G165" s="236"/>
      <c r="H165" s="239">
        <v>8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144</v>
      </c>
      <c r="AU165" s="245" t="s">
        <v>84</v>
      </c>
      <c r="AV165" s="14" t="s">
        <v>84</v>
      </c>
      <c r="AW165" s="14" t="s">
        <v>36</v>
      </c>
      <c r="AX165" s="14" t="s">
        <v>74</v>
      </c>
      <c r="AY165" s="245" t="s">
        <v>132</v>
      </c>
    </row>
    <row r="166" s="15" customFormat="1">
      <c r="A166" s="15"/>
      <c r="B166" s="246"/>
      <c r="C166" s="247"/>
      <c r="D166" s="226" t="s">
        <v>144</v>
      </c>
      <c r="E166" s="248" t="s">
        <v>19</v>
      </c>
      <c r="F166" s="249" t="s">
        <v>147</v>
      </c>
      <c r="G166" s="247"/>
      <c r="H166" s="250">
        <v>42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6" t="s">
        <v>144</v>
      </c>
      <c r="AU166" s="256" t="s">
        <v>84</v>
      </c>
      <c r="AV166" s="15" t="s">
        <v>140</v>
      </c>
      <c r="AW166" s="15" t="s">
        <v>36</v>
      </c>
      <c r="AX166" s="15" t="s">
        <v>82</v>
      </c>
      <c r="AY166" s="256" t="s">
        <v>132</v>
      </c>
    </row>
    <row r="167" s="2" customFormat="1" ht="37.8" customHeight="1">
      <c r="A167" s="40"/>
      <c r="B167" s="41"/>
      <c r="C167" s="206" t="s">
        <v>205</v>
      </c>
      <c r="D167" s="206" t="s">
        <v>135</v>
      </c>
      <c r="E167" s="207" t="s">
        <v>206</v>
      </c>
      <c r="F167" s="208" t="s">
        <v>207</v>
      </c>
      <c r="G167" s="209" t="s">
        <v>194</v>
      </c>
      <c r="H167" s="210">
        <v>42</v>
      </c>
      <c r="I167" s="211"/>
      <c r="J167" s="212">
        <f>ROUND(I167*H167,2)</f>
        <v>0</v>
      </c>
      <c r="K167" s="208" t="s">
        <v>139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0.032000000000000001</v>
      </c>
      <c r="T167" s="216">
        <f>S167*H167</f>
        <v>1.3440000000000001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140</v>
      </c>
      <c r="AT167" s="217" t="s">
        <v>135</v>
      </c>
      <c r="AU167" s="217" t="s">
        <v>84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140</v>
      </c>
      <c r="BM167" s="217" t="s">
        <v>208</v>
      </c>
    </row>
    <row r="168" s="2" customFormat="1">
      <c r="A168" s="40"/>
      <c r="B168" s="41"/>
      <c r="C168" s="42"/>
      <c r="D168" s="219" t="s">
        <v>142</v>
      </c>
      <c r="E168" s="42"/>
      <c r="F168" s="220" t="s">
        <v>209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142</v>
      </c>
      <c r="AU168" s="19" t="s">
        <v>84</v>
      </c>
    </row>
    <row r="169" s="13" customFormat="1">
      <c r="A169" s="13"/>
      <c r="B169" s="224"/>
      <c r="C169" s="225"/>
      <c r="D169" s="226" t="s">
        <v>144</v>
      </c>
      <c r="E169" s="227" t="s">
        <v>19</v>
      </c>
      <c r="F169" s="228" t="s">
        <v>183</v>
      </c>
      <c r="G169" s="225"/>
      <c r="H169" s="227" t="s">
        <v>19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144</v>
      </c>
      <c r="AU169" s="234" t="s">
        <v>84</v>
      </c>
      <c r="AV169" s="13" t="s">
        <v>82</v>
      </c>
      <c r="AW169" s="13" t="s">
        <v>36</v>
      </c>
      <c r="AX169" s="13" t="s">
        <v>74</v>
      </c>
      <c r="AY169" s="234" t="s">
        <v>132</v>
      </c>
    </row>
    <row r="170" s="14" customFormat="1">
      <c r="A170" s="14"/>
      <c r="B170" s="235"/>
      <c r="C170" s="236"/>
      <c r="D170" s="226" t="s">
        <v>144</v>
      </c>
      <c r="E170" s="237" t="s">
        <v>19</v>
      </c>
      <c r="F170" s="238" t="s">
        <v>210</v>
      </c>
      <c r="G170" s="236"/>
      <c r="H170" s="239">
        <v>8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144</v>
      </c>
      <c r="AU170" s="245" t="s">
        <v>84</v>
      </c>
      <c r="AV170" s="14" t="s">
        <v>84</v>
      </c>
      <c r="AW170" s="14" t="s">
        <v>36</v>
      </c>
      <c r="AX170" s="14" t="s">
        <v>74</v>
      </c>
      <c r="AY170" s="245" t="s">
        <v>132</v>
      </c>
    </row>
    <row r="171" s="13" customFormat="1">
      <c r="A171" s="13"/>
      <c r="B171" s="224"/>
      <c r="C171" s="225"/>
      <c r="D171" s="226" t="s">
        <v>144</v>
      </c>
      <c r="E171" s="227" t="s">
        <v>19</v>
      </c>
      <c r="F171" s="228" t="s">
        <v>185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144</v>
      </c>
      <c r="AU171" s="234" t="s">
        <v>84</v>
      </c>
      <c r="AV171" s="13" t="s">
        <v>82</v>
      </c>
      <c r="AW171" s="13" t="s">
        <v>36</v>
      </c>
      <c r="AX171" s="13" t="s">
        <v>74</v>
      </c>
      <c r="AY171" s="234" t="s">
        <v>132</v>
      </c>
    </row>
    <row r="172" s="14" customFormat="1">
      <c r="A172" s="14"/>
      <c r="B172" s="235"/>
      <c r="C172" s="236"/>
      <c r="D172" s="226" t="s">
        <v>144</v>
      </c>
      <c r="E172" s="237" t="s">
        <v>19</v>
      </c>
      <c r="F172" s="238" t="s">
        <v>211</v>
      </c>
      <c r="G172" s="236"/>
      <c r="H172" s="239">
        <v>12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144</v>
      </c>
      <c r="AU172" s="245" t="s">
        <v>84</v>
      </c>
      <c r="AV172" s="14" t="s">
        <v>84</v>
      </c>
      <c r="AW172" s="14" t="s">
        <v>36</v>
      </c>
      <c r="AX172" s="14" t="s">
        <v>74</v>
      </c>
      <c r="AY172" s="245" t="s">
        <v>132</v>
      </c>
    </row>
    <row r="173" s="13" customFormat="1">
      <c r="A173" s="13"/>
      <c r="B173" s="224"/>
      <c r="C173" s="225"/>
      <c r="D173" s="226" t="s">
        <v>144</v>
      </c>
      <c r="E173" s="227" t="s">
        <v>19</v>
      </c>
      <c r="F173" s="228" t="s">
        <v>187</v>
      </c>
      <c r="G173" s="225"/>
      <c r="H173" s="227" t="s">
        <v>19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144</v>
      </c>
      <c r="AU173" s="234" t="s">
        <v>84</v>
      </c>
      <c r="AV173" s="13" t="s">
        <v>82</v>
      </c>
      <c r="AW173" s="13" t="s">
        <v>36</v>
      </c>
      <c r="AX173" s="13" t="s">
        <v>74</v>
      </c>
      <c r="AY173" s="234" t="s">
        <v>132</v>
      </c>
    </row>
    <row r="174" s="14" customFormat="1">
      <c r="A174" s="14"/>
      <c r="B174" s="235"/>
      <c r="C174" s="236"/>
      <c r="D174" s="226" t="s">
        <v>144</v>
      </c>
      <c r="E174" s="237" t="s">
        <v>19</v>
      </c>
      <c r="F174" s="238" t="s">
        <v>212</v>
      </c>
      <c r="G174" s="236"/>
      <c r="H174" s="239">
        <v>14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144</v>
      </c>
      <c r="AU174" s="245" t="s">
        <v>84</v>
      </c>
      <c r="AV174" s="14" t="s">
        <v>84</v>
      </c>
      <c r="AW174" s="14" t="s">
        <v>36</v>
      </c>
      <c r="AX174" s="14" t="s">
        <v>74</v>
      </c>
      <c r="AY174" s="245" t="s">
        <v>132</v>
      </c>
    </row>
    <row r="175" s="13" customFormat="1">
      <c r="A175" s="13"/>
      <c r="B175" s="224"/>
      <c r="C175" s="225"/>
      <c r="D175" s="226" t="s">
        <v>144</v>
      </c>
      <c r="E175" s="227" t="s">
        <v>19</v>
      </c>
      <c r="F175" s="228" t="s">
        <v>189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144</v>
      </c>
      <c r="AU175" s="234" t="s">
        <v>84</v>
      </c>
      <c r="AV175" s="13" t="s">
        <v>82</v>
      </c>
      <c r="AW175" s="13" t="s">
        <v>36</v>
      </c>
      <c r="AX175" s="13" t="s">
        <v>74</v>
      </c>
      <c r="AY175" s="234" t="s">
        <v>132</v>
      </c>
    </row>
    <row r="176" s="14" customFormat="1">
      <c r="A176" s="14"/>
      <c r="B176" s="235"/>
      <c r="C176" s="236"/>
      <c r="D176" s="226" t="s">
        <v>144</v>
      </c>
      <c r="E176" s="237" t="s">
        <v>19</v>
      </c>
      <c r="F176" s="238" t="s">
        <v>210</v>
      </c>
      <c r="G176" s="236"/>
      <c r="H176" s="239">
        <v>8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144</v>
      </c>
      <c r="AU176" s="245" t="s">
        <v>84</v>
      </c>
      <c r="AV176" s="14" t="s">
        <v>84</v>
      </c>
      <c r="AW176" s="14" t="s">
        <v>36</v>
      </c>
      <c r="AX176" s="14" t="s">
        <v>74</v>
      </c>
      <c r="AY176" s="245" t="s">
        <v>132</v>
      </c>
    </row>
    <row r="177" s="15" customFormat="1">
      <c r="A177" s="15"/>
      <c r="B177" s="246"/>
      <c r="C177" s="247"/>
      <c r="D177" s="226" t="s">
        <v>144</v>
      </c>
      <c r="E177" s="248" t="s">
        <v>19</v>
      </c>
      <c r="F177" s="249" t="s">
        <v>147</v>
      </c>
      <c r="G177" s="247"/>
      <c r="H177" s="250">
        <v>42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6" t="s">
        <v>144</v>
      </c>
      <c r="AU177" s="256" t="s">
        <v>84</v>
      </c>
      <c r="AV177" s="15" t="s">
        <v>140</v>
      </c>
      <c r="AW177" s="15" t="s">
        <v>36</v>
      </c>
      <c r="AX177" s="15" t="s">
        <v>82</v>
      </c>
      <c r="AY177" s="256" t="s">
        <v>132</v>
      </c>
    </row>
    <row r="178" s="2" customFormat="1" ht="37.8" customHeight="1">
      <c r="A178" s="40"/>
      <c r="B178" s="41"/>
      <c r="C178" s="206" t="s">
        <v>133</v>
      </c>
      <c r="D178" s="206" t="s">
        <v>135</v>
      </c>
      <c r="E178" s="207" t="s">
        <v>213</v>
      </c>
      <c r="F178" s="208" t="s">
        <v>214</v>
      </c>
      <c r="G178" s="209" t="s">
        <v>138</v>
      </c>
      <c r="H178" s="210">
        <v>564.81600000000003</v>
      </c>
      <c r="I178" s="211"/>
      <c r="J178" s="212">
        <f>ROUND(I178*H178,2)</f>
        <v>0</v>
      </c>
      <c r="K178" s="208" t="s">
        <v>139</v>
      </c>
      <c r="L178" s="46"/>
      <c r="M178" s="213" t="s">
        <v>19</v>
      </c>
      <c r="N178" s="214" t="s">
        <v>45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0.01</v>
      </c>
      <c r="T178" s="216">
        <f>S178*H178</f>
        <v>5.6481600000000007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140</v>
      </c>
      <c r="AT178" s="217" t="s">
        <v>135</v>
      </c>
      <c r="AU178" s="217" t="s">
        <v>84</v>
      </c>
      <c r="AY178" s="19" t="s">
        <v>132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140</v>
      </c>
      <c r="BM178" s="217" t="s">
        <v>215</v>
      </c>
    </row>
    <row r="179" s="2" customFormat="1">
      <c r="A179" s="40"/>
      <c r="B179" s="41"/>
      <c r="C179" s="42"/>
      <c r="D179" s="219" t="s">
        <v>142</v>
      </c>
      <c r="E179" s="42"/>
      <c r="F179" s="220" t="s">
        <v>216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142</v>
      </c>
      <c r="AU179" s="19" t="s">
        <v>84</v>
      </c>
    </row>
    <row r="180" s="13" customFormat="1">
      <c r="A180" s="13"/>
      <c r="B180" s="224"/>
      <c r="C180" s="225"/>
      <c r="D180" s="226" t="s">
        <v>144</v>
      </c>
      <c r="E180" s="227" t="s">
        <v>19</v>
      </c>
      <c r="F180" s="228" t="s">
        <v>162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144</v>
      </c>
      <c r="AU180" s="234" t="s">
        <v>84</v>
      </c>
      <c r="AV180" s="13" t="s">
        <v>82</v>
      </c>
      <c r="AW180" s="13" t="s">
        <v>36</v>
      </c>
      <c r="AX180" s="13" t="s">
        <v>74</v>
      </c>
      <c r="AY180" s="234" t="s">
        <v>132</v>
      </c>
    </row>
    <row r="181" s="14" customFormat="1">
      <c r="A181" s="14"/>
      <c r="B181" s="235"/>
      <c r="C181" s="236"/>
      <c r="D181" s="226" t="s">
        <v>144</v>
      </c>
      <c r="E181" s="237" t="s">
        <v>19</v>
      </c>
      <c r="F181" s="238" t="s">
        <v>217</v>
      </c>
      <c r="G181" s="236"/>
      <c r="H181" s="239">
        <v>106.24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144</v>
      </c>
      <c r="AU181" s="245" t="s">
        <v>84</v>
      </c>
      <c r="AV181" s="14" t="s">
        <v>84</v>
      </c>
      <c r="AW181" s="14" t="s">
        <v>36</v>
      </c>
      <c r="AX181" s="14" t="s">
        <v>74</v>
      </c>
      <c r="AY181" s="245" t="s">
        <v>132</v>
      </c>
    </row>
    <row r="182" s="13" customFormat="1">
      <c r="A182" s="13"/>
      <c r="B182" s="224"/>
      <c r="C182" s="225"/>
      <c r="D182" s="226" t="s">
        <v>144</v>
      </c>
      <c r="E182" s="227" t="s">
        <v>19</v>
      </c>
      <c r="F182" s="228" t="s">
        <v>164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144</v>
      </c>
      <c r="AU182" s="234" t="s">
        <v>84</v>
      </c>
      <c r="AV182" s="13" t="s">
        <v>82</v>
      </c>
      <c r="AW182" s="13" t="s">
        <v>36</v>
      </c>
      <c r="AX182" s="13" t="s">
        <v>74</v>
      </c>
      <c r="AY182" s="234" t="s">
        <v>132</v>
      </c>
    </row>
    <row r="183" s="14" customFormat="1">
      <c r="A183" s="14"/>
      <c r="B183" s="235"/>
      <c r="C183" s="236"/>
      <c r="D183" s="226" t="s">
        <v>144</v>
      </c>
      <c r="E183" s="237" t="s">
        <v>19</v>
      </c>
      <c r="F183" s="238" t="s">
        <v>218</v>
      </c>
      <c r="G183" s="236"/>
      <c r="H183" s="239">
        <v>153.91999999999999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144</v>
      </c>
      <c r="AU183" s="245" t="s">
        <v>84</v>
      </c>
      <c r="AV183" s="14" t="s">
        <v>84</v>
      </c>
      <c r="AW183" s="14" t="s">
        <v>36</v>
      </c>
      <c r="AX183" s="14" t="s">
        <v>74</v>
      </c>
      <c r="AY183" s="245" t="s">
        <v>132</v>
      </c>
    </row>
    <row r="184" s="13" customFormat="1">
      <c r="A184" s="13"/>
      <c r="B184" s="224"/>
      <c r="C184" s="225"/>
      <c r="D184" s="226" t="s">
        <v>144</v>
      </c>
      <c r="E184" s="227" t="s">
        <v>19</v>
      </c>
      <c r="F184" s="228" t="s">
        <v>153</v>
      </c>
      <c r="G184" s="225"/>
      <c r="H184" s="227" t="s">
        <v>19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144</v>
      </c>
      <c r="AU184" s="234" t="s">
        <v>84</v>
      </c>
      <c r="AV184" s="13" t="s">
        <v>82</v>
      </c>
      <c r="AW184" s="13" t="s">
        <v>36</v>
      </c>
      <c r="AX184" s="13" t="s">
        <v>74</v>
      </c>
      <c r="AY184" s="234" t="s">
        <v>132</v>
      </c>
    </row>
    <row r="185" s="14" customFormat="1">
      <c r="A185" s="14"/>
      <c r="B185" s="235"/>
      <c r="C185" s="236"/>
      <c r="D185" s="226" t="s">
        <v>144</v>
      </c>
      <c r="E185" s="237" t="s">
        <v>19</v>
      </c>
      <c r="F185" s="238" t="s">
        <v>219</v>
      </c>
      <c r="G185" s="236"/>
      <c r="H185" s="239">
        <v>171.52000000000001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144</v>
      </c>
      <c r="AU185" s="245" t="s">
        <v>84</v>
      </c>
      <c r="AV185" s="14" t="s">
        <v>84</v>
      </c>
      <c r="AW185" s="14" t="s">
        <v>36</v>
      </c>
      <c r="AX185" s="14" t="s">
        <v>74</v>
      </c>
      <c r="AY185" s="245" t="s">
        <v>132</v>
      </c>
    </row>
    <row r="186" s="13" customFormat="1">
      <c r="A186" s="13"/>
      <c r="B186" s="224"/>
      <c r="C186" s="225"/>
      <c r="D186" s="226" t="s">
        <v>144</v>
      </c>
      <c r="E186" s="227" t="s">
        <v>19</v>
      </c>
      <c r="F186" s="228" t="s">
        <v>167</v>
      </c>
      <c r="G186" s="225"/>
      <c r="H186" s="227" t="s">
        <v>19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144</v>
      </c>
      <c r="AU186" s="234" t="s">
        <v>84</v>
      </c>
      <c r="AV186" s="13" t="s">
        <v>82</v>
      </c>
      <c r="AW186" s="13" t="s">
        <v>36</v>
      </c>
      <c r="AX186" s="13" t="s">
        <v>74</v>
      </c>
      <c r="AY186" s="234" t="s">
        <v>132</v>
      </c>
    </row>
    <row r="187" s="14" customFormat="1">
      <c r="A187" s="14"/>
      <c r="B187" s="235"/>
      <c r="C187" s="236"/>
      <c r="D187" s="226" t="s">
        <v>144</v>
      </c>
      <c r="E187" s="237" t="s">
        <v>19</v>
      </c>
      <c r="F187" s="238" t="s">
        <v>220</v>
      </c>
      <c r="G187" s="236"/>
      <c r="H187" s="239">
        <v>106.24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144</v>
      </c>
      <c r="AU187" s="245" t="s">
        <v>84</v>
      </c>
      <c r="AV187" s="14" t="s">
        <v>84</v>
      </c>
      <c r="AW187" s="14" t="s">
        <v>36</v>
      </c>
      <c r="AX187" s="14" t="s">
        <v>74</v>
      </c>
      <c r="AY187" s="245" t="s">
        <v>132</v>
      </c>
    </row>
    <row r="188" s="15" customFormat="1">
      <c r="A188" s="15"/>
      <c r="B188" s="246"/>
      <c r="C188" s="247"/>
      <c r="D188" s="226" t="s">
        <v>144</v>
      </c>
      <c r="E188" s="248" t="s">
        <v>19</v>
      </c>
      <c r="F188" s="249" t="s">
        <v>147</v>
      </c>
      <c r="G188" s="247"/>
      <c r="H188" s="250">
        <v>537.91999999999996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6" t="s">
        <v>144</v>
      </c>
      <c r="AU188" s="256" t="s">
        <v>84</v>
      </c>
      <c r="AV188" s="15" t="s">
        <v>140</v>
      </c>
      <c r="AW188" s="15" t="s">
        <v>36</v>
      </c>
      <c r="AX188" s="15" t="s">
        <v>82</v>
      </c>
      <c r="AY188" s="256" t="s">
        <v>132</v>
      </c>
    </row>
    <row r="189" s="14" customFormat="1">
      <c r="A189" s="14"/>
      <c r="B189" s="235"/>
      <c r="C189" s="236"/>
      <c r="D189" s="226" t="s">
        <v>144</v>
      </c>
      <c r="E189" s="236"/>
      <c r="F189" s="238" t="s">
        <v>221</v>
      </c>
      <c r="G189" s="236"/>
      <c r="H189" s="239">
        <v>564.81600000000003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144</v>
      </c>
      <c r="AU189" s="245" t="s">
        <v>84</v>
      </c>
      <c r="AV189" s="14" t="s">
        <v>84</v>
      </c>
      <c r="AW189" s="14" t="s">
        <v>4</v>
      </c>
      <c r="AX189" s="14" t="s">
        <v>82</v>
      </c>
      <c r="AY189" s="245" t="s">
        <v>132</v>
      </c>
    </row>
    <row r="190" s="12" customFormat="1" ht="22.8" customHeight="1">
      <c r="A190" s="12"/>
      <c r="B190" s="190"/>
      <c r="C190" s="191"/>
      <c r="D190" s="192" t="s">
        <v>73</v>
      </c>
      <c r="E190" s="204" t="s">
        <v>222</v>
      </c>
      <c r="F190" s="204" t="s">
        <v>223</v>
      </c>
      <c r="G190" s="191"/>
      <c r="H190" s="191"/>
      <c r="I190" s="194"/>
      <c r="J190" s="205">
        <f>BK190</f>
        <v>0</v>
      </c>
      <c r="K190" s="191"/>
      <c r="L190" s="196"/>
      <c r="M190" s="197"/>
      <c r="N190" s="198"/>
      <c r="O190" s="198"/>
      <c r="P190" s="199">
        <f>SUM(P191:P229)</f>
        <v>0</v>
      </c>
      <c r="Q190" s="198"/>
      <c r="R190" s="199">
        <f>SUM(R191:R229)</f>
        <v>0</v>
      </c>
      <c r="S190" s="198"/>
      <c r="T190" s="200">
        <f>SUM(T191:T229)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1" t="s">
        <v>82</v>
      </c>
      <c r="AT190" s="202" t="s">
        <v>73</v>
      </c>
      <c r="AU190" s="202" t="s">
        <v>82</v>
      </c>
      <c r="AY190" s="201" t="s">
        <v>132</v>
      </c>
      <c r="BK190" s="203">
        <f>SUM(BK191:BK229)</f>
        <v>0</v>
      </c>
    </row>
    <row r="191" s="2" customFormat="1" ht="37.8" customHeight="1">
      <c r="A191" s="40"/>
      <c r="B191" s="41"/>
      <c r="C191" s="206" t="s">
        <v>224</v>
      </c>
      <c r="D191" s="206" t="s">
        <v>135</v>
      </c>
      <c r="E191" s="207" t="s">
        <v>225</v>
      </c>
      <c r="F191" s="208" t="s">
        <v>226</v>
      </c>
      <c r="G191" s="209" t="s">
        <v>227</v>
      </c>
      <c r="H191" s="210">
        <v>43.399000000000001</v>
      </c>
      <c r="I191" s="211"/>
      <c r="J191" s="212">
        <f>ROUND(I191*H191,2)</f>
        <v>0</v>
      </c>
      <c r="K191" s="208" t="s">
        <v>139</v>
      </c>
      <c r="L191" s="46"/>
      <c r="M191" s="213" t="s">
        <v>19</v>
      </c>
      <c r="N191" s="214" t="s">
        <v>45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140</v>
      </c>
      <c r="AT191" s="217" t="s">
        <v>135</v>
      </c>
      <c r="AU191" s="217" t="s">
        <v>84</v>
      </c>
      <c r="AY191" s="19" t="s">
        <v>132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140</v>
      </c>
      <c r="BM191" s="217" t="s">
        <v>228</v>
      </c>
    </row>
    <row r="192" s="2" customFormat="1">
      <c r="A192" s="40"/>
      <c r="B192" s="41"/>
      <c r="C192" s="42"/>
      <c r="D192" s="219" t="s">
        <v>142</v>
      </c>
      <c r="E192" s="42"/>
      <c r="F192" s="220" t="s">
        <v>229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142</v>
      </c>
      <c r="AU192" s="19" t="s">
        <v>84</v>
      </c>
    </row>
    <row r="193" s="2" customFormat="1" ht="62.7" customHeight="1">
      <c r="A193" s="40"/>
      <c r="B193" s="41"/>
      <c r="C193" s="206" t="s">
        <v>230</v>
      </c>
      <c r="D193" s="206" t="s">
        <v>135</v>
      </c>
      <c r="E193" s="207" t="s">
        <v>231</v>
      </c>
      <c r="F193" s="208" t="s">
        <v>232</v>
      </c>
      <c r="G193" s="209" t="s">
        <v>227</v>
      </c>
      <c r="H193" s="210">
        <v>130.197</v>
      </c>
      <c r="I193" s="211"/>
      <c r="J193" s="212">
        <f>ROUND(I193*H193,2)</f>
        <v>0</v>
      </c>
      <c r="K193" s="208" t="s">
        <v>139</v>
      </c>
      <c r="L193" s="46"/>
      <c r="M193" s="213" t="s">
        <v>19</v>
      </c>
      <c r="N193" s="214" t="s">
        <v>45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140</v>
      </c>
      <c r="AT193" s="217" t="s">
        <v>135</v>
      </c>
      <c r="AU193" s="217" t="s">
        <v>84</v>
      </c>
      <c r="AY193" s="19" t="s">
        <v>132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82</v>
      </c>
      <c r="BK193" s="218">
        <f>ROUND(I193*H193,2)</f>
        <v>0</v>
      </c>
      <c r="BL193" s="19" t="s">
        <v>140</v>
      </c>
      <c r="BM193" s="217" t="s">
        <v>233</v>
      </c>
    </row>
    <row r="194" s="2" customFormat="1">
      <c r="A194" s="40"/>
      <c r="B194" s="41"/>
      <c r="C194" s="42"/>
      <c r="D194" s="219" t="s">
        <v>142</v>
      </c>
      <c r="E194" s="42"/>
      <c r="F194" s="220" t="s">
        <v>234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142</v>
      </c>
      <c r="AU194" s="19" t="s">
        <v>84</v>
      </c>
    </row>
    <row r="195" s="14" customFormat="1">
      <c r="A195" s="14"/>
      <c r="B195" s="235"/>
      <c r="C195" s="236"/>
      <c r="D195" s="226" t="s">
        <v>144</v>
      </c>
      <c r="E195" s="236"/>
      <c r="F195" s="238" t="s">
        <v>235</v>
      </c>
      <c r="G195" s="236"/>
      <c r="H195" s="239">
        <v>130.197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144</v>
      </c>
      <c r="AU195" s="245" t="s">
        <v>84</v>
      </c>
      <c r="AV195" s="14" t="s">
        <v>84</v>
      </c>
      <c r="AW195" s="14" t="s">
        <v>4</v>
      </c>
      <c r="AX195" s="14" t="s">
        <v>82</v>
      </c>
      <c r="AY195" s="245" t="s">
        <v>132</v>
      </c>
    </row>
    <row r="196" s="2" customFormat="1" ht="33" customHeight="1">
      <c r="A196" s="40"/>
      <c r="B196" s="41"/>
      <c r="C196" s="206" t="s">
        <v>8</v>
      </c>
      <c r="D196" s="206" t="s">
        <v>135</v>
      </c>
      <c r="E196" s="207" t="s">
        <v>236</v>
      </c>
      <c r="F196" s="208" t="s">
        <v>237</v>
      </c>
      <c r="G196" s="209" t="s">
        <v>227</v>
      </c>
      <c r="H196" s="210">
        <v>43.399000000000001</v>
      </c>
      <c r="I196" s="211"/>
      <c r="J196" s="212">
        <f>ROUND(I196*H196,2)</f>
        <v>0</v>
      </c>
      <c r="K196" s="208" t="s">
        <v>139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140</v>
      </c>
      <c r="AT196" s="217" t="s">
        <v>135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140</v>
      </c>
      <c r="BM196" s="217" t="s">
        <v>238</v>
      </c>
    </row>
    <row r="197" s="2" customFormat="1">
      <c r="A197" s="40"/>
      <c r="B197" s="41"/>
      <c r="C197" s="42"/>
      <c r="D197" s="219" t="s">
        <v>142</v>
      </c>
      <c r="E197" s="42"/>
      <c r="F197" s="220" t="s">
        <v>239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142</v>
      </c>
      <c r="AU197" s="19" t="s">
        <v>84</v>
      </c>
    </row>
    <row r="198" s="2" customFormat="1" ht="44.25" customHeight="1">
      <c r="A198" s="40"/>
      <c r="B198" s="41"/>
      <c r="C198" s="206" t="s">
        <v>240</v>
      </c>
      <c r="D198" s="206" t="s">
        <v>135</v>
      </c>
      <c r="E198" s="207" t="s">
        <v>241</v>
      </c>
      <c r="F198" s="208" t="s">
        <v>242</v>
      </c>
      <c r="G198" s="209" t="s">
        <v>227</v>
      </c>
      <c r="H198" s="210">
        <v>303.79300000000001</v>
      </c>
      <c r="I198" s="211"/>
      <c r="J198" s="212">
        <f>ROUND(I198*H198,2)</f>
        <v>0</v>
      </c>
      <c r="K198" s="208" t="s">
        <v>139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140</v>
      </c>
      <c r="AT198" s="217" t="s">
        <v>135</v>
      </c>
      <c r="AU198" s="217" t="s">
        <v>84</v>
      </c>
      <c r="AY198" s="19" t="s">
        <v>132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140</v>
      </c>
      <c r="BM198" s="217" t="s">
        <v>243</v>
      </c>
    </row>
    <row r="199" s="2" customFormat="1">
      <c r="A199" s="40"/>
      <c r="B199" s="41"/>
      <c r="C199" s="42"/>
      <c r="D199" s="219" t="s">
        <v>142</v>
      </c>
      <c r="E199" s="42"/>
      <c r="F199" s="220" t="s">
        <v>244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142</v>
      </c>
      <c r="AU199" s="19" t="s">
        <v>84</v>
      </c>
    </row>
    <row r="200" s="14" customFormat="1">
      <c r="A200" s="14"/>
      <c r="B200" s="235"/>
      <c r="C200" s="236"/>
      <c r="D200" s="226" t="s">
        <v>144</v>
      </c>
      <c r="E200" s="236"/>
      <c r="F200" s="238" t="s">
        <v>245</v>
      </c>
      <c r="G200" s="236"/>
      <c r="H200" s="239">
        <v>303.79300000000001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144</v>
      </c>
      <c r="AU200" s="245" t="s">
        <v>84</v>
      </c>
      <c r="AV200" s="14" t="s">
        <v>84</v>
      </c>
      <c r="AW200" s="14" t="s">
        <v>4</v>
      </c>
      <c r="AX200" s="14" t="s">
        <v>82</v>
      </c>
      <c r="AY200" s="245" t="s">
        <v>132</v>
      </c>
    </row>
    <row r="201" s="2" customFormat="1" ht="44.25" customHeight="1">
      <c r="A201" s="40"/>
      <c r="B201" s="41"/>
      <c r="C201" s="206" t="s">
        <v>246</v>
      </c>
      <c r="D201" s="206" t="s">
        <v>135</v>
      </c>
      <c r="E201" s="207" t="s">
        <v>247</v>
      </c>
      <c r="F201" s="208" t="s">
        <v>248</v>
      </c>
      <c r="G201" s="209" t="s">
        <v>227</v>
      </c>
      <c r="H201" s="210">
        <v>20.292999999999999</v>
      </c>
      <c r="I201" s="211"/>
      <c r="J201" s="212">
        <f>ROUND(I201*H201,2)</f>
        <v>0</v>
      </c>
      <c r="K201" s="208" t="s">
        <v>139</v>
      </c>
      <c r="L201" s="46"/>
      <c r="M201" s="213" t="s">
        <v>19</v>
      </c>
      <c r="N201" s="214" t="s">
        <v>45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140</v>
      </c>
      <c r="AT201" s="217" t="s">
        <v>135</v>
      </c>
      <c r="AU201" s="217" t="s">
        <v>84</v>
      </c>
      <c r="AY201" s="19" t="s">
        <v>132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140</v>
      </c>
      <c r="BM201" s="217" t="s">
        <v>249</v>
      </c>
    </row>
    <row r="202" s="2" customFormat="1">
      <c r="A202" s="40"/>
      <c r="B202" s="41"/>
      <c r="C202" s="42"/>
      <c r="D202" s="219" t="s">
        <v>142</v>
      </c>
      <c r="E202" s="42"/>
      <c r="F202" s="220" t="s">
        <v>250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142</v>
      </c>
      <c r="AU202" s="19" t="s">
        <v>84</v>
      </c>
    </row>
    <row r="203" s="14" customFormat="1">
      <c r="A203" s="14"/>
      <c r="B203" s="235"/>
      <c r="C203" s="236"/>
      <c r="D203" s="226" t="s">
        <v>144</v>
      </c>
      <c r="E203" s="237" t="s">
        <v>19</v>
      </c>
      <c r="F203" s="238" t="s">
        <v>251</v>
      </c>
      <c r="G203" s="236"/>
      <c r="H203" s="239">
        <v>20.292999999999999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144</v>
      </c>
      <c r="AU203" s="245" t="s">
        <v>84</v>
      </c>
      <c r="AV203" s="14" t="s">
        <v>84</v>
      </c>
      <c r="AW203" s="14" t="s">
        <v>36</v>
      </c>
      <c r="AX203" s="14" t="s">
        <v>74</v>
      </c>
      <c r="AY203" s="245" t="s">
        <v>132</v>
      </c>
    </row>
    <row r="204" s="15" customFormat="1">
      <c r="A204" s="15"/>
      <c r="B204" s="246"/>
      <c r="C204" s="247"/>
      <c r="D204" s="226" t="s">
        <v>144</v>
      </c>
      <c r="E204" s="248" t="s">
        <v>19</v>
      </c>
      <c r="F204" s="249" t="s">
        <v>147</v>
      </c>
      <c r="G204" s="247"/>
      <c r="H204" s="250">
        <v>20.292999999999999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144</v>
      </c>
      <c r="AU204" s="256" t="s">
        <v>84</v>
      </c>
      <c r="AV204" s="15" t="s">
        <v>140</v>
      </c>
      <c r="AW204" s="15" t="s">
        <v>36</v>
      </c>
      <c r="AX204" s="15" t="s">
        <v>82</v>
      </c>
      <c r="AY204" s="256" t="s">
        <v>132</v>
      </c>
    </row>
    <row r="205" s="2" customFormat="1" ht="44.25" customHeight="1">
      <c r="A205" s="40"/>
      <c r="B205" s="41"/>
      <c r="C205" s="206" t="s">
        <v>184</v>
      </c>
      <c r="D205" s="206" t="s">
        <v>135</v>
      </c>
      <c r="E205" s="207" t="s">
        <v>252</v>
      </c>
      <c r="F205" s="208" t="s">
        <v>253</v>
      </c>
      <c r="G205" s="209" t="s">
        <v>227</v>
      </c>
      <c r="H205" s="210">
        <v>1.6799999999999999</v>
      </c>
      <c r="I205" s="211"/>
      <c r="J205" s="212">
        <f>ROUND(I205*H205,2)</f>
        <v>0</v>
      </c>
      <c r="K205" s="208" t="s">
        <v>139</v>
      </c>
      <c r="L205" s="46"/>
      <c r="M205" s="213" t="s">
        <v>19</v>
      </c>
      <c r="N205" s="214" t="s">
        <v>45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140</v>
      </c>
      <c r="AT205" s="217" t="s">
        <v>135</v>
      </c>
      <c r="AU205" s="217" t="s">
        <v>84</v>
      </c>
      <c r="AY205" s="19" t="s">
        <v>132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82</v>
      </c>
      <c r="BK205" s="218">
        <f>ROUND(I205*H205,2)</f>
        <v>0</v>
      </c>
      <c r="BL205" s="19" t="s">
        <v>140</v>
      </c>
      <c r="BM205" s="217" t="s">
        <v>254</v>
      </c>
    </row>
    <row r="206" s="2" customFormat="1">
      <c r="A206" s="40"/>
      <c r="B206" s="41"/>
      <c r="C206" s="42"/>
      <c r="D206" s="219" t="s">
        <v>142</v>
      </c>
      <c r="E206" s="42"/>
      <c r="F206" s="220" t="s">
        <v>255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142</v>
      </c>
      <c r="AU206" s="19" t="s">
        <v>84</v>
      </c>
    </row>
    <row r="207" s="14" customFormat="1">
      <c r="A207" s="14"/>
      <c r="B207" s="235"/>
      <c r="C207" s="236"/>
      <c r="D207" s="226" t="s">
        <v>144</v>
      </c>
      <c r="E207" s="237" t="s">
        <v>19</v>
      </c>
      <c r="F207" s="238" t="s">
        <v>256</v>
      </c>
      <c r="G207" s="236"/>
      <c r="H207" s="239">
        <v>1.6799999999999999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144</v>
      </c>
      <c r="AU207" s="245" t="s">
        <v>84</v>
      </c>
      <c r="AV207" s="14" t="s">
        <v>84</v>
      </c>
      <c r="AW207" s="14" t="s">
        <v>36</v>
      </c>
      <c r="AX207" s="14" t="s">
        <v>74</v>
      </c>
      <c r="AY207" s="245" t="s">
        <v>132</v>
      </c>
    </row>
    <row r="208" s="15" customFormat="1">
      <c r="A208" s="15"/>
      <c r="B208" s="246"/>
      <c r="C208" s="247"/>
      <c r="D208" s="226" t="s">
        <v>144</v>
      </c>
      <c r="E208" s="248" t="s">
        <v>19</v>
      </c>
      <c r="F208" s="249" t="s">
        <v>147</v>
      </c>
      <c r="G208" s="247"/>
      <c r="H208" s="250">
        <v>1.6799999999999999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6" t="s">
        <v>144</v>
      </c>
      <c r="AU208" s="256" t="s">
        <v>84</v>
      </c>
      <c r="AV208" s="15" t="s">
        <v>140</v>
      </c>
      <c r="AW208" s="15" t="s">
        <v>36</v>
      </c>
      <c r="AX208" s="15" t="s">
        <v>82</v>
      </c>
      <c r="AY208" s="256" t="s">
        <v>132</v>
      </c>
    </row>
    <row r="209" s="2" customFormat="1" ht="37.8" customHeight="1">
      <c r="A209" s="40"/>
      <c r="B209" s="41"/>
      <c r="C209" s="206" t="s">
        <v>257</v>
      </c>
      <c r="D209" s="206" t="s">
        <v>135</v>
      </c>
      <c r="E209" s="207" t="s">
        <v>258</v>
      </c>
      <c r="F209" s="208" t="s">
        <v>259</v>
      </c>
      <c r="G209" s="209" t="s">
        <v>227</v>
      </c>
      <c r="H209" s="210">
        <v>0.82699999999999996</v>
      </c>
      <c r="I209" s="211"/>
      <c r="J209" s="212">
        <f>ROUND(I209*H209,2)</f>
        <v>0</v>
      </c>
      <c r="K209" s="208" t="s">
        <v>139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140</v>
      </c>
      <c r="AT209" s="217" t="s">
        <v>135</v>
      </c>
      <c r="AU209" s="217" t="s">
        <v>84</v>
      </c>
      <c r="AY209" s="19" t="s">
        <v>132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140</v>
      </c>
      <c r="BM209" s="217" t="s">
        <v>260</v>
      </c>
    </row>
    <row r="210" s="2" customFormat="1">
      <c r="A210" s="40"/>
      <c r="B210" s="41"/>
      <c r="C210" s="42"/>
      <c r="D210" s="219" t="s">
        <v>142</v>
      </c>
      <c r="E210" s="42"/>
      <c r="F210" s="220" t="s">
        <v>261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142</v>
      </c>
      <c r="AU210" s="19" t="s">
        <v>84</v>
      </c>
    </row>
    <row r="211" s="14" customFormat="1">
      <c r="A211" s="14"/>
      <c r="B211" s="235"/>
      <c r="C211" s="236"/>
      <c r="D211" s="226" t="s">
        <v>144</v>
      </c>
      <c r="E211" s="237" t="s">
        <v>19</v>
      </c>
      <c r="F211" s="238" t="s">
        <v>262</v>
      </c>
      <c r="G211" s="236"/>
      <c r="H211" s="239">
        <v>0.82699999999999996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144</v>
      </c>
      <c r="AU211" s="245" t="s">
        <v>84</v>
      </c>
      <c r="AV211" s="14" t="s">
        <v>84</v>
      </c>
      <c r="AW211" s="14" t="s">
        <v>36</v>
      </c>
      <c r="AX211" s="14" t="s">
        <v>74</v>
      </c>
      <c r="AY211" s="245" t="s">
        <v>132</v>
      </c>
    </row>
    <row r="212" s="15" customFormat="1">
      <c r="A212" s="15"/>
      <c r="B212" s="246"/>
      <c r="C212" s="247"/>
      <c r="D212" s="226" t="s">
        <v>144</v>
      </c>
      <c r="E212" s="248" t="s">
        <v>19</v>
      </c>
      <c r="F212" s="249" t="s">
        <v>147</v>
      </c>
      <c r="G212" s="247"/>
      <c r="H212" s="250">
        <v>0.82699999999999996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6" t="s">
        <v>144</v>
      </c>
      <c r="AU212" s="256" t="s">
        <v>84</v>
      </c>
      <c r="AV212" s="15" t="s">
        <v>140</v>
      </c>
      <c r="AW212" s="15" t="s">
        <v>36</v>
      </c>
      <c r="AX212" s="15" t="s">
        <v>82</v>
      </c>
      <c r="AY212" s="256" t="s">
        <v>132</v>
      </c>
    </row>
    <row r="213" s="2" customFormat="1" ht="44.25" customHeight="1">
      <c r="A213" s="40"/>
      <c r="B213" s="41"/>
      <c r="C213" s="206" t="s">
        <v>263</v>
      </c>
      <c r="D213" s="206" t="s">
        <v>135</v>
      </c>
      <c r="E213" s="207" t="s">
        <v>264</v>
      </c>
      <c r="F213" s="208" t="s">
        <v>265</v>
      </c>
      <c r="G213" s="209" t="s">
        <v>227</v>
      </c>
      <c r="H213" s="210">
        <v>1.1499999999999999</v>
      </c>
      <c r="I213" s="211"/>
      <c r="J213" s="212">
        <f>ROUND(I213*H213,2)</f>
        <v>0</v>
      </c>
      <c r="K213" s="208" t="s">
        <v>139</v>
      </c>
      <c r="L213" s="46"/>
      <c r="M213" s="213" t="s">
        <v>19</v>
      </c>
      <c r="N213" s="214" t="s">
        <v>45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140</v>
      </c>
      <c r="AT213" s="217" t="s">
        <v>135</v>
      </c>
      <c r="AU213" s="217" t="s">
        <v>84</v>
      </c>
      <c r="AY213" s="19" t="s">
        <v>132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140</v>
      </c>
      <c r="BM213" s="217" t="s">
        <v>266</v>
      </c>
    </row>
    <row r="214" s="2" customFormat="1">
      <c r="A214" s="40"/>
      <c r="B214" s="41"/>
      <c r="C214" s="42"/>
      <c r="D214" s="219" t="s">
        <v>142</v>
      </c>
      <c r="E214" s="42"/>
      <c r="F214" s="220" t="s">
        <v>267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142</v>
      </c>
      <c r="AU214" s="19" t="s">
        <v>84</v>
      </c>
    </row>
    <row r="215" s="14" customFormat="1">
      <c r="A215" s="14"/>
      <c r="B215" s="235"/>
      <c r="C215" s="236"/>
      <c r="D215" s="226" t="s">
        <v>144</v>
      </c>
      <c r="E215" s="237" t="s">
        <v>19</v>
      </c>
      <c r="F215" s="238" t="s">
        <v>268</v>
      </c>
      <c r="G215" s="236"/>
      <c r="H215" s="239">
        <v>1.1499999999999999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144</v>
      </c>
      <c r="AU215" s="245" t="s">
        <v>84</v>
      </c>
      <c r="AV215" s="14" t="s">
        <v>84</v>
      </c>
      <c r="AW215" s="14" t="s">
        <v>36</v>
      </c>
      <c r="AX215" s="14" t="s">
        <v>74</v>
      </c>
      <c r="AY215" s="245" t="s">
        <v>132</v>
      </c>
    </row>
    <row r="216" s="15" customFormat="1">
      <c r="A216" s="15"/>
      <c r="B216" s="246"/>
      <c r="C216" s="247"/>
      <c r="D216" s="226" t="s">
        <v>144</v>
      </c>
      <c r="E216" s="248" t="s">
        <v>19</v>
      </c>
      <c r="F216" s="249" t="s">
        <v>147</v>
      </c>
      <c r="G216" s="247"/>
      <c r="H216" s="250">
        <v>1.1499999999999999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6" t="s">
        <v>144</v>
      </c>
      <c r="AU216" s="256" t="s">
        <v>84</v>
      </c>
      <c r="AV216" s="15" t="s">
        <v>140</v>
      </c>
      <c r="AW216" s="15" t="s">
        <v>36</v>
      </c>
      <c r="AX216" s="15" t="s">
        <v>82</v>
      </c>
      <c r="AY216" s="256" t="s">
        <v>132</v>
      </c>
    </row>
    <row r="217" s="2" customFormat="1" ht="44.25" customHeight="1">
      <c r="A217" s="40"/>
      <c r="B217" s="41"/>
      <c r="C217" s="206" t="s">
        <v>269</v>
      </c>
      <c r="D217" s="206" t="s">
        <v>135</v>
      </c>
      <c r="E217" s="207" t="s">
        <v>270</v>
      </c>
      <c r="F217" s="208" t="s">
        <v>271</v>
      </c>
      <c r="G217" s="209" t="s">
        <v>227</v>
      </c>
      <c r="H217" s="210">
        <v>19.931000000000001</v>
      </c>
      <c r="I217" s="211"/>
      <c r="J217" s="212">
        <f>ROUND(I217*H217,2)</f>
        <v>0</v>
      </c>
      <c r="K217" s="208" t="s">
        <v>139</v>
      </c>
      <c r="L217" s="46"/>
      <c r="M217" s="213" t="s">
        <v>19</v>
      </c>
      <c r="N217" s="214" t="s">
        <v>45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140</v>
      </c>
      <c r="AT217" s="217" t="s">
        <v>135</v>
      </c>
      <c r="AU217" s="217" t="s">
        <v>84</v>
      </c>
      <c r="AY217" s="19" t="s">
        <v>132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140</v>
      </c>
      <c r="BM217" s="217" t="s">
        <v>272</v>
      </c>
    </row>
    <row r="218" s="2" customFormat="1">
      <c r="A218" s="40"/>
      <c r="B218" s="41"/>
      <c r="C218" s="42"/>
      <c r="D218" s="219" t="s">
        <v>142</v>
      </c>
      <c r="E218" s="42"/>
      <c r="F218" s="220" t="s">
        <v>273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142</v>
      </c>
      <c r="AU218" s="19" t="s">
        <v>84</v>
      </c>
    </row>
    <row r="219" s="14" customFormat="1">
      <c r="A219" s="14"/>
      <c r="B219" s="235"/>
      <c r="C219" s="236"/>
      <c r="D219" s="226" t="s">
        <v>144</v>
      </c>
      <c r="E219" s="237" t="s">
        <v>19</v>
      </c>
      <c r="F219" s="238" t="s">
        <v>274</v>
      </c>
      <c r="G219" s="236"/>
      <c r="H219" s="239">
        <v>43.399000000000001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144</v>
      </c>
      <c r="AU219" s="245" t="s">
        <v>84</v>
      </c>
      <c r="AV219" s="14" t="s">
        <v>84</v>
      </c>
      <c r="AW219" s="14" t="s">
        <v>36</v>
      </c>
      <c r="AX219" s="14" t="s">
        <v>74</v>
      </c>
      <c r="AY219" s="245" t="s">
        <v>132</v>
      </c>
    </row>
    <row r="220" s="14" customFormat="1">
      <c r="A220" s="14"/>
      <c r="B220" s="235"/>
      <c r="C220" s="236"/>
      <c r="D220" s="226" t="s">
        <v>144</v>
      </c>
      <c r="E220" s="237" t="s">
        <v>19</v>
      </c>
      <c r="F220" s="238" t="s">
        <v>275</v>
      </c>
      <c r="G220" s="236"/>
      <c r="H220" s="239">
        <v>-23.468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144</v>
      </c>
      <c r="AU220" s="245" t="s">
        <v>84</v>
      </c>
      <c r="AV220" s="14" t="s">
        <v>84</v>
      </c>
      <c r="AW220" s="14" t="s">
        <v>36</v>
      </c>
      <c r="AX220" s="14" t="s">
        <v>74</v>
      </c>
      <c r="AY220" s="245" t="s">
        <v>132</v>
      </c>
    </row>
    <row r="221" s="15" customFormat="1">
      <c r="A221" s="15"/>
      <c r="B221" s="246"/>
      <c r="C221" s="247"/>
      <c r="D221" s="226" t="s">
        <v>144</v>
      </c>
      <c r="E221" s="248" t="s">
        <v>19</v>
      </c>
      <c r="F221" s="249" t="s">
        <v>147</v>
      </c>
      <c r="G221" s="247"/>
      <c r="H221" s="250">
        <v>19.931000000000001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144</v>
      </c>
      <c r="AU221" s="256" t="s">
        <v>84</v>
      </c>
      <c r="AV221" s="15" t="s">
        <v>140</v>
      </c>
      <c r="AW221" s="15" t="s">
        <v>36</v>
      </c>
      <c r="AX221" s="15" t="s">
        <v>82</v>
      </c>
      <c r="AY221" s="256" t="s">
        <v>132</v>
      </c>
    </row>
    <row r="222" s="2" customFormat="1" ht="37.8" customHeight="1">
      <c r="A222" s="40"/>
      <c r="B222" s="41"/>
      <c r="C222" s="206" t="s">
        <v>276</v>
      </c>
      <c r="D222" s="206" t="s">
        <v>135</v>
      </c>
      <c r="E222" s="207" t="s">
        <v>277</v>
      </c>
      <c r="F222" s="208" t="s">
        <v>278</v>
      </c>
      <c r="G222" s="209" t="s">
        <v>227</v>
      </c>
      <c r="H222" s="210">
        <v>0.38400000000000001</v>
      </c>
      <c r="I222" s="211"/>
      <c r="J222" s="212">
        <f>ROUND(I222*H222,2)</f>
        <v>0</v>
      </c>
      <c r="K222" s="208" t="s">
        <v>139</v>
      </c>
      <c r="L222" s="46"/>
      <c r="M222" s="213" t="s">
        <v>19</v>
      </c>
      <c r="N222" s="214" t="s">
        <v>45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140</v>
      </c>
      <c r="AT222" s="217" t="s">
        <v>135</v>
      </c>
      <c r="AU222" s="217" t="s">
        <v>84</v>
      </c>
      <c r="AY222" s="19" t="s">
        <v>132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82</v>
      </c>
      <c r="BK222" s="218">
        <f>ROUND(I222*H222,2)</f>
        <v>0</v>
      </c>
      <c r="BL222" s="19" t="s">
        <v>140</v>
      </c>
      <c r="BM222" s="217" t="s">
        <v>279</v>
      </c>
    </row>
    <row r="223" s="2" customFormat="1">
      <c r="A223" s="40"/>
      <c r="B223" s="41"/>
      <c r="C223" s="42"/>
      <c r="D223" s="219" t="s">
        <v>142</v>
      </c>
      <c r="E223" s="42"/>
      <c r="F223" s="220" t="s">
        <v>280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142</v>
      </c>
      <c r="AU223" s="19" t="s">
        <v>84</v>
      </c>
    </row>
    <row r="224" s="14" customFormat="1">
      <c r="A224" s="14"/>
      <c r="B224" s="235"/>
      <c r="C224" s="236"/>
      <c r="D224" s="226" t="s">
        <v>144</v>
      </c>
      <c r="E224" s="237" t="s">
        <v>19</v>
      </c>
      <c r="F224" s="238" t="s">
        <v>281</v>
      </c>
      <c r="G224" s="236"/>
      <c r="H224" s="239">
        <v>0.38400000000000001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144</v>
      </c>
      <c r="AU224" s="245" t="s">
        <v>84</v>
      </c>
      <c r="AV224" s="14" t="s">
        <v>84</v>
      </c>
      <c r="AW224" s="14" t="s">
        <v>36</v>
      </c>
      <c r="AX224" s="14" t="s">
        <v>74</v>
      </c>
      <c r="AY224" s="245" t="s">
        <v>132</v>
      </c>
    </row>
    <row r="225" s="15" customFormat="1">
      <c r="A225" s="15"/>
      <c r="B225" s="246"/>
      <c r="C225" s="247"/>
      <c r="D225" s="226" t="s">
        <v>144</v>
      </c>
      <c r="E225" s="248" t="s">
        <v>19</v>
      </c>
      <c r="F225" s="249" t="s">
        <v>147</v>
      </c>
      <c r="G225" s="247"/>
      <c r="H225" s="250">
        <v>0.38400000000000001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6" t="s">
        <v>144</v>
      </c>
      <c r="AU225" s="256" t="s">
        <v>84</v>
      </c>
      <c r="AV225" s="15" t="s">
        <v>140</v>
      </c>
      <c r="AW225" s="15" t="s">
        <v>36</v>
      </c>
      <c r="AX225" s="15" t="s">
        <v>82</v>
      </c>
      <c r="AY225" s="256" t="s">
        <v>132</v>
      </c>
    </row>
    <row r="226" s="2" customFormat="1" ht="44.25" customHeight="1">
      <c r="A226" s="40"/>
      <c r="B226" s="41"/>
      <c r="C226" s="206" t="s">
        <v>186</v>
      </c>
      <c r="D226" s="206" t="s">
        <v>135</v>
      </c>
      <c r="E226" s="207" t="s">
        <v>282</v>
      </c>
      <c r="F226" s="208" t="s">
        <v>283</v>
      </c>
      <c r="G226" s="209" t="s">
        <v>227</v>
      </c>
      <c r="H226" s="210">
        <v>0.10000000000000001</v>
      </c>
      <c r="I226" s="211"/>
      <c r="J226" s="212">
        <f>ROUND(I226*H226,2)</f>
        <v>0</v>
      </c>
      <c r="K226" s="208" t="s">
        <v>139</v>
      </c>
      <c r="L226" s="46"/>
      <c r="M226" s="213" t="s">
        <v>19</v>
      </c>
      <c r="N226" s="214" t="s">
        <v>45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140</v>
      </c>
      <c r="AT226" s="217" t="s">
        <v>135</v>
      </c>
      <c r="AU226" s="217" t="s">
        <v>84</v>
      </c>
      <c r="AY226" s="19" t="s">
        <v>132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82</v>
      </c>
      <c r="BK226" s="218">
        <f>ROUND(I226*H226,2)</f>
        <v>0</v>
      </c>
      <c r="BL226" s="19" t="s">
        <v>140</v>
      </c>
      <c r="BM226" s="217" t="s">
        <v>284</v>
      </c>
    </row>
    <row r="227" s="2" customFormat="1">
      <c r="A227" s="40"/>
      <c r="B227" s="41"/>
      <c r="C227" s="42"/>
      <c r="D227" s="219" t="s">
        <v>142</v>
      </c>
      <c r="E227" s="42"/>
      <c r="F227" s="220" t="s">
        <v>285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142</v>
      </c>
      <c r="AU227" s="19" t="s">
        <v>84</v>
      </c>
    </row>
    <row r="228" s="14" customFormat="1">
      <c r="A228" s="14"/>
      <c r="B228" s="235"/>
      <c r="C228" s="236"/>
      <c r="D228" s="226" t="s">
        <v>144</v>
      </c>
      <c r="E228" s="237" t="s">
        <v>19</v>
      </c>
      <c r="F228" s="238" t="s">
        <v>286</v>
      </c>
      <c r="G228" s="236"/>
      <c r="H228" s="239">
        <v>0.10000000000000001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144</v>
      </c>
      <c r="AU228" s="245" t="s">
        <v>84</v>
      </c>
      <c r="AV228" s="14" t="s">
        <v>84</v>
      </c>
      <c r="AW228" s="14" t="s">
        <v>36</v>
      </c>
      <c r="AX228" s="14" t="s">
        <v>74</v>
      </c>
      <c r="AY228" s="245" t="s">
        <v>132</v>
      </c>
    </row>
    <row r="229" s="15" customFormat="1">
      <c r="A229" s="15"/>
      <c r="B229" s="246"/>
      <c r="C229" s="247"/>
      <c r="D229" s="226" t="s">
        <v>144</v>
      </c>
      <c r="E229" s="248" t="s">
        <v>19</v>
      </c>
      <c r="F229" s="249" t="s">
        <v>147</v>
      </c>
      <c r="G229" s="247"/>
      <c r="H229" s="250">
        <v>0.10000000000000001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6" t="s">
        <v>144</v>
      </c>
      <c r="AU229" s="256" t="s">
        <v>84</v>
      </c>
      <c r="AV229" s="15" t="s">
        <v>140</v>
      </c>
      <c r="AW229" s="15" t="s">
        <v>36</v>
      </c>
      <c r="AX229" s="15" t="s">
        <v>82</v>
      </c>
      <c r="AY229" s="256" t="s">
        <v>132</v>
      </c>
    </row>
    <row r="230" s="12" customFormat="1" ht="25.92" customHeight="1">
      <c r="A230" s="12"/>
      <c r="B230" s="190"/>
      <c r="C230" s="191"/>
      <c r="D230" s="192" t="s">
        <v>73</v>
      </c>
      <c r="E230" s="193" t="s">
        <v>287</v>
      </c>
      <c r="F230" s="193" t="s">
        <v>288</v>
      </c>
      <c r="G230" s="191"/>
      <c r="H230" s="191"/>
      <c r="I230" s="194"/>
      <c r="J230" s="195">
        <f>BK230</f>
        <v>0</v>
      </c>
      <c r="K230" s="191"/>
      <c r="L230" s="196"/>
      <c r="M230" s="197"/>
      <c r="N230" s="198"/>
      <c r="O230" s="198"/>
      <c r="P230" s="199">
        <f>P231+P302+P362+P375+P388+P420+P433+P452+P485+P495+P532+P545</f>
        <v>0</v>
      </c>
      <c r="Q230" s="198"/>
      <c r="R230" s="199">
        <f>R231+R302+R362+R375+R388+R420+R433+R452+R485+R495+R532+R545</f>
        <v>0.6996150000000001</v>
      </c>
      <c r="S230" s="198"/>
      <c r="T230" s="200">
        <f>T231+T302+T362+T375+T388+T420+T433+T452+T485+T495+T532+T545</f>
        <v>12.560386960000001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1" t="s">
        <v>84</v>
      </c>
      <c r="AT230" s="202" t="s">
        <v>73</v>
      </c>
      <c r="AU230" s="202" t="s">
        <v>74</v>
      </c>
      <c r="AY230" s="201" t="s">
        <v>132</v>
      </c>
      <c r="BK230" s="203">
        <f>BK231+BK302+BK362+BK375+BK388+BK420+BK433+BK452+BK485+BK495+BK532+BK545</f>
        <v>0</v>
      </c>
    </row>
    <row r="231" s="12" customFormat="1" ht="22.8" customHeight="1">
      <c r="A231" s="12"/>
      <c r="B231" s="190"/>
      <c r="C231" s="191"/>
      <c r="D231" s="192" t="s">
        <v>73</v>
      </c>
      <c r="E231" s="204" t="s">
        <v>289</v>
      </c>
      <c r="F231" s="204" t="s">
        <v>290</v>
      </c>
      <c r="G231" s="191"/>
      <c r="H231" s="191"/>
      <c r="I231" s="194"/>
      <c r="J231" s="205">
        <f>BK231</f>
        <v>0</v>
      </c>
      <c r="K231" s="191"/>
      <c r="L231" s="196"/>
      <c r="M231" s="197"/>
      <c r="N231" s="198"/>
      <c r="O231" s="198"/>
      <c r="P231" s="199">
        <f>SUM(P232:P301)</f>
        <v>0</v>
      </c>
      <c r="Q231" s="198"/>
      <c r="R231" s="199">
        <f>SUM(R232:R301)</f>
        <v>0</v>
      </c>
      <c r="S231" s="198"/>
      <c r="T231" s="200">
        <f>SUM(T232:T301)</f>
        <v>1.75026075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1" t="s">
        <v>84</v>
      </c>
      <c r="AT231" s="202" t="s">
        <v>73</v>
      </c>
      <c r="AU231" s="202" t="s">
        <v>82</v>
      </c>
      <c r="AY231" s="201" t="s">
        <v>132</v>
      </c>
      <c r="BK231" s="203">
        <f>SUM(BK232:BK301)</f>
        <v>0</v>
      </c>
    </row>
    <row r="232" s="2" customFormat="1" ht="24.15" customHeight="1">
      <c r="A232" s="40"/>
      <c r="B232" s="41"/>
      <c r="C232" s="206" t="s">
        <v>7</v>
      </c>
      <c r="D232" s="206" t="s">
        <v>135</v>
      </c>
      <c r="E232" s="207" t="s">
        <v>291</v>
      </c>
      <c r="F232" s="208" t="s">
        <v>292</v>
      </c>
      <c r="G232" s="209" t="s">
        <v>180</v>
      </c>
      <c r="H232" s="210">
        <v>20.475000000000001</v>
      </c>
      <c r="I232" s="211"/>
      <c r="J232" s="212">
        <f>ROUND(I232*H232,2)</f>
        <v>0</v>
      </c>
      <c r="K232" s="208" t="s">
        <v>139</v>
      </c>
      <c r="L232" s="46"/>
      <c r="M232" s="213" t="s">
        <v>19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0.014919999999999999</v>
      </c>
      <c r="T232" s="216">
        <f>S232*H232</f>
        <v>0.30548700000000001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257</v>
      </c>
      <c r="AT232" s="217" t="s">
        <v>135</v>
      </c>
      <c r="AU232" s="217" t="s">
        <v>84</v>
      </c>
      <c r="AY232" s="19" t="s">
        <v>132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257</v>
      </c>
      <c r="BM232" s="217" t="s">
        <v>293</v>
      </c>
    </row>
    <row r="233" s="2" customFormat="1">
      <c r="A233" s="40"/>
      <c r="B233" s="41"/>
      <c r="C233" s="42"/>
      <c r="D233" s="219" t="s">
        <v>142</v>
      </c>
      <c r="E233" s="42"/>
      <c r="F233" s="220" t="s">
        <v>294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142</v>
      </c>
      <c r="AU233" s="19" t="s">
        <v>84</v>
      </c>
    </row>
    <row r="234" s="13" customFormat="1">
      <c r="A234" s="13"/>
      <c r="B234" s="224"/>
      <c r="C234" s="225"/>
      <c r="D234" s="226" t="s">
        <v>144</v>
      </c>
      <c r="E234" s="227" t="s">
        <v>19</v>
      </c>
      <c r="F234" s="228" t="s">
        <v>162</v>
      </c>
      <c r="G234" s="225"/>
      <c r="H234" s="227" t="s">
        <v>19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144</v>
      </c>
      <c r="AU234" s="234" t="s">
        <v>84</v>
      </c>
      <c r="AV234" s="13" t="s">
        <v>82</v>
      </c>
      <c r="AW234" s="13" t="s">
        <v>36</v>
      </c>
      <c r="AX234" s="13" t="s">
        <v>74</v>
      </c>
      <c r="AY234" s="234" t="s">
        <v>132</v>
      </c>
    </row>
    <row r="235" s="13" customFormat="1">
      <c r="A235" s="13"/>
      <c r="B235" s="224"/>
      <c r="C235" s="225"/>
      <c r="D235" s="226" t="s">
        <v>144</v>
      </c>
      <c r="E235" s="227" t="s">
        <v>19</v>
      </c>
      <c r="F235" s="228" t="s">
        <v>295</v>
      </c>
      <c r="G235" s="225"/>
      <c r="H235" s="227" t="s">
        <v>19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144</v>
      </c>
      <c r="AU235" s="234" t="s">
        <v>84</v>
      </c>
      <c r="AV235" s="13" t="s">
        <v>82</v>
      </c>
      <c r="AW235" s="13" t="s">
        <v>36</v>
      </c>
      <c r="AX235" s="13" t="s">
        <v>74</v>
      </c>
      <c r="AY235" s="234" t="s">
        <v>132</v>
      </c>
    </row>
    <row r="236" s="14" customFormat="1">
      <c r="A236" s="14"/>
      <c r="B236" s="235"/>
      <c r="C236" s="236"/>
      <c r="D236" s="226" t="s">
        <v>144</v>
      </c>
      <c r="E236" s="237" t="s">
        <v>19</v>
      </c>
      <c r="F236" s="238" t="s">
        <v>296</v>
      </c>
      <c r="G236" s="236"/>
      <c r="H236" s="239">
        <v>4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144</v>
      </c>
      <c r="AU236" s="245" t="s">
        <v>84</v>
      </c>
      <c r="AV236" s="14" t="s">
        <v>84</v>
      </c>
      <c r="AW236" s="14" t="s">
        <v>36</v>
      </c>
      <c r="AX236" s="14" t="s">
        <v>74</v>
      </c>
      <c r="AY236" s="245" t="s">
        <v>132</v>
      </c>
    </row>
    <row r="237" s="13" customFormat="1">
      <c r="A237" s="13"/>
      <c r="B237" s="224"/>
      <c r="C237" s="225"/>
      <c r="D237" s="226" t="s">
        <v>144</v>
      </c>
      <c r="E237" s="227" t="s">
        <v>19</v>
      </c>
      <c r="F237" s="228" t="s">
        <v>164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144</v>
      </c>
      <c r="AU237" s="234" t="s">
        <v>84</v>
      </c>
      <c r="AV237" s="13" t="s">
        <v>82</v>
      </c>
      <c r="AW237" s="13" t="s">
        <v>36</v>
      </c>
      <c r="AX237" s="13" t="s">
        <v>74</v>
      </c>
      <c r="AY237" s="234" t="s">
        <v>132</v>
      </c>
    </row>
    <row r="238" s="13" customFormat="1">
      <c r="A238" s="13"/>
      <c r="B238" s="224"/>
      <c r="C238" s="225"/>
      <c r="D238" s="226" t="s">
        <v>144</v>
      </c>
      <c r="E238" s="227" t="s">
        <v>19</v>
      </c>
      <c r="F238" s="228" t="s">
        <v>295</v>
      </c>
      <c r="G238" s="225"/>
      <c r="H238" s="227" t="s">
        <v>19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144</v>
      </c>
      <c r="AU238" s="234" t="s">
        <v>84</v>
      </c>
      <c r="AV238" s="13" t="s">
        <v>82</v>
      </c>
      <c r="AW238" s="13" t="s">
        <v>36</v>
      </c>
      <c r="AX238" s="13" t="s">
        <v>74</v>
      </c>
      <c r="AY238" s="234" t="s">
        <v>132</v>
      </c>
    </row>
    <row r="239" s="14" customFormat="1">
      <c r="A239" s="14"/>
      <c r="B239" s="235"/>
      <c r="C239" s="236"/>
      <c r="D239" s="226" t="s">
        <v>144</v>
      </c>
      <c r="E239" s="237" t="s">
        <v>19</v>
      </c>
      <c r="F239" s="238" t="s">
        <v>296</v>
      </c>
      <c r="G239" s="236"/>
      <c r="H239" s="239">
        <v>4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144</v>
      </c>
      <c r="AU239" s="245" t="s">
        <v>84</v>
      </c>
      <c r="AV239" s="14" t="s">
        <v>84</v>
      </c>
      <c r="AW239" s="14" t="s">
        <v>36</v>
      </c>
      <c r="AX239" s="14" t="s">
        <v>74</v>
      </c>
      <c r="AY239" s="245" t="s">
        <v>132</v>
      </c>
    </row>
    <row r="240" s="13" customFormat="1">
      <c r="A240" s="13"/>
      <c r="B240" s="224"/>
      <c r="C240" s="225"/>
      <c r="D240" s="226" t="s">
        <v>144</v>
      </c>
      <c r="E240" s="227" t="s">
        <v>19</v>
      </c>
      <c r="F240" s="228" t="s">
        <v>167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144</v>
      </c>
      <c r="AU240" s="234" t="s">
        <v>84</v>
      </c>
      <c r="AV240" s="13" t="s">
        <v>82</v>
      </c>
      <c r="AW240" s="13" t="s">
        <v>36</v>
      </c>
      <c r="AX240" s="13" t="s">
        <v>74</v>
      </c>
      <c r="AY240" s="234" t="s">
        <v>132</v>
      </c>
    </row>
    <row r="241" s="13" customFormat="1">
      <c r="A241" s="13"/>
      <c r="B241" s="224"/>
      <c r="C241" s="225"/>
      <c r="D241" s="226" t="s">
        <v>144</v>
      </c>
      <c r="E241" s="227" t="s">
        <v>19</v>
      </c>
      <c r="F241" s="228" t="s">
        <v>295</v>
      </c>
      <c r="G241" s="225"/>
      <c r="H241" s="227" t="s">
        <v>19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144</v>
      </c>
      <c r="AU241" s="234" t="s">
        <v>84</v>
      </c>
      <c r="AV241" s="13" t="s">
        <v>82</v>
      </c>
      <c r="AW241" s="13" t="s">
        <v>36</v>
      </c>
      <c r="AX241" s="13" t="s">
        <v>74</v>
      </c>
      <c r="AY241" s="234" t="s">
        <v>132</v>
      </c>
    </row>
    <row r="242" s="14" customFormat="1">
      <c r="A242" s="14"/>
      <c r="B242" s="235"/>
      <c r="C242" s="236"/>
      <c r="D242" s="226" t="s">
        <v>144</v>
      </c>
      <c r="E242" s="237" t="s">
        <v>19</v>
      </c>
      <c r="F242" s="238" t="s">
        <v>296</v>
      </c>
      <c r="G242" s="236"/>
      <c r="H242" s="239">
        <v>4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144</v>
      </c>
      <c r="AU242" s="245" t="s">
        <v>84</v>
      </c>
      <c r="AV242" s="14" t="s">
        <v>84</v>
      </c>
      <c r="AW242" s="14" t="s">
        <v>36</v>
      </c>
      <c r="AX242" s="14" t="s">
        <v>74</v>
      </c>
      <c r="AY242" s="245" t="s">
        <v>132</v>
      </c>
    </row>
    <row r="243" s="13" customFormat="1">
      <c r="A243" s="13"/>
      <c r="B243" s="224"/>
      <c r="C243" s="225"/>
      <c r="D243" s="226" t="s">
        <v>144</v>
      </c>
      <c r="E243" s="227" t="s">
        <v>19</v>
      </c>
      <c r="F243" s="228" t="s">
        <v>297</v>
      </c>
      <c r="G243" s="225"/>
      <c r="H243" s="227" t="s">
        <v>19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144</v>
      </c>
      <c r="AU243" s="234" t="s">
        <v>84</v>
      </c>
      <c r="AV243" s="13" t="s">
        <v>82</v>
      </c>
      <c r="AW243" s="13" t="s">
        <v>36</v>
      </c>
      <c r="AX243" s="13" t="s">
        <v>74</v>
      </c>
      <c r="AY243" s="234" t="s">
        <v>132</v>
      </c>
    </row>
    <row r="244" s="14" customFormat="1">
      <c r="A244" s="14"/>
      <c r="B244" s="235"/>
      <c r="C244" s="236"/>
      <c r="D244" s="226" t="s">
        <v>144</v>
      </c>
      <c r="E244" s="237" t="s">
        <v>19</v>
      </c>
      <c r="F244" s="238" t="s">
        <v>298</v>
      </c>
      <c r="G244" s="236"/>
      <c r="H244" s="239">
        <v>7.5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144</v>
      </c>
      <c r="AU244" s="245" t="s">
        <v>84</v>
      </c>
      <c r="AV244" s="14" t="s">
        <v>84</v>
      </c>
      <c r="AW244" s="14" t="s">
        <v>36</v>
      </c>
      <c r="AX244" s="14" t="s">
        <v>74</v>
      </c>
      <c r="AY244" s="245" t="s">
        <v>132</v>
      </c>
    </row>
    <row r="245" s="15" customFormat="1">
      <c r="A245" s="15"/>
      <c r="B245" s="246"/>
      <c r="C245" s="247"/>
      <c r="D245" s="226" t="s">
        <v>144</v>
      </c>
      <c r="E245" s="248" t="s">
        <v>19</v>
      </c>
      <c r="F245" s="249" t="s">
        <v>147</v>
      </c>
      <c r="G245" s="247"/>
      <c r="H245" s="250">
        <v>19.5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144</v>
      </c>
      <c r="AU245" s="256" t="s">
        <v>84</v>
      </c>
      <c r="AV245" s="15" t="s">
        <v>140</v>
      </c>
      <c r="AW245" s="15" t="s">
        <v>36</v>
      </c>
      <c r="AX245" s="15" t="s">
        <v>82</v>
      </c>
      <c r="AY245" s="256" t="s">
        <v>132</v>
      </c>
    </row>
    <row r="246" s="14" customFormat="1">
      <c r="A246" s="14"/>
      <c r="B246" s="235"/>
      <c r="C246" s="236"/>
      <c r="D246" s="226" t="s">
        <v>144</v>
      </c>
      <c r="E246" s="236"/>
      <c r="F246" s="238" t="s">
        <v>299</v>
      </c>
      <c r="G246" s="236"/>
      <c r="H246" s="239">
        <v>20.475000000000001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144</v>
      </c>
      <c r="AU246" s="245" t="s">
        <v>84</v>
      </c>
      <c r="AV246" s="14" t="s">
        <v>84</v>
      </c>
      <c r="AW246" s="14" t="s">
        <v>4</v>
      </c>
      <c r="AX246" s="14" t="s">
        <v>82</v>
      </c>
      <c r="AY246" s="245" t="s">
        <v>132</v>
      </c>
    </row>
    <row r="247" s="2" customFormat="1" ht="24.15" customHeight="1">
      <c r="A247" s="40"/>
      <c r="B247" s="41"/>
      <c r="C247" s="206" t="s">
        <v>300</v>
      </c>
      <c r="D247" s="206" t="s">
        <v>135</v>
      </c>
      <c r="E247" s="207" t="s">
        <v>301</v>
      </c>
      <c r="F247" s="208" t="s">
        <v>302</v>
      </c>
      <c r="G247" s="209" t="s">
        <v>180</v>
      </c>
      <c r="H247" s="210">
        <v>40.950000000000003</v>
      </c>
      <c r="I247" s="211"/>
      <c r="J247" s="212">
        <f>ROUND(I247*H247,2)</f>
        <v>0</v>
      </c>
      <c r="K247" s="208" t="s">
        <v>139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0.03065</v>
      </c>
      <c r="T247" s="216">
        <f>S247*H247</f>
        <v>1.2551175000000001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257</v>
      </c>
      <c r="AT247" s="217" t="s">
        <v>135</v>
      </c>
      <c r="AU247" s="217" t="s">
        <v>84</v>
      </c>
      <c r="AY247" s="19" t="s">
        <v>132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257</v>
      </c>
      <c r="BM247" s="217" t="s">
        <v>303</v>
      </c>
    </row>
    <row r="248" s="2" customFormat="1">
      <c r="A248" s="40"/>
      <c r="B248" s="41"/>
      <c r="C248" s="42"/>
      <c r="D248" s="219" t="s">
        <v>142</v>
      </c>
      <c r="E248" s="42"/>
      <c r="F248" s="220" t="s">
        <v>304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142</v>
      </c>
      <c r="AU248" s="19" t="s">
        <v>84</v>
      </c>
    </row>
    <row r="249" s="13" customFormat="1">
      <c r="A249" s="13"/>
      <c r="B249" s="224"/>
      <c r="C249" s="225"/>
      <c r="D249" s="226" t="s">
        <v>144</v>
      </c>
      <c r="E249" s="227" t="s">
        <v>19</v>
      </c>
      <c r="F249" s="228" t="s">
        <v>162</v>
      </c>
      <c r="G249" s="225"/>
      <c r="H249" s="227" t="s">
        <v>19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144</v>
      </c>
      <c r="AU249" s="234" t="s">
        <v>84</v>
      </c>
      <c r="AV249" s="13" t="s">
        <v>82</v>
      </c>
      <c r="AW249" s="13" t="s">
        <v>36</v>
      </c>
      <c r="AX249" s="13" t="s">
        <v>74</v>
      </c>
      <c r="AY249" s="234" t="s">
        <v>132</v>
      </c>
    </row>
    <row r="250" s="13" customFormat="1">
      <c r="A250" s="13"/>
      <c r="B250" s="224"/>
      <c r="C250" s="225"/>
      <c r="D250" s="226" t="s">
        <v>144</v>
      </c>
      <c r="E250" s="227" t="s">
        <v>19</v>
      </c>
      <c r="F250" s="228" t="s">
        <v>305</v>
      </c>
      <c r="G250" s="225"/>
      <c r="H250" s="227" t="s">
        <v>19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144</v>
      </c>
      <c r="AU250" s="234" t="s">
        <v>84</v>
      </c>
      <c r="AV250" s="13" t="s">
        <v>82</v>
      </c>
      <c r="AW250" s="13" t="s">
        <v>36</v>
      </c>
      <c r="AX250" s="13" t="s">
        <v>74</v>
      </c>
      <c r="AY250" s="234" t="s">
        <v>132</v>
      </c>
    </row>
    <row r="251" s="14" customFormat="1">
      <c r="A251" s="14"/>
      <c r="B251" s="235"/>
      <c r="C251" s="236"/>
      <c r="D251" s="226" t="s">
        <v>144</v>
      </c>
      <c r="E251" s="237" t="s">
        <v>19</v>
      </c>
      <c r="F251" s="238" t="s">
        <v>306</v>
      </c>
      <c r="G251" s="236"/>
      <c r="H251" s="239">
        <v>10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144</v>
      </c>
      <c r="AU251" s="245" t="s">
        <v>84</v>
      </c>
      <c r="AV251" s="14" t="s">
        <v>84</v>
      </c>
      <c r="AW251" s="14" t="s">
        <v>36</v>
      </c>
      <c r="AX251" s="14" t="s">
        <v>74</v>
      </c>
      <c r="AY251" s="245" t="s">
        <v>132</v>
      </c>
    </row>
    <row r="252" s="13" customFormat="1">
      <c r="A252" s="13"/>
      <c r="B252" s="224"/>
      <c r="C252" s="225"/>
      <c r="D252" s="226" t="s">
        <v>144</v>
      </c>
      <c r="E252" s="227" t="s">
        <v>19</v>
      </c>
      <c r="F252" s="228" t="s">
        <v>164</v>
      </c>
      <c r="G252" s="225"/>
      <c r="H252" s="227" t="s">
        <v>19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144</v>
      </c>
      <c r="AU252" s="234" t="s">
        <v>84</v>
      </c>
      <c r="AV252" s="13" t="s">
        <v>82</v>
      </c>
      <c r="AW252" s="13" t="s">
        <v>36</v>
      </c>
      <c r="AX252" s="13" t="s">
        <v>74</v>
      </c>
      <c r="AY252" s="234" t="s">
        <v>132</v>
      </c>
    </row>
    <row r="253" s="13" customFormat="1">
      <c r="A253" s="13"/>
      <c r="B253" s="224"/>
      <c r="C253" s="225"/>
      <c r="D253" s="226" t="s">
        <v>144</v>
      </c>
      <c r="E253" s="227" t="s">
        <v>19</v>
      </c>
      <c r="F253" s="228" t="s">
        <v>305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144</v>
      </c>
      <c r="AU253" s="234" t="s">
        <v>84</v>
      </c>
      <c r="AV253" s="13" t="s">
        <v>82</v>
      </c>
      <c r="AW253" s="13" t="s">
        <v>36</v>
      </c>
      <c r="AX253" s="13" t="s">
        <v>74</v>
      </c>
      <c r="AY253" s="234" t="s">
        <v>132</v>
      </c>
    </row>
    <row r="254" s="14" customFormat="1">
      <c r="A254" s="14"/>
      <c r="B254" s="235"/>
      <c r="C254" s="236"/>
      <c r="D254" s="226" t="s">
        <v>144</v>
      </c>
      <c r="E254" s="237" t="s">
        <v>19</v>
      </c>
      <c r="F254" s="238" t="s">
        <v>307</v>
      </c>
      <c r="G254" s="236"/>
      <c r="H254" s="239">
        <v>12.5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144</v>
      </c>
      <c r="AU254" s="245" t="s">
        <v>84</v>
      </c>
      <c r="AV254" s="14" t="s">
        <v>84</v>
      </c>
      <c r="AW254" s="14" t="s">
        <v>36</v>
      </c>
      <c r="AX254" s="14" t="s">
        <v>74</v>
      </c>
      <c r="AY254" s="245" t="s">
        <v>132</v>
      </c>
    </row>
    <row r="255" s="13" customFormat="1">
      <c r="A255" s="13"/>
      <c r="B255" s="224"/>
      <c r="C255" s="225"/>
      <c r="D255" s="226" t="s">
        <v>144</v>
      </c>
      <c r="E255" s="227" t="s">
        <v>19</v>
      </c>
      <c r="F255" s="228" t="s">
        <v>153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144</v>
      </c>
      <c r="AU255" s="234" t="s">
        <v>84</v>
      </c>
      <c r="AV255" s="13" t="s">
        <v>82</v>
      </c>
      <c r="AW255" s="13" t="s">
        <v>36</v>
      </c>
      <c r="AX255" s="13" t="s">
        <v>74</v>
      </c>
      <c r="AY255" s="234" t="s">
        <v>132</v>
      </c>
    </row>
    <row r="256" s="13" customFormat="1">
      <c r="A256" s="13"/>
      <c r="B256" s="224"/>
      <c r="C256" s="225"/>
      <c r="D256" s="226" t="s">
        <v>144</v>
      </c>
      <c r="E256" s="227" t="s">
        <v>19</v>
      </c>
      <c r="F256" s="228" t="s">
        <v>305</v>
      </c>
      <c r="G256" s="225"/>
      <c r="H256" s="227" t="s">
        <v>19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144</v>
      </c>
      <c r="AU256" s="234" t="s">
        <v>84</v>
      </c>
      <c r="AV256" s="13" t="s">
        <v>82</v>
      </c>
      <c r="AW256" s="13" t="s">
        <v>36</v>
      </c>
      <c r="AX256" s="13" t="s">
        <v>74</v>
      </c>
      <c r="AY256" s="234" t="s">
        <v>132</v>
      </c>
    </row>
    <row r="257" s="14" customFormat="1">
      <c r="A257" s="14"/>
      <c r="B257" s="235"/>
      <c r="C257" s="236"/>
      <c r="D257" s="226" t="s">
        <v>144</v>
      </c>
      <c r="E257" s="237" t="s">
        <v>19</v>
      </c>
      <c r="F257" s="238" t="s">
        <v>308</v>
      </c>
      <c r="G257" s="236"/>
      <c r="H257" s="239">
        <v>7.5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144</v>
      </c>
      <c r="AU257" s="245" t="s">
        <v>84</v>
      </c>
      <c r="AV257" s="14" t="s">
        <v>84</v>
      </c>
      <c r="AW257" s="14" t="s">
        <v>36</v>
      </c>
      <c r="AX257" s="14" t="s">
        <v>74</v>
      </c>
      <c r="AY257" s="245" t="s">
        <v>132</v>
      </c>
    </row>
    <row r="258" s="13" customFormat="1">
      <c r="A258" s="13"/>
      <c r="B258" s="224"/>
      <c r="C258" s="225"/>
      <c r="D258" s="226" t="s">
        <v>144</v>
      </c>
      <c r="E258" s="227" t="s">
        <v>19</v>
      </c>
      <c r="F258" s="228" t="s">
        <v>167</v>
      </c>
      <c r="G258" s="225"/>
      <c r="H258" s="227" t="s">
        <v>19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144</v>
      </c>
      <c r="AU258" s="234" t="s">
        <v>84</v>
      </c>
      <c r="AV258" s="13" t="s">
        <v>82</v>
      </c>
      <c r="AW258" s="13" t="s">
        <v>36</v>
      </c>
      <c r="AX258" s="13" t="s">
        <v>74</v>
      </c>
      <c r="AY258" s="234" t="s">
        <v>132</v>
      </c>
    </row>
    <row r="259" s="13" customFormat="1">
      <c r="A259" s="13"/>
      <c r="B259" s="224"/>
      <c r="C259" s="225"/>
      <c r="D259" s="226" t="s">
        <v>144</v>
      </c>
      <c r="E259" s="227" t="s">
        <v>19</v>
      </c>
      <c r="F259" s="228" t="s">
        <v>305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144</v>
      </c>
      <c r="AU259" s="234" t="s">
        <v>84</v>
      </c>
      <c r="AV259" s="13" t="s">
        <v>82</v>
      </c>
      <c r="AW259" s="13" t="s">
        <v>36</v>
      </c>
      <c r="AX259" s="13" t="s">
        <v>74</v>
      </c>
      <c r="AY259" s="234" t="s">
        <v>132</v>
      </c>
    </row>
    <row r="260" s="14" customFormat="1">
      <c r="A260" s="14"/>
      <c r="B260" s="235"/>
      <c r="C260" s="236"/>
      <c r="D260" s="226" t="s">
        <v>144</v>
      </c>
      <c r="E260" s="237" t="s">
        <v>19</v>
      </c>
      <c r="F260" s="238" t="s">
        <v>309</v>
      </c>
      <c r="G260" s="236"/>
      <c r="H260" s="239">
        <v>9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144</v>
      </c>
      <c r="AU260" s="245" t="s">
        <v>84</v>
      </c>
      <c r="AV260" s="14" t="s">
        <v>84</v>
      </c>
      <c r="AW260" s="14" t="s">
        <v>36</v>
      </c>
      <c r="AX260" s="14" t="s">
        <v>74</v>
      </c>
      <c r="AY260" s="245" t="s">
        <v>132</v>
      </c>
    </row>
    <row r="261" s="15" customFormat="1">
      <c r="A261" s="15"/>
      <c r="B261" s="246"/>
      <c r="C261" s="247"/>
      <c r="D261" s="226" t="s">
        <v>144</v>
      </c>
      <c r="E261" s="248" t="s">
        <v>19</v>
      </c>
      <c r="F261" s="249" t="s">
        <v>147</v>
      </c>
      <c r="G261" s="247"/>
      <c r="H261" s="250">
        <v>39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6" t="s">
        <v>144</v>
      </c>
      <c r="AU261" s="256" t="s">
        <v>84</v>
      </c>
      <c r="AV261" s="15" t="s">
        <v>140</v>
      </c>
      <c r="AW261" s="15" t="s">
        <v>36</v>
      </c>
      <c r="AX261" s="15" t="s">
        <v>82</v>
      </c>
      <c r="AY261" s="256" t="s">
        <v>132</v>
      </c>
    </row>
    <row r="262" s="14" customFormat="1">
      <c r="A262" s="14"/>
      <c r="B262" s="235"/>
      <c r="C262" s="236"/>
      <c r="D262" s="226" t="s">
        <v>144</v>
      </c>
      <c r="E262" s="236"/>
      <c r="F262" s="238" t="s">
        <v>310</v>
      </c>
      <c r="G262" s="236"/>
      <c r="H262" s="239">
        <v>40.950000000000003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144</v>
      </c>
      <c r="AU262" s="245" t="s">
        <v>84</v>
      </c>
      <c r="AV262" s="14" t="s">
        <v>84</v>
      </c>
      <c r="AW262" s="14" t="s">
        <v>4</v>
      </c>
      <c r="AX262" s="14" t="s">
        <v>82</v>
      </c>
      <c r="AY262" s="245" t="s">
        <v>132</v>
      </c>
    </row>
    <row r="263" s="2" customFormat="1" ht="24.15" customHeight="1">
      <c r="A263" s="40"/>
      <c r="B263" s="41"/>
      <c r="C263" s="206" t="s">
        <v>311</v>
      </c>
      <c r="D263" s="206" t="s">
        <v>135</v>
      </c>
      <c r="E263" s="207" t="s">
        <v>312</v>
      </c>
      <c r="F263" s="208" t="s">
        <v>313</v>
      </c>
      <c r="G263" s="209" t="s">
        <v>180</v>
      </c>
      <c r="H263" s="210">
        <v>45.674999999999997</v>
      </c>
      <c r="I263" s="211"/>
      <c r="J263" s="212">
        <f>ROUND(I263*H263,2)</f>
        <v>0</v>
      </c>
      <c r="K263" s="208" t="s">
        <v>139</v>
      </c>
      <c r="L263" s="46"/>
      <c r="M263" s="213" t="s">
        <v>19</v>
      </c>
      <c r="N263" s="214" t="s">
        <v>45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0.0020999999999999999</v>
      </c>
      <c r="T263" s="216">
        <f>S263*H263</f>
        <v>0.095917499999999989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257</v>
      </c>
      <c r="AT263" s="217" t="s">
        <v>135</v>
      </c>
      <c r="AU263" s="217" t="s">
        <v>84</v>
      </c>
      <c r="AY263" s="19" t="s">
        <v>132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257</v>
      </c>
      <c r="BM263" s="217" t="s">
        <v>314</v>
      </c>
    </row>
    <row r="264" s="2" customFormat="1">
      <c r="A264" s="40"/>
      <c r="B264" s="41"/>
      <c r="C264" s="42"/>
      <c r="D264" s="219" t="s">
        <v>142</v>
      </c>
      <c r="E264" s="42"/>
      <c r="F264" s="220" t="s">
        <v>315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142</v>
      </c>
      <c r="AU264" s="19" t="s">
        <v>84</v>
      </c>
    </row>
    <row r="265" s="13" customFormat="1">
      <c r="A265" s="13"/>
      <c r="B265" s="224"/>
      <c r="C265" s="225"/>
      <c r="D265" s="226" t="s">
        <v>144</v>
      </c>
      <c r="E265" s="227" t="s">
        <v>19</v>
      </c>
      <c r="F265" s="228" t="s">
        <v>162</v>
      </c>
      <c r="G265" s="225"/>
      <c r="H265" s="227" t="s">
        <v>19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144</v>
      </c>
      <c r="AU265" s="234" t="s">
        <v>84</v>
      </c>
      <c r="AV265" s="13" t="s">
        <v>82</v>
      </c>
      <c r="AW265" s="13" t="s">
        <v>36</v>
      </c>
      <c r="AX265" s="13" t="s">
        <v>74</v>
      </c>
      <c r="AY265" s="234" t="s">
        <v>132</v>
      </c>
    </row>
    <row r="266" s="13" customFormat="1">
      <c r="A266" s="13"/>
      <c r="B266" s="224"/>
      <c r="C266" s="225"/>
      <c r="D266" s="226" t="s">
        <v>144</v>
      </c>
      <c r="E266" s="227" t="s">
        <v>19</v>
      </c>
      <c r="F266" s="228" t="s">
        <v>316</v>
      </c>
      <c r="G266" s="225"/>
      <c r="H266" s="227" t="s">
        <v>19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144</v>
      </c>
      <c r="AU266" s="234" t="s">
        <v>84</v>
      </c>
      <c r="AV266" s="13" t="s">
        <v>82</v>
      </c>
      <c r="AW266" s="13" t="s">
        <v>36</v>
      </c>
      <c r="AX266" s="13" t="s">
        <v>74</v>
      </c>
      <c r="AY266" s="234" t="s">
        <v>132</v>
      </c>
    </row>
    <row r="267" s="14" customFormat="1">
      <c r="A267" s="14"/>
      <c r="B267" s="235"/>
      <c r="C267" s="236"/>
      <c r="D267" s="226" t="s">
        <v>144</v>
      </c>
      <c r="E267" s="237" t="s">
        <v>19</v>
      </c>
      <c r="F267" s="238" t="s">
        <v>317</v>
      </c>
      <c r="G267" s="236"/>
      <c r="H267" s="239">
        <v>5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144</v>
      </c>
      <c r="AU267" s="245" t="s">
        <v>84</v>
      </c>
      <c r="AV267" s="14" t="s">
        <v>84</v>
      </c>
      <c r="AW267" s="14" t="s">
        <v>36</v>
      </c>
      <c r="AX267" s="14" t="s">
        <v>74</v>
      </c>
      <c r="AY267" s="245" t="s">
        <v>132</v>
      </c>
    </row>
    <row r="268" s="13" customFormat="1">
      <c r="A268" s="13"/>
      <c r="B268" s="224"/>
      <c r="C268" s="225"/>
      <c r="D268" s="226" t="s">
        <v>144</v>
      </c>
      <c r="E268" s="227" t="s">
        <v>19</v>
      </c>
      <c r="F268" s="228" t="s">
        <v>318</v>
      </c>
      <c r="G268" s="225"/>
      <c r="H268" s="227" t="s">
        <v>19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144</v>
      </c>
      <c r="AU268" s="234" t="s">
        <v>84</v>
      </c>
      <c r="AV268" s="13" t="s">
        <v>82</v>
      </c>
      <c r="AW268" s="13" t="s">
        <v>36</v>
      </c>
      <c r="AX268" s="13" t="s">
        <v>74</v>
      </c>
      <c r="AY268" s="234" t="s">
        <v>132</v>
      </c>
    </row>
    <row r="269" s="14" customFormat="1">
      <c r="A269" s="14"/>
      <c r="B269" s="235"/>
      <c r="C269" s="236"/>
      <c r="D269" s="226" t="s">
        <v>144</v>
      </c>
      <c r="E269" s="237" t="s">
        <v>19</v>
      </c>
      <c r="F269" s="238" t="s">
        <v>319</v>
      </c>
      <c r="G269" s="236"/>
      <c r="H269" s="239">
        <v>5.5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144</v>
      </c>
      <c r="AU269" s="245" t="s">
        <v>84</v>
      </c>
      <c r="AV269" s="14" t="s">
        <v>84</v>
      </c>
      <c r="AW269" s="14" t="s">
        <v>36</v>
      </c>
      <c r="AX269" s="14" t="s">
        <v>74</v>
      </c>
      <c r="AY269" s="245" t="s">
        <v>132</v>
      </c>
    </row>
    <row r="270" s="13" customFormat="1">
      <c r="A270" s="13"/>
      <c r="B270" s="224"/>
      <c r="C270" s="225"/>
      <c r="D270" s="226" t="s">
        <v>144</v>
      </c>
      <c r="E270" s="227" t="s">
        <v>19</v>
      </c>
      <c r="F270" s="228" t="s">
        <v>164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144</v>
      </c>
      <c r="AU270" s="234" t="s">
        <v>84</v>
      </c>
      <c r="AV270" s="13" t="s">
        <v>82</v>
      </c>
      <c r="AW270" s="13" t="s">
        <v>36</v>
      </c>
      <c r="AX270" s="13" t="s">
        <v>74</v>
      </c>
      <c r="AY270" s="234" t="s">
        <v>132</v>
      </c>
    </row>
    <row r="271" s="13" customFormat="1">
      <c r="A271" s="13"/>
      <c r="B271" s="224"/>
      <c r="C271" s="225"/>
      <c r="D271" s="226" t="s">
        <v>144</v>
      </c>
      <c r="E271" s="227" t="s">
        <v>19</v>
      </c>
      <c r="F271" s="228" t="s">
        <v>316</v>
      </c>
      <c r="G271" s="225"/>
      <c r="H271" s="227" t="s">
        <v>19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144</v>
      </c>
      <c r="AU271" s="234" t="s">
        <v>84</v>
      </c>
      <c r="AV271" s="13" t="s">
        <v>82</v>
      </c>
      <c r="AW271" s="13" t="s">
        <v>36</v>
      </c>
      <c r="AX271" s="13" t="s">
        <v>74</v>
      </c>
      <c r="AY271" s="234" t="s">
        <v>132</v>
      </c>
    </row>
    <row r="272" s="14" customFormat="1">
      <c r="A272" s="14"/>
      <c r="B272" s="235"/>
      <c r="C272" s="236"/>
      <c r="D272" s="226" t="s">
        <v>144</v>
      </c>
      <c r="E272" s="237" t="s">
        <v>19</v>
      </c>
      <c r="F272" s="238" t="s">
        <v>320</v>
      </c>
      <c r="G272" s="236"/>
      <c r="H272" s="239">
        <v>10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144</v>
      </c>
      <c r="AU272" s="245" t="s">
        <v>84</v>
      </c>
      <c r="AV272" s="14" t="s">
        <v>84</v>
      </c>
      <c r="AW272" s="14" t="s">
        <v>36</v>
      </c>
      <c r="AX272" s="14" t="s">
        <v>74</v>
      </c>
      <c r="AY272" s="245" t="s">
        <v>132</v>
      </c>
    </row>
    <row r="273" s="13" customFormat="1">
      <c r="A273" s="13"/>
      <c r="B273" s="224"/>
      <c r="C273" s="225"/>
      <c r="D273" s="226" t="s">
        <v>144</v>
      </c>
      <c r="E273" s="227" t="s">
        <v>19</v>
      </c>
      <c r="F273" s="228" t="s">
        <v>153</v>
      </c>
      <c r="G273" s="225"/>
      <c r="H273" s="227" t="s">
        <v>19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144</v>
      </c>
      <c r="AU273" s="234" t="s">
        <v>84</v>
      </c>
      <c r="AV273" s="13" t="s">
        <v>82</v>
      </c>
      <c r="AW273" s="13" t="s">
        <v>36</v>
      </c>
      <c r="AX273" s="13" t="s">
        <v>74</v>
      </c>
      <c r="AY273" s="234" t="s">
        <v>132</v>
      </c>
    </row>
    <row r="274" s="13" customFormat="1">
      <c r="A274" s="13"/>
      <c r="B274" s="224"/>
      <c r="C274" s="225"/>
      <c r="D274" s="226" t="s">
        <v>144</v>
      </c>
      <c r="E274" s="227" t="s">
        <v>19</v>
      </c>
      <c r="F274" s="228" t="s">
        <v>316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144</v>
      </c>
      <c r="AU274" s="234" t="s">
        <v>84</v>
      </c>
      <c r="AV274" s="13" t="s">
        <v>82</v>
      </c>
      <c r="AW274" s="13" t="s">
        <v>36</v>
      </c>
      <c r="AX274" s="13" t="s">
        <v>74</v>
      </c>
      <c r="AY274" s="234" t="s">
        <v>132</v>
      </c>
    </row>
    <row r="275" s="14" customFormat="1">
      <c r="A275" s="14"/>
      <c r="B275" s="235"/>
      <c r="C275" s="236"/>
      <c r="D275" s="226" t="s">
        <v>144</v>
      </c>
      <c r="E275" s="237" t="s">
        <v>19</v>
      </c>
      <c r="F275" s="238" t="s">
        <v>321</v>
      </c>
      <c r="G275" s="236"/>
      <c r="H275" s="239">
        <v>12.5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144</v>
      </c>
      <c r="AU275" s="245" t="s">
        <v>84</v>
      </c>
      <c r="AV275" s="14" t="s">
        <v>84</v>
      </c>
      <c r="AW275" s="14" t="s">
        <v>36</v>
      </c>
      <c r="AX275" s="14" t="s">
        <v>74</v>
      </c>
      <c r="AY275" s="245" t="s">
        <v>132</v>
      </c>
    </row>
    <row r="276" s="13" customFormat="1">
      <c r="A276" s="13"/>
      <c r="B276" s="224"/>
      <c r="C276" s="225"/>
      <c r="D276" s="226" t="s">
        <v>144</v>
      </c>
      <c r="E276" s="227" t="s">
        <v>19</v>
      </c>
      <c r="F276" s="228" t="s">
        <v>167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144</v>
      </c>
      <c r="AU276" s="234" t="s">
        <v>84</v>
      </c>
      <c r="AV276" s="13" t="s">
        <v>82</v>
      </c>
      <c r="AW276" s="13" t="s">
        <v>36</v>
      </c>
      <c r="AX276" s="13" t="s">
        <v>74</v>
      </c>
      <c r="AY276" s="234" t="s">
        <v>132</v>
      </c>
    </row>
    <row r="277" s="13" customFormat="1">
      <c r="A277" s="13"/>
      <c r="B277" s="224"/>
      <c r="C277" s="225"/>
      <c r="D277" s="226" t="s">
        <v>144</v>
      </c>
      <c r="E277" s="227" t="s">
        <v>19</v>
      </c>
      <c r="F277" s="228" t="s">
        <v>316</v>
      </c>
      <c r="G277" s="225"/>
      <c r="H277" s="227" t="s">
        <v>19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144</v>
      </c>
      <c r="AU277" s="234" t="s">
        <v>84</v>
      </c>
      <c r="AV277" s="13" t="s">
        <v>82</v>
      </c>
      <c r="AW277" s="13" t="s">
        <v>36</v>
      </c>
      <c r="AX277" s="13" t="s">
        <v>74</v>
      </c>
      <c r="AY277" s="234" t="s">
        <v>132</v>
      </c>
    </row>
    <row r="278" s="14" customFormat="1">
      <c r="A278" s="14"/>
      <c r="B278" s="235"/>
      <c r="C278" s="236"/>
      <c r="D278" s="226" t="s">
        <v>144</v>
      </c>
      <c r="E278" s="237" t="s">
        <v>19</v>
      </c>
      <c r="F278" s="238" t="s">
        <v>317</v>
      </c>
      <c r="G278" s="236"/>
      <c r="H278" s="239">
        <v>5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144</v>
      </c>
      <c r="AU278" s="245" t="s">
        <v>84</v>
      </c>
      <c r="AV278" s="14" t="s">
        <v>84</v>
      </c>
      <c r="AW278" s="14" t="s">
        <v>36</v>
      </c>
      <c r="AX278" s="14" t="s">
        <v>74</v>
      </c>
      <c r="AY278" s="245" t="s">
        <v>132</v>
      </c>
    </row>
    <row r="279" s="13" customFormat="1">
      <c r="A279" s="13"/>
      <c r="B279" s="224"/>
      <c r="C279" s="225"/>
      <c r="D279" s="226" t="s">
        <v>144</v>
      </c>
      <c r="E279" s="227" t="s">
        <v>19</v>
      </c>
      <c r="F279" s="228" t="s">
        <v>318</v>
      </c>
      <c r="G279" s="225"/>
      <c r="H279" s="227" t="s">
        <v>19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144</v>
      </c>
      <c r="AU279" s="234" t="s">
        <v>84</v>
      </c>
      <c r="AV279" s="13" t="s">
        <v>82</v>
      </c>
      <c r="AW279" s="13" t="s">
        <v>36</v>
      </c>
      <c r="AX279" s="13" t="s">
        <v>74</v>
      </c>
      <c r="AY279" s="234" t="s">
        <v>132</v>
      </c>
    </row>
    <row r="280" s="14" customFormat="1">
      <c r="A280" s="14"/>
      <c r="B280" s="235"/>
      <c r="C280" s="236"/>
      <c r="D280" s="226" t="s">
        <v>144</v>
      </c>
      <c r="E280" s="237" t="s">
        <v>19</v>
      </c>
      <c r="F280" s="238" t="s">
        <v>319</v>
      </c>
      <c r="G280" s="236"/>
      <c r="H280" s="239">
        <v>5.5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144</v>
      </c>
      <c r="AU280" s="245" t="s">
        <v>84</v>
      </c>
      <c r="AV280" s="14" t="s">
        <v>84</v>
      </c>
      <c r="AW280" s="14" t="s">
        <v>36</v>
      </c>
      <c r="AX280" s="14" t="s">
        <v>74</v>
      </c>
      <c r="AY280" s="245" t="s">
        <v>132</v>
      </c>
    </row>
    <row r="281" s="15" customFormat="1">
      <c r="A281" s="15"/>
      <c r="B281" s="246"/>
      <c r="C281" s="247"/>
      <c r="D281" s="226" t="s">
        <v>144</v>
      </c>
      <c r="E281" s="248" t="s">
        <v>19</v>
      </c>
      <c r="F281" s="249" t="s">
        <v>147</v>
      </c>
      <c r="G281" s="247"/>
      <c r="H281" s="250">
        <v>43.5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6" t="s">
        <v>144</v>
      </c>
      <c r="AU281" s="256" t="s">
        <v>84</v>
      </c>
      <c r="AV281" s="15" t="s">
        <v>140</v>
      </c>
      <c r="AW281" s="15" t="s">
        <v>36</v>
      </c>
      <c r="AX281" s="15" t="s">
        <v>82</v>
      </c>
      <c r="AY281" s="256" t="s">
        <v>132</v>
      </c>
    </row>
    <row r="282" s="14" customFormat="1">
      <c r="A282" s="14"/>
      <c r="B282" s="235"/>
      <c r="C282" s="236"/>
      <c r="D282" s="226" t="s">
        <v>144</v>
      </c>
      <c r="E282" s="236"/>
      <c r="F282" s="238" t="s">
        <v>322</v>
      </c>
      <c r="G282" s="236"/>
      <c r="H282" s="239">
        <v>45.674999999999997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144</v>
      </c>
      <c r="AU282" s="245" t="s">
        <v>84</v>
      </c>
      <c r="AV282" s="14" t="s">
        <v>84</v>
      </c>
      <c r="AW282" s="14" t="s">
        <v>4</v>
      </c>
      <c r="AX282" s="14" t="s">
        <v>82</v>
      </c>
      <c r="AY282" s="245" t="s">
        <v>132</v>
      </c>
    </row>
    <row r="283" s="2" customFormat="1" ht="24.15" customHeight="1">
      <c r="A283" s="40"/>
      <c r="B283" s="41"/>
      <c r="C283" s="206" t="s">
        <v>323</v>
      </c>
      <c r="D283" s="206" t="s">
        <v>135</v>
      </c>
      <c r="E283" s="207" t="s">
        <v>324</v>
      </c>
      <c r="F283" s="208" t="s">
        <v>325</v>
      </c>
      <c r="G283" s="209" t="s">
        <v>180</v>
      </c>
      <c r="H283" s="210">
        <v>13.125</v>
      </c>
      <c r="I283" s="211"/>
      <c r="J283" s="212">
        <f>ROUND(I283*H283,2)</f>
        <v>0</v>
      </c>
      <c r="K283" s="208" t="s">
        <v>139</v>
      </c>
      <c r="L283" s="46"/>
      <c r="M283" s="213" t="s">
        <v>19</v>
      </c>
      <c r="N283" s="214" t="s">
        <v>45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0.00263</v>
      </c>
      <c r="T283" s="216">
        <f>S283*H283</f>
        <v>0.034518750000000001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257</v>
      </c>
      <c r="AT283" s="217" t="s">
        <v>135</v>
      </c>
      <c r="AU283" s="217" t="s">
        <v>84</v>
      </c>
      <c r="AY283" s="19" t="s">
        <v>132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82</v>
      </c>
      <c r="BK283" s="218">
        <f>ROUND(I283*H283,2)</f>
        <v>0</v>
      </c>
      <c r="BL283" s="19" t="s">
        <v>257</v>
      </c>
      <c r="BM283" s="217" t="s">
        <v>326</v>
      </c>
    </row>
    <row r="284" s="2" customFormat="1">
      <c r="A284" s="40"/>
      <c r="B284" s="41"/>
      <c r="C284" s="42"/>
      <c r="D284" s="219" t="s">
        <v>142</v>
      </c>
      <c r="E284" s="42"/>
      <c r="F284" s="220" t="s">
        <v>327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142</v>
      </c>
      <c r="AU284" s="19" t="s">
        <v>84</v>
      </c>
    </row>
    <row r="285" s="13" customFormat="1">
      <c r="A285" s="13"/>
      <c r="B285" s="224"/>
      <c r="C285" s="225"/>
      <c r="D285" s="226" t="s">
        <v>144</v>
      </c>
      <c r="E285" s="227" t="s">
        <v>19</v>
      </c>
      <c r="F285" s="228" t="s">
        <v>153</v>
      </c>
      <c r="G285" s="225"/>
      <c r="H285" s="227" t="s">
        <v>19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144</v>
      </c>
      <c r="AU285" s="234" t="s">
        <v>84</v>
      </c>
      <c r="AV285" s="13" t="s">
        <v>82</v>
      </c>
      <c r="AW285" s="13" t="s">
        <v>36</v>
      </c>
      <c r="AX285" s="13" t="s">
        <v>74</v>
      </c>
      <c r="AY285" s="234" t="s">
        <v>132</v>
      </c>
    </row>
    <row r="286" s="13" customFormat="1">
      <c r="A286" s="13"/>
      <c r="B286" s="224"/>
      <c r="C286" s="225"/>
      <c r="D286" s="226" t="s">
        <v>144</v>
      </c>
      <c r="E286" s="227" t="s">
        <v>19</v>
      </c>
      <c r="F286" s="228" t="s">
        <v>305</v>
      </c>
      <c r="G286" s="225"/>
      <c r="H286" s="227" t="s">
        <v>19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144</v>
      </c>
      <c r="AU286" s="234" t="s">
        <v>84</v>
      </c>
      <c r="AV286" s="13" t="s">
        <v>82</v>
      </c>
      <c r="AW286" s="13" t="s">
        <v>36</v>
      </c>
      <c r="AX286" s="13" t="s">
        <v>74</v>
      </c>
      <c r="AY286" s="234" t="s">
        <v>132</v>
      </c>
    </row>
    <row r="287" s="14" customFormat="1">
      <c r="A287" s="14"/>
      <c r="B287" s="235"/>
      <c r="C287" s="236"/>
      <c r="D287" s="226" t="s">
        <v>144</v>
      </c>
      <c r="E287" s="237" t="s">
        <v>19</v>
      </c>
      <c r="F287" s="238" t="s">
        <v>309</v>
      </c>
      <c r="G287" s="236"/>
      <c r="H287" s="239">
        <v>9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144</v>
      </c>
      <c r="AU287" s="245" t="s">
        <v>84</v>
      </c>
      <c r="AV287" s="14" t="s">
        <v>84</v>
      </c>
      <c r="AW287" s="14" t="s">
        <v>36</v>
      </c>
      <c r="AX287" s="14" t="s">
        <v>74</v>
      </c>
      <c r="AY287" s="245" t="s">
        <v>132</v>
      </c>
    </row>
    <row r="288" s="13" customFormat="1">
      <c r="A288" s="13"/>
      <c r="B288" s="224"/>
      <c r="C288" s="225"/>
      <c r="D288" s="226" t="s">
        <v>144</v>
      </c>
      <c r="E288" s="227" t="s">
        <v>19</v>
      </c>
      <c r="F288" s="228" t="s">
        <v>167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144</v>
      </c>
      <c r="AU288" s="234" t="s">
        <v>84</v>
      </c>
      <c r="AV288" s="13" t="s">
        <v>82</v>
      </c>
      <c r="AW288" s="13" t="s">
        <v>36</v>
      </c>
      <c r="AX288" s="13" t="s">
        <v>74</v>
      </c>
      <c r="AY288" s="234" t="s">
        <v>132</v>
      </c>
    </row>
    <row r="289" s="13" customFormat="1">
      <c r="A289" s="13"/>
      <c r="B289" s="224"/>
      <c r="C289" s="225"/>
      <c r="D289" s="226" t="s">
        <v>144</v>
      </c>
      <c r="E289" s="227" t="s">
        <v>19</v>
      </c>
      <c r="F289" s="228" t="s">
        <v>305</v>
      </c>
      <c r="G289" s="225"/>
      <c r="H289" s="227" t="s">
        <v>19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144</v>
      </c>
      <c r="AU289" s="234" t="s">
        <v>84</v>
      </c>
      <c r="AV289" s="13" t="s">
        <v>82</v>
      </c>
      <c r="AW289" s="13" t="s">
        <v>36</v>
      </c>
      <c r="AX289" s="13" t="s">
        <v>74</v>
      </c>
      <c r="AY289" s="234" t="s">
        <v>132</v>
      </c>
    </row>
    <row r="290" s="14" customFormat="1">
      <c r="A290" s="14"/>
      <c r="B290" s="235"/>
      <c r="C290" s="236"/>
      <c r="D290" s="226" t="s">
        <v>144</v>
      </c>
      <c r="E290" s="237" t="s">
        <v>19</v>
      </c>
      <c r="F290" s="238" t="s">
        <v>328</v>
      </c>
      <c r="G290" s="236"/>
      <c r="H290" s="239">
        <v>3.5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5" t="s">
        <v>144</v>
      </c>
      <c r="AU290" s="245" t="s">
        <v>84</v>
      </c>
      <c r="AV290" s="14" t="s">
        <v>84</v>
      </c>
      <c r="AW290" s="14" t="s">
        <v>36</v>
      </c>
      <c r="AX290" s="14" t="s">
        <v>74</v>
      </c>
      <c r="AY290" s="245" t="s">
        <v>132</v>
      </c>
    </row>
    <row r="291" s="15" customFormat="1">
      <c r="A291" s="15"/>
      <c r="B291" s="246"/>
      <c r="C291" s="247"/>
      <c r="D291" s="226" t="s">
        <v>144</v>
      </c>
      <c r="E291" s="248" t="s">
        <v>19</v>
      </c>
      <c r="F291" s="249" t="s">
        <v>147</v>
      </c>
      <c r="G291" s="247"/>
      <c r="H291" s="250">
        <v>12.5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6" t="s">
        <v>144</v>
      </c>
      <c r="AU291" s="256" t="s">
        <v>84</v>
      </c>
      <c r="AV291" s="15" t="s">
        <v>140</v>
      </c>
      <c r="AW291" s="15" t="s">
        <v>36</v>
      </c>
      <c r="AX291" s="15" t="s">
        <v>82</v>
      </c>
      <c r="AY291" s="256" t="s">
        <v>132</v>
      </c>
    </row>
    <row r="292" s="14" customFormat="1">
      <c r="A292" s="14"/>
      <c r="B292" s="235"/>
      <c r="C292" s="236"/>
      <c r="D292" s="226" t="s">
        <v>144</v>
      </c>
      <c r="E292" s="236"/>
      <c r="F292" s="238" t="s">
        <v>329</v>
      </c>
      <c r="G292" s="236"/>
      <c r="H292" s="239">
        <v>13.125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144</v>
      </c>
      <c r="AU292" s="245" t="s">
        <v>84</v>
      </c>
      <c r="AV292" s="14" t="s">
        <v>84</v>
      </c>
      <c r="AW292" s="14" t="s">
        <v>4</v>
      </c>
      <c r="AX292" s="14" t="s">
        <v>82</v>
      </c>
      <c r="AY292" s="245" t="s">
        <v>132</v>
      </c>
    </row>
    <row r="293" s="2" customFormat="1" ht="24.15" customHeight="1">
      <c r="A293" s="40"/>
      <c r="B293" s="41"/>
      <c r="C293" s="206" t="s">
        <v>188</v>
      </c>
      <c r="D293" s="206" t="s">
        <v>135</v>
      </c>
      <c r="E293" s="207" t="s">
        <v>330</v>
      </c>
      <c r="F293" s="208" t="s">
        <v>331</v>
      </c>
      <c r="G293" s="209" t="s">
        <v>194</v>
      </c>
      <c r="H293" s="210">
        <v>2</v>
      </c>
      <c r="I293" s="211"/>
      <c r="J293" s="212">
        <f>ROUND(I293*H293,2)</f>
        <v>0</v>
      </c>
      <c r="K293" s="208" t="s">
        <v>139</v>
      </c>
      <c r="L293" s="46"/>
      <c r="M293" s="213" t="s">
        <v>19</v>
      </c>
      <c r="N293" s="214" t="s">
        <v>45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0.029610000000000001</v>
      </c>
      <c r="T293" s="216">
        <f>S293*H293</f>
        <v>0.059220000000000002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257</v>
      </c>
      <c r="AT293" s="217" t="s">
        <v>135</v>
      </c>
      <c r="AU293" s="217" t="s">
        <v>84</v>
      </c>
      <c r="AY293" s="19" t="s">
        <v>132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257</v>
      </c>
      <c r="BM293" s="217" t="s">
        <v>332</v>
      </c>
    </row>
    <row r="294" s="2" customFormat="1">
      <c r="A294" s="40"/>
      <c r="B294" s="41"/>
      <c r="C294" s="42"/>
      <c r="D294" s="219" t="s">
        <v>142</v>
      </c>
      <c r="E294" s="42"/>
      <c r="F294" s="220" t="s">
        <v>333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142</v>
      </c>
      <c r="AU294" s="19" t="s">
        <v>84</v>
      </c>
    </row>
    <row r="295" s="13" customFormat="1">
      <c r="A295" s="13"/>
      <c r="B295" s="224"/>
      <c r="C295" s="225"/>
      <c r="D295" s="226" t="s">
        <v>144</v>
      </c>
      <c r="E295" s="227" t="s">
        <v>19</v>
      </c>
      <c r="F295" s="228" t="s">
        <v>162</v>
      </c>
      <c r="G295" s="225"/>
      <c r="H295" s="227" t="s">
        <v>19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144</v>
      </c>
      <c r="AU295" s="234" t="s">
        <v>84</v>
      </c>
      <c r="AV295" s="13" t="s">
        <v>82</v>
      </c>
      <c r="AW295" s="13" t="s">
        <v>36</v>
      </c>
      <c r="AX295" s="13" t="s">
        <v>74</v>
      </c>
      <c r="AY295" s="234" t="s">
        <v>132</v>
      </c>
    </row>
    <row r="296" s="13" customFormat="1">
      <c r="A296" s="13"/>
      <c r="B296" s="224"/>
      <c r="C296" s="225"/>
      <c r="D296" s="226" t="s">
        <v>144</v>
      </c>
      <c r="E296" s="227" t="s">
        <v>19</v>
      </c>
      <c r="F296" s="228" t="s">
        <v>305</v>
      </c>
      <c r="G296" s="225"/>
      <c r="H296" s="227" t="s">
        <v>19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144</v>
      </c>
      <c r="AU296" s="234" t="s">
        <v>84</v>
      </c>
      <c r="AV296" s="13" t="s">
        <v>82</v>
      </c>
      <c r="AW296" s="13" t="s">
        <v>36</v>
      </c>
      <c r="AX296" s="13" t="s">
        <v>74</v>
      </c>
      <c r="AY296" s="234" t="s">
        <v>132</v>
      </c>
    </row>
    <row r="297" s="14" customFormat="1">
      <c r="A297" s="14"/>
      <c r="B297" s="235"/>
      <c r="C297" s="236"/>
      <c r="D297" s="226" t="s">
        <v>144</v>
      </c>
      <c r="E297" s="237" t="s">
        <v>19</v>
      </c>
      <c r="F297" s="238" t="s">
        <v>82</v>
      </c>
      <c r="G297" s="236"/>
      <c r="H297" s="239">
        <v>1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144</v>
      </c>
      <c r="AU297" s="245" t="s">
        <v>84</v>
      </c>
      <c r="AV297" s="14" t="s">
        <v>84</v>
      </c>
      <c r="AW297" s="14" t="s">
        <v>36</v>
      </c>
      <c r="AX297" s="14" t="s">
        <v>74</v>
      </c>
      <c r="AY297" s="245" t="s">
        <v>132</v>
      </c>
    </row>
    <row r="298" s="13" customFormat="1">
      <c r="A298" s="13"/>
      <c r="B298" s="224"/>
      <c r="C298" s="225"/>
      <c r="D298" s="226" t="s">
        <v>144</v>
      </c>
      <c r="E298" s="227" t="s">
        <v>19</v>
      </c>
      <c r="F298" s="228" t="s">
        <v>167</v>
      </c>
      <c r="G298" s="225"/>
      <c r="H298" s="227" t="s">
        <v>19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144</v>
      </c>
      <c r="AU298" s="234" t="s">
        <v>84</v>
      </c>
      <c r="AV298" s="13" t="s">
        <v>82</v>
      </c>
      <c r="AW298" s="13" t="s">
        <v>36</v>
      </c>
      <c r="AX298" s="13" t="s">
        <v>74</v>
      </c>
      <c r="AY298" s="234" t="s">
        <v>132</v>
      </c>
    </row>
    <row r="299" s="13" customFormat="1">
      <c r="A299" s="13"/>
      <c r="B299" s="224"/>
      <c r="C299" s="225"/>
      <c r="D299" s="226" t="s">
        <v>144</v>
      </c>
      <c r="E299" s="227" t="s">
        <v>19</v>
      </c>
      <c r="F299" s="228" t="s">
        <v>305</v>
      </c>
      <c r="G299" s="225"/>
      <c r="H299" s="227" t="s">
        <v>19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144</v>
      </c>
      <c r="AU299" s="234" t="s">
        <v>84</v>
      </c>
      <c r="AV299" s="13" t="s">
        <v>82</v>
      </c>
      <c r="AW299" s="13" t="s">
        <v>36</v>
      </c>
      <c r="AX299" s="13" t="s">
        <v>74</v>
      </c>
      <c r="AY299" s="234" t="s">
        <v>132</v>
      </c>
    </row>
    <row r="300" s="14" customFormat="1">
      <c r="A300" s="14"/>
      <c r="B300" s="235"/>
      <c r="C300" s="236"/>
      <c r="D300" s="226" t="s">
        <v>144</v>
      </c>
      <c r="E300" s="237" t="s">
        <v>19</v>
      </c>
      <c r="F300" s="238" t="s">
        <v>82</v>
      </c>
      <c r="G300" s="236"/>
      <c r="H300" s="239">
        <v>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144</v>
      </c>
      <c r="AU300" s="245" t="s">
        <v>84</v>
      </c>
      <c r="AV300" s="14" t="s">
        <v>84</v>
      </c>
      <c r="AW300" s="14" t="s">
        <v>36</v>
      </c>
      <c r="AX300" s="14" t="s">
        <v>74</v>
      </c>
      <c r="AY300" s="245" t="s">
        <v>132</v>
      </c>
    </row>
    <row r="301" s="15" customFormat="1">
      <c r="A301" s="15"/>
      <c r="B301" s="246"/>
      <c r="C301" s="247"/>
      <c r="D301" s="226" t="s">
        <v>144</v>
      </c>
      <c r="E301" s="248" t="s">
        <v>19</v>
      </c>
      <c r="F301" s="249" t="s">
        <v>147</v>
      </c>
      <c r="G301" s="247"/>
      <c r="H301" s="250">
        <v>2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6" t="s">
        <v>144</v>
      </c>
      <c r="AU301" s="256" t="s">
        <v>84</v>
      </c>
      <c r="AV301" s="15" t="s">
        <v>140</v>
      </c>
      <c r="AW301" s="15" t="s">
        <v>36</v>
      </c>
      <c r="AX301" s="15" t="s">
        <v>82</v>
      </c>
      <c r="AY301" s="256" t="s">
        <v>132</v>
      </c>
    </row>
    <row r="302" s="12" customFormat="1" ht="22.8" customHeight="1">
      <c r="A302" s="12"/>
      <c r="B302" s="190"/>
      <c r="C302" s="191"/>
      <c r="D302" s="192" t="s">
        <v>73</v>
      </c>
      <c r="E302" s="204" t="s">
        <v>334</v>
      </c>
      <c r="F302" s="204" t="s">
        <v>335</v>
      </c>
      <c r="G302" s="191"/>
      <c r="H302" s="191"/>
      <c r="I302" s="194"/>
      <c r="J302" s="205">
        <f>BK302</f>
        <v>0</v>
      </c>
      <c r="K302" s="191"/>
      <c r="L302" s="196"/>
      <c r="M302" s="197"/>
      <c r="N302" s="198"/>
      <c r="O302" s="198"/>
      <c r="P302" s="199">
        <f>SUM(P303:P361)</f>
        <v>0</v>
      </c>
      <c r="Q302" s="198"/>
      <c r="R302" s="199">
        <f>SUM(R303:R361)</f>
        <v>0</v>
      </c>
      <c r="S302" s="198"/>
      <c r="T302" s="200">
        <f>SUM(T303:T361)</f>
        <v>1.1497600000000001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1" t="s">
        <v>84</v>
      </c>
      <c r="AT302" s="202" t="s">
        <v>73</v>
      </c>
      <c r="AU302" s="202" t="s">
        <v>82</v>
      </c>
      <c r="AY302" s="201" t="s">
        <v>132</v>
      </c>
      <c r="BK302" s="203">
        <f>SUM(BK303:BK361)</f>
        <v>0</v>
      </c>
    </row>
    <row r="303" s="2" customFormat="1" ht="16.5" customHeight="1">
      <c r="A303" s="40"/>
      <c r="B303" s="41"/>
      <c r="C303" s="206" t="s">
        <v>336</v>
      </c>
      <c r="D303" s="206" t="s">
        <v>135</v>
      </c>
      <c r="E303" s="207" t="s">
        <v>337</v>
      </c>
      <c r="F303" s="208" t="s">
        <v>338</v>
      </c>
      <c r="G303" s="209" t="s">
        <v>339</v>
      </c>
      <c r="H303" s="210">
        <v>17</v>
      </c>
      <c r="I303" s="211"/>
      <c r="J303" s="212">
        <f>ROUND(I303*H303,2)</f>
        <v>0</v>
      </c>
      <c r="K303" s="208" t="s">
        <v>139</v>
      </c>
      <c r="L303" s="46"/>
      <c r="M303" s="213" t="s">
        <v>19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0.034200000000000001</v>
      </c>
      <c r="T303" s="216">
        <f>S303*H303</f>
        <v>0.58140000000000003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257</v>
      </c>
      <c r="AT303" s="217" t="s">
        <v>135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257</v>
      </c>
      <c r="BM303" s="217" t="s">
        <v>340</v>
      </c>
    </row>
    <row r="304" s="2" customFormat="1">
      <c r="A304" s="40"/>
      <c r="B304" s="41"/>
      <c r="C304" s="42"/>
      <c r="D304" s="219" t="s">
        <v>142</v>
      </c>
      <c r="E304" s="42"/>
      <c r="F304" s="220" t="s">
        <v>341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142</v>
      </c>
      <c r="AU304" s="19" t="s">
        <v>84</v>
      </c>
    </row>
    <row r="305" s="13" customFormat="1">
      <c r="A305" s="13"/>
      <c r="B305" s="224"/>
      <c r="C305" s="225"/>
      <c r="D305" s="226" t="s">
        <v>144</v>
      </c>
      <c r="E305" s="227" t="s">
        <v>19</v>
      </c>
      <c r="F305" s="228" t="s">
        <v>162</v>
      </c>
      <c r="G305" s="225"/>
      <c r="H305" s="227" t="s">
        <v>19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144</v>
      </c>
      <c r="AU305" s="234" t="s">
        <v>84</v>
      </c>
      <c r="AV305" s="13" t="s">
        <v>82</v>
      </c>
      <c r="AW305" s="13" t="s">
        <v>36</v>
      </c>
      <c r="AX305" s="13" t="s">
        <v>74</v>
      </c>
      <c r="AY305" s="234" t="s">
        <v>132</v>
      </c>
    </row>
    <row r="306" s="14" customFormat="1">
      <c r="A306" s="14"/>
      <c r="B306" s="235"/>
      <c r="C306" s="236"/>
      <c r="D306" s="226" t="s">
        <v>144</v>
      </c>
      <c r="E306" s="237" t="s">
        <v>19</v>
      </c>
      <c r="F306" s="238" t="s">
        <v>156</v>
      </c>
      <c r="G306" s="236"/>
      <c r="H306" s="239">
        <v>3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144</v>
      </c>
      <c r="AU306" s="245" t="s">
        <v>84</v>
      </c>
      <c r="AV306" s="14" t="s">
        <v>84</v>
      </c>
      <c r="AW306" s="14" t="s">
        <v>36</v>
      </c>
      <c r="AX306" s="14" t="s">
        <v>74</v>
      </c>
      <c r="AY306" s="245" t="s">
        <v>132</v>
      </c>
    </row>
    <row r="307" s="13" customFormat="1">
      <c r="A307" s="13"/>
      <c r="B307" s="224"/>
      <c r="C307" s="225"/>
      <c r="D307" s="226" t="s">
        <v>144</v>
      </c>
      <c r="E307" s="227" t="s">
        <v>19</v>
      </c>
      <c r="F307" s="228" t="s">
        <v>164</v>
      </c>
      <c r="G307" s="225"/>
      <c r="H307" s="227" t="s">
        <v>19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144</v>
      </c>
      <c r="AU307" s="234" t="s">
        <v>84</v>
      </c>
      <c r="AV307" s="13" t="s">
        <v>82</v>
      </c>
      <c r="AW307" s="13" t="s">
        <v>36</v>
      </c>
      <c r="AX307" s="13" t="s">
        <v>74</v>
      </c>
      <c r="AY307" s="234" t="s">
        <v>132</v>
      </c>
    </row>
    <row r="308" s="14" customFormat="1">
      <c r="A308" s="14"/>
      <c r="B308" s="235"/>
      <c r="C308" s="236"/>
      <c r="D308" s="226" t="s">
        <v>144</v>
      </c>
      <c r="E308" s="237" t="s">
        <v>19</v>
      </c>
      <c r="F308" s="238" t="s">
        <v>342</v>
      </c>
      <c r="G308" s="236"/>
      <c r="H308" s="239">
        <v>5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144</v>
      </c>
      <c r="AU308" s="245" t="s">
        <v>84</v>
      </c>
      <c r="AV308" s="14" t="s">
        <v>84</v>
      </c>
      <c r="AW308" s="14" t="s">
        <v>36</v>
      </c>
      <c r="AX308" s="14" t="s">
        <v>74</v>
      </c>
      <c r="AY308" s="245" t="s">
        <v>132</v>
      </c>
    </row>
    <row r="309" s="13" customFormat="1">
      <c r="A309" s="13"/>
      <c r="B309" s="224"/>
      <c r="C309" s="225"/>
      <c r="D309" s="226" t="s">
        <v>144</v>
      </c>
      <c r="E309" s="227" t="s">
        <v>19</v>
      </c>
      <c r="F309" s="228" t="s">
        <v>153</v>
      </c>
      <c r="G309" s="225"/>
      <c r="H309" s="227" t="s">
        <v>19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144</v>
      </c>
      <c r="AU309" s="234" t="s">
        <v>84</v>
      </c>
      <c r="AV309" s="13" t="s">
        <v>82</v>
      </c>
      <c r="AW309" s="13" t="s">
        <v>36</v>
      </c>
      <c r="AX309" s="13" t="s">
        <v>74</v>
      </c>
      <c r="AY309" s="234" t="s">
        <v>132</v>
      </c>
    </row>
    <row r="310" s="14" customFormat="1">
      <c r="A310" s="14"/>
      <c r="B310" s="235"/>
      <c r="C310" s="236"/>
      <c r="D310" s="226" t="s">
        <v>144</v>
      </c>
      <c r="E310" s="237" t="s">
        <v>19</v>
      </c>
      <c r="F310" s="238" t="s">
        <v>343</v>
      </c>
      <c r="G310" s="236"/>
      <c r="H310" s="239">
        <v>6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144</v>
      </c>
      <c r="AU310" s="245" t="s">
        <v>84</v>
      </c>
      <c r="AV310" s="14" t="s">
        <v>84</v>
      </c>
      <c r="AW310" s="14" t="s">
        <v>36</v>
      </c>
      <c r="AX310" s="14" t="s">
        <v>74</v>
      </c>
      <c r="AY310" s="245" t="s">
        <v>132</v>
      </c>
    </row>
    <row r="311" s="13" customFormat="1">
      <c r="A311" s="13"/>
      <c r="B311" s="224"/>
      <c r="C311" s="225"/>
      <c r="D311" s="226" t="s">
        <v>144</v>
      </c>
      <c r="E311" s="227" t="s">
        <v>19</v>
      </c>
      <c r="F311" s="228" t="s">
        <v>167</v>
      </c>
      <c r="G311" s="225"/>
      <c r="H311" s="227" t="s">
        <v>19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144</v>
      </c>
      <c r="AU311" s="234" t="s">
        <v>84</v>
      </c>
      <c r="AV311" s="13" t="s">
        <v>82</v>
      </c>
      <c r="AW311" s="13" t="s">
        <v>36</v>
      </c>
      <c r="AX311" s="13" t="s">
        <v>74</v>
      </c>
      <c r="AY311" s="234" t="s">
        <v>132</v>
      </c>
    </row>
    <row r="312" s="14" customFormat="1">
      <c r="A312" s="14"/>
      <c r="B312" s="235"/>
      <c r="C312" s="236"/>
      <c r="D312" s="226" t="s">
        <v>144</v>
      </c>
      <c r="E312" s="237" t="s">
        <v>19</v>
      </c>
      <c r="F312" s="238" t="s">
        <v>156</v>
      </c>
      <c r="G312" s="236"/>
      <c r="H312" s="239">
        <v>3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144</v>
      </c>
      <c r="AU312" s="245" t="s">
        <v>84</v>
      </c>
      <c r="AV312" s="14" t="s">
        <v>84</v>
      </c>
      <c r="AW312" s="14" t="s">
        <v>36</v>
      </c>
      <c r="AX312" s="14" t="s">
        <v>74</v>
      </c>
      <c r="AY312" s="245" t="s">
        <v>132</v>
      </c>
    </row>
    <row r="313" s="15" customFormat="1">
      <c r="A313" s="15"/>
      <c r="B313" s="246"/>
      <c r="C313" s="247"/>
      <c r="D313" s="226" t="s">
        <v>144</v>
      </c>
      <c r="E313" s="248" t="s">
        <v>19</v>
      </c>
      <c r="F313" s="249" t="s">
        <v>147</v>
      </c>
      <c r="G313" s="247"/>
      <c r="H313" s="250">
        <v>17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6" t="s">
        <v>144</v>
      </c>
      <c r="AU313" s="256" t="s">
        <v>84</v>
      </c>
      <c r="AV313" s="15" t="s">
        <v>140</v>
      </c>
      <c r="AW313" s="15" t="s">
        <v>36</v>
      </c>
      <c r="AX313" s="15" t="s">
        <v>82</v>
      </c>
      <c r="AY313" s="256" t="s">
        <v>132</v>
      </c>
    </row>
    <row r="314" s="2" customFormat="1" ht="16.5" customHeight="1">
      <c r="A314" s="40"/>
      <c r="B314" s="41"/>
      <c r="C314" s="206" t="s">
        <v>344</v>
      </c>
      <c r="D314" s="206" t="s">
        <v>135</v>
      </c>
      <c r="E314" s="207" t="s">
        <v>345</v>
      </c>
      <c r="F314" s="208" t="s">
        <v>346</v>
      </c>
      <c r="G314" s="209" t="s">
        <v>339</v>
      </c>
      <c r="H314" s="210">
        <v>2</v>
      </c>
      <c r="I314" s="211"/>
      <c r="J314" s="212">
        <f>ROUND(I314*H314,2)</f>
        <v>0</v>
      </c>
      <c r="K314" s="208" t="s">
        <v>139</v>
      </c>
      <c r="L314" s="46"/>
      <c r="M314" s="213" t="s">
        <v>19</v>
      </c>
      <c r="N314" s="214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0.028400000000000002</v>
      </c>
      <c r="T314" s="216">
        <f>S314*H314</f>
        <v>0.056800000000000003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257</v>
      </c>
      <c r="AT314" s="217" t="s">
        <v>135</v>
      </c>
      <c r="AU314" s="217" t="s">
        <v>84</v>
      </c>
      <c r="AY314" s="19" t="s">
        <v>132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257</v>
      </c>
      <c r="BM314" s="217" t="s">
        <v>347</v>
      </c>
    </row>
    <row r="315" s="2" customFormat="1">
      <c r="A315" s="40"/>
      <c r="B315" s="41"/>
      <c r="C315" s="42"/>
      <c r="D315" s="219" t="s">
        <v>142</v>
      </c>
      <c r="E315" s="42"/>
      <c r="F315" s="220" t="s">
        <v>348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142</v>
      </c>
      <c r="AU315" s="19" t="s">
        <v>84</v>
      </c>
    </row>
    <row r="316" s="13" customFormat="1">
      <c r="A316" s="13"/>
      <c r="B316" s="224"/>
      <c r="C316" s="225"/>
      <c r="D316" s="226" t="s">
        <v>144</v>
      </c>
      <c r="E316" s="227" t="s">
        <v>19</v>
      </c>
      <c r="F316" s="228" t="s">
        <v>162</v>
      </c>
      <c r="G316" s="225"/>
      <c r="H316" s="227" t="s">
        <v>19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144</v>
      </c>
      <c r="AU316" s="234" t="s">
        <v>84</v>
      </c>
      <c r="AV316" s="13" t="s">
        <v>82</v>
      </c>
      <c r="AW316" s="13" t="s">
        <v>36</v>
      </c>
      <c r="AX316" s="13" t="s">
        <v>74</v>
      </c>
      <c r="AY316" s="234" t="s">
        <v>132</v>
      </c>
    </row>
    <row r="317" s="14" customFormat="1">
      <c r="A317" s="14"/>
      <c r="B317" s="235"/>
      <c r="C317" s="236"/>
      <c r="D317" s="226" t="s">
        <v>144</v>
      </c>
      <c r="E317" s="237" t="s">
        <v>19</v>
      </c>
      <c r="F317" s="238" t="s">
        <v>82</v>
      </c>
      <c r="G317" s="236"/>
      <c r="H317" s="239">
        <v>1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144</v>
      </c>
      <c r="AU317" s="245" t="s">
        <v>84</v>
      </c>
      <c r="AV317" s="14" t="s">
        <v>84</v>
      </c>
      <c r="AW317" s="14" t="s">
        <v>36</v>
      </c>
      <c r="AX317" s="14" t="s">
        <v>74</v>
      </c>
      <c r="AY317" s="245" t="s">
        <v>132</v>
      </c>
    </row>
    <row r="318" s="13" customFormat="1">
      <c r="A318" s="13"/>
      <c r="B318" s="224"/>
      <c r="C318" s="225"/>
      <c r="D318" s="226" t="s">
        <v>144</v>
      </c>
      <c r="E318" s="227" t="s">
        <v>19</v>
      </c>
      <c r="F318" s="228" t="s">
        <v>167</v>
      </c>
      <c r="G318" s="225"/>
      <c r="H318" s="227" t="s">
        <v>19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144</v>
      </c>
      <c r="AU318" s="234" t="s">
        <v>84</v>
      </c>
      <c r="AV318" s="13" t="s">
        <v>82</v>
      </c>
      <c r="AW318" s="13" t="s">
        <v>36</v>
      </c>
      <c r="AX318" s="13" t="s">
        <v>74</v>
      </c>
      <c r="AY318" s="234" t="s">
        <v>132</v>
      </c>
    </row>
    <row r="319" s="14" customFormat="1">
      <c r="A319" s="14"/>
      <c r="B319" s="235"/>
      <c r="C319" s="236"/>
      <c r="D319" s="226" t="s">
        <v>144</v>
      </c>
      <c r="E319" s="237" t="s">
        <v>19</v>
      </c>
      <c r="F319" s="238" t="s">
        <v>82</v>
      </c>
      <c r="G319" s="236"/>
      <c r="H319" s="239">
        <v>1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144</v>
      </c>
      <c r="AU319" s="245" t="s">
        <v>84</v>
      </c>
      <c r="AV319" s="14" t="s">
        <v>84</v>
      </c>
      <c r="AW319" s="14" t="s">
        <v>36</v>
      </c>
      <c r="AX319" s="14" t="s">
        <v>74</v>
      </c>
      <c r="AY319" s="245" t="s">
        <v>132</v>
      </c>
    </row>
    <row r="320" s="15" customFormat="1">
      <c r="A320" s="15"/>
      <c r="B320" s="246"/>
      <c r="C320" s="247"/>
      <c r="D320" s="226" t="s">
        <v>144</v>
      </c>
      <c r="E320" s="248" t="s">
        <v>19</v>
      </c>
      <c r="F320" s="249" t="s">
        <v>147</v>
      </c>
      <c r="G320" s="247"/>
      <c r="H320" s="250">
        <v>2</v>
      </c>
      <c r="I320" s="251"/>
      <c r="J320" s="247"/>
      <c r="K320" s="247"/>
      <c r="L320" s="252"/>
      <c r="M320" s="253"/>
      <c r="N320" s="254"/>
      <c r="O320" s="254"/>
      <c r="P320" s="254"/>
      <c r="Q320" s="254"/>
      <c r="R320" s="254"/>
      <c r="S320" s="254"/>
      <c r="T320" s="25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6" t="s">
        <v>144</v>
      </c>
      <c r="AU320" s="256" t="s">
        <v>84</v>
      </c>
      <c r="AV320" s="15" t="s">
        <v>140</v>
      </c>
      <c r="AW320" s="15" t="s">
        <v>36</v>
      </c>
      <c r="AX320" s="15" t="s">
        <v>82</v>
      </c>
      <c r="AY320" s="256" t="s">
        <v>132</v>
      </c>
    </row>
    <row r="321" s="2" customFormat="1" ht="16.5" customHeight="1">
      <c r="A321" s="40"/>
      <c r="B321" s="41"/>
      <c r="C321" s="206" t="s">
        <v>349</v>
      </c>
      <c r="D321" s="206" t="s">
        <v>135</v>
      </c>
      <c r="E321" s="207" t="s">
        <v>350</v>
      </c>
      <c r="F321" s="208" t="s">
        <v>351</v>
      </c>
      <c r="G321" s="209" t="s">
        <v>339</v>
      </c>
      <c r="H321" s="210">
        <v>2</v>
      </c>
      <c r="I321" s="211"/>
      <c r="J321" s="212">
        <f>ROUND(I321*H321,2)</f>
        <v>0</v>
      </c>
      <c r="K321" s="208" t="s">
        <v>139</v>
      </c>
      <c r="L321" s="46"/>
      <c r="M321" s="213" t="s">
        <v>19</v>
      </c>
      <c r="N321" s="214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0.039</v>
      </c>
      <c r="T321" s="216">
        <f>S321*H321</f>
        <v>0.078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257</v>
      </c>
      <c r="AT321" s="217" t="s">
        <v>135</v>
      </c>
      <c r="AU321" s="217" t="s">
        <v>84</v>
      </c>
      <c r="AY321" s="19" t="s">
        <v>132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257</v>
      </c>
      <c r="BM321" s="217" t="s">
        <v>352</v>
      </c>
    </row>
    <row r="322" s="2" customFormat="1">
      <c r="A322" s="40"/>
      <c r="B322" s="41"/>
      <c r="C322" s="42"/>
      <c r="D322" s="219" t="s">
        <v>142</v>
      </c>
      <c r="E322" s="42"/>
      <c r="F322" s="220" t="s">
        <v>353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142</v>
      </c>
      <c r="AU322" s="19" t="s">
        <v>84</v>
      </c>
    </row>
    <row r="323" s="13" customFormat="1">
      <c r="A323" s="13"/>
      <c r="B323" s="224"/>
      <c r="C323" s="225"/>
      <c r="D323" s="226" t="s">
        <v>144</v>
      </c>
      <c r="E323" s="227" t="s">
        <v>19</v>
      </c>
      <c r="F323" s="228" t="s">
        <v>162</v>
      </c>
      <c r="G323" s="225"/>
      <c r="H323" s="227" t="s">
        <v>19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144</v>
      </c>
      <c r="AU323" s="234" t="s">
        <v>84</v>
      </c>
      <c r="AV323" s="13" t="s">
        <v>82</v>
      </c>
      <c r="AW323" s="13" t="s">
        <v>36</v>
      </c>
      <c r="AX323" s="13" t="s">
        <v>74</v>
      </c>
      <c r="AY323" s="234" t="s">
        <v>132</v>
      </c>
    </row>
    <row r="324" s="14" customFormat="1">
      <c r="A324" s="14"/>
      <c r="B324" s="235"/>
      <c r="C324" s="236"/>
      <c r="D324" s="226" t="s">
        <v>144</v>
      </c>
      <c r="E324" s="237" t="s">
        <v>19</v>
      </c>
      <c r="F324" s="238" t="s">
        <v>82</v>
      </c>
      <c r="G324" s="236"/>
      <c r="H324" s="239">
        <v>1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144</v>
      </c>
      <c r="AU324" s="245" t="s">
        <v>84</v>
      </c>
      <c r="AV324" s="14" t="s">
        <v>84</v>
      </c>
      <c r="AW324" s="14" t="s">
        <v>36</v>
      </c>
      <c r="AX324" s="14" t="s">
        <v>74</v>
      </c>
      <c r="AY324" s="245" t="s">
        <v>132</v>
      </c>
    </row>
    <row r="325" s="13" customFormat="1">
      <c r="A325" s="13"/>
      <c r="B325" s="224"/>
      <c r="C325" s="225"/>
      <c r="D325" s="226" t="s">
        <v>144</v>
      </c>
      <c r="E325" s="227" t="s">
        <v>19</v>
      </c>
      <c r="F325" s="228" t="s">
        <v>167</v>
      </c>
      <c r="G325" s="225"/>
      <c r="H325" s="227" t="s">
        <v>19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144</v>
      </c>
      <c r="AU325" s="234" t="s">
        <v>84</v>
      </c>
      <c r="AV325" s="13" t="s">
        <v>82</v>
      </c>
      <c r="AW325" s="13" t="s">
        <v>36</v>
      </c>
      <c r="AX325" s="13" t="s">
        <v>74</v>
      </c>
      <c r="AY325" s="234" t="s">
        <v>132</v>
      </c>
    </row>
    <row r="326" s="14" customFormat="1">
      <c r="A326" s="14"/>
      <c r="B326" s="235"/>
      <c r="C326" s="236"/>
      <c r="D326" s="226" t="s">
        <v>144</v>
      </c>
      <c r="E326" s="237" t="s">
        <v>19</v>
      </c>
      <c r="F326" s="238" t="s">
        <v>82</v>
      </c>
      <c r="G326" s="236"/>
      <c r="H326" s="239">
        <v>1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144</v>
      </c>
      <c r="AU326" s="245" t="s">
        <v>84</v>
      </c>
      <c r="AV326" s="14" t="s">
        <v>84</v>
      </c>
      <c r="AW326" s="14" t="s">
        <v>36</v>
      </c>
      <c r="AX326" s="14" t="s">
        <v>74</v>
      </c>
      <c r="AY326" s="245" t="s">
        <v>132</v>
      </c>
    </row>
    <row r="327" s="15" customFormat="1">
      <c r="A327" s="15"/>
      <c r="B327" s="246"/>
      <c r="C327" s="247"/>
      <c r="D327" s="226" t="s">
        <v>144</v>
      </c>
      <c r="E327" s="248" t="s">
        <v>19</v>
      </c>
      <c r="F327" s="249" t="s">
        <v>147</v>
      </c>
      <c r="G327" s="247"/>
      <c r="H327" s="250">
        <v>2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6" t="s">
        <v>144</v>
      </c>
      <c r="AU327" s="256" t="s">
        <v>84</v>
      </c>
      <c r="AV327" s="15" t="s">
        <v>140</v>
      </c>
      <c r="AW327" s="15" t="s">
        <v>36</v>
      </c>
      <c r="AX327" s="15" t="s">
        <v>82</v>
      </c>
      <c r="AY327" s="256" t="s">
        <v>132</v>
      </c>
    </row>
    <row r="328" s="2" customFormat="1" ht="21.75" customHeight="1">
      <c r="A328" s="40"/>
      <c r="B328" s="41"/>
      <c r="C328" s="206" t="s">
        <v>354</v>
      </c>
      <c r="D328" s="206" t="s">
        <v>135</v>
      </c>
      <c r="E328" s="207" t="s">
        <v>355</v>
      </c>
      <c r="F328" s="208" t="s">
        <v>356</v>
      </c>
      <c r="G328" s="209" t="s">
        <v>339</v>
      </c>
      <c r="H328" s="210">
        <v>18</v>
      </c>
      <c r="I328" s="211"/>
      <c r="J328" s="212">
        <f>ROUND(I328*H328,2)</f>
        <v>0</v>
      </c>
      <c r="K328" s="208" t="s">
        <v>139</v>
      </c>
      <c r="L328" s="46"/>
      <c r="M328" s="213" t="s">
        <v>19</v>
      </c>
      <c r="N328" s="214" t="s">
        <v>45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0.019460000000000002</v>
      </c>
      <c r="T328" s="216">
        <f>S328*H328</f>
        <v>0.35028000000000004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257</v>
      </c>
      <c r="AT328" s="217" t="s">
        <v>135</v>
      </c>
      <c r="AU328" s="217" t="s">
        <v>84</v>
      </c>
      <c r="AY328" s="19" t="s">
        <v>132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82</v>
      </c>
      <c r="BK328" s="218">
        <f>ROUND(I328*H328,2)</f>
        <v>0</v>
      </c>
      <c r="BL328" s="19" t="s">
        <v>257</v>
      </c>
      <c r="BM328" s="217" t="s">
        <v>357</v>
      </c>
    </row>
    <row r="329" s="2" customFormat="1">
      <c r="A329" s="40"/>
      <c r="B329" s="41"/>
      <c r="C329" s="42"/>
      <c r="D329" s="219" t="s">
        <v>142</v>
      </c>
      <c r="E329" s="42"/>
      <c r="F329" s="220" t="s">
        <v>358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142</v>
      </c>
      <c r="AU329" s="19" t="s">
        <v>84</v>
      </c>
    </row>
    <row r="330" s="13" customFormat="1">
      <c r="A330" s="13"/>
      <c r="B330" s="224"/>
      <c r="C330" s="225"/>
      <c r="D330" s="226" t="s">
        <v>144</v>
      </c>
      <c r="E330" s="227" t="s">
        <v>19</v>
      </c>
      <c r="F330" s="228" t="s">
        <v>162</v>
      </c>
      <c r="G330" s="225"/>
      <c r="H330" s="227" t="s">
        <v>19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144</v>
      </c>
      <c r="AU330" s="234" t="s">
        <v>84</v>
      </c>
      <c r="AV330" s="13" t="s">
        <v>82</v>
      </c>
      <c r="AW330" s="13" t="s">
        <v>36</v>
      </c>
      <c r="AX330" s="13" t="s">
        <v>74</v>
      </c>
      <c r="AY330" s="234" t="s">
        <v>132</v>
      </c>
    </row>
    <row r="331" s="14" customFormat="1">
      <c r="A331" s="14"/>
      <c r="B331" s="235"/>
      <c r="C331" s="236"/>
      <c r="D331" s="226" t="s">
        <v>144</v>
      </c>
      <c r="E331" s="237" t="s">
        <v>19</v>
      </c>
      <c r="F331" s="238" t="s">
        <v>156</v>
      </c>
      <c r="G331" s="236"/>
      <c r="H331" s="239">
        <v>3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5" t="s">
        <v>144</v>
      </c>
      <c r="AU331" s="245" t="s">
        <v>84</v>
      </c>
      <c r="AV331" s="14" t="s">
        <v>84</v>
      </c>
      <c r="AW331" s="14" t="s">
        <v>36</v>
      </c>
      <c r="AX331" s="14" t="s">
        <v>74</v>
      </c>
      <c r="AY331" s="245" t="s">
        <v>132</v>
      </c>
    </row>
    <row r="332" s="13" customFormat="1">
      <c r="A332" s="13"/>
      <c r="B332" s="224"/>
      <c r="C332" s="225"/>
      <c r="D332" s="226" t="s">
        <v>144</v>
      </c>
      <c r="E332" s="227" t="s">
        <v>19</v>
      </c>
      <c r="F332" s="228" t="s">
        <v>164</v>
      </c>
      <c r="G332" s="225"/>
      <c r="H332" s="227" t="s">
        <v>19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144</v>
      </c>
      <c r="AU332" s="234" t="s">
        <v>84</v>
      </c>
      <c r="AV332" s="13" t="s">
        <v>82</v>
      </c>
      <c r="AW332" s="13" t="s">
        <v>36</v>
      </c>
      <c r="AX332" s="13" t="s">
        <v>74</v>
      </c>
      <c r="AY332" s="234" t="s">
        <v>132</v>
      </c>
    </row>
    <row r="333" s="14" customFormat="1">
      <c r="A333" s="14"/>
      <c r="B333" s="235"/>
      <c r="C333" s="236"/>
      <c r="D333" s="226" t="s">
        <v>144</v>
      </c>
      <c r="E333" s="237" t="s">
        <v>19</v>
      </c>
      <c r="F333" s="238" t="s">
        <v>342</v>
      </c>
      <c r="G333" s="236"/>
      <c r="H333" s="239">
        <v>5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5" t="s">
        <v>144</v>
      </c>
      <c r="AU333" s="245" t="s">
        <v>84</v>
      </c>
      <c r="AV333" s="14" t="s">
        <v>84</v>
      </c>
      <c r="AW333" s="14" t="s">
        <v>36</v>
      </c>
      <c r="AX333" s="14" t="s">
        <v>74</v>
      </c>
      <c r="AY333" s="245" t="s">
        <v>132</v>
      </c>
    </row>
    <row r="334" s="13" customFormat="1">
      <c r="A334" s="13"/>
      <c r="B334" s="224"/>
      <c r="C334" s="225"/>
      <c r="D334" s="226" t="s">
        <v>144</v>
      </c>
      <c r="E334" s="227" t="s">
        <v>19</v>
      </c>
      <c r="F334" s="228" t="s">
        <v>153</v>
      </c>
      <c r="G334" s="225"/>
      <c r="H334" s="227" t="s">
        <v>19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144</v>
      </c>
      <c r="AU334" s="234" t="s">
        <v>84</v>
      </c>
      <c r="AV334" s="13" t="s">
        <v>82</v>
      </c>
      <c r="AW334" s="13" t="s">
        <v>36</v>
      </c>
      <c r="AX334" s="13" t="s">
        <v>74</v>
      </c>
      <c r="AY334" s="234" t="s">
        <v>132</v>
      </c>
    </row>
    <row r="335" s="14" customFormat="1">
      <c r="A335" s="14"/>
      <c r="B335" s="235"/>
      <c r="C335" s="236"/>
      <c r="D335" s="226" t="s">
        <v>144</v>
      </c>
      <c r="E335" s="237" t="s">
        <v>19</v>
      </c>
      <c r="F335" s="238" t="s">
        <v>343</v>
      </c>
      <c r="G335" s="236"/>
      <c r="H335" s="239">
        <v>6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144</v>
      </c>
      <c r="AU335" s="245" t="s">
        <v>84</v>
      </c>
      <c r="AV335" s="14" t="s">
        <v>84</v>
      </c>
      <c r="AW335" s="14" t="s">
        <v>36</v>
      </c>
      <c r="AX335" s="14" t="s">
        <v>74</v>
      </c>
      <c r="AY335" s="245" t="s">
        <v>132</v>
      </c>
    </row>
    <row r="336" s="13" customFormat="1">
      <c r="A336" s="13"/>
      <c r="B336" s="224"/>
      <c r="C336" s="225"/>
      <c r="D336" s="226" t="s">
        <v>144</v>
      </c>
      <c r="E336" s="227" t="s">
        <v>19</v>
      </c>
      <c r="F336" s="228" t="s">
        <v>167</v>
      </c>
      <c r="G336" s="225"/>
      <c r="H336" s="227" t="s">
        <v>19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144</v>
      </c>
      <c r="AU336" s="234" t="s">
        <v>84</v>
      </c>
      <c r="AV336" s="13" t="s">
        <v>82</v>
      </c>
      <c r="AW336" s="13" t="s">
        <v>36</v>
      </c>
      <c r="AX336" s="13" t="s">
        <v>74</v>
      </c>
      <c r="AY336" s="234" t="s">
        <v>132</v>
      </c>
    </row>
    <row r="337" s="14" customFormat="1">
      <c r="A337" s="14"/>
      <c r="B337" s="235"/>
      <c r="C337" s="236"/>
      <c r="D337" s="226" t="s">
        <v>144</v>
      </c>
      <c r="E337" s="237" t="s">
        <v>19</v>
      </c>
      <c r="F337" s="238" t="s">
        <v>140</v>
      </c>
      <c r="G337" s="236"/>
      <c r="H337" s="239">
        <v>4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144</v>
      </c>
      <c r="AU337" s="245" t="s">
        <v>84</v>
      </c>
      <c r="AV337" s="14" t="s">
        <v>84</v>
      </c>
      <c r="AW337" s="14" t="s">
        <v>36</v>
      </c>
      <c r="AX337" s="14" t="s">
        <v>74</v>
      </c>
      <c r="AY337" s="245" t="s">
        <v>132</v>
      </c>
    </row>
    <row r="338" s="15" customFormat="1">
      <c r="A338" s="15"/>
      <c r="B338" s="246"/>
      <c r="C338" s="247"/>
      <c r="D338" s="226" t="s">
        <v>144</v>
      </c>
      <c r="E338" s="248" t="s">
        <v>19</v>
      </c>
      <c r="F338" s="249" t="s">
        <v>147</v>
      </c>
      <c r="G338" s="247"/>
      <c r="H338" s="250">
        <v>18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6" t="s">
        <v>144</v>
      </c>
      <c r="AU338" s="256" t="s">
        <v>84</v>
      </c>
      <c r="AV338" s="15" t="s">
        <v>140</v>
      </c>
      <c r="AW338" s="15" t="s">
        <v>36</v>
      </c>
      <c r="AX338" s="15" t="s">
        <v>82</v>
      </c>
      <c r="AY338" s="256" t="s">
        <v>132</v>
      </c>
    </row>
    <row r="339" s="2" customFormat="1" ht="16.5" customHeight="1">
      <c r="A339" s="40"/>
      <c r="B339" s="41"/>
      <c r="C339" s="206" t="s">
        <v>359</v>
      </c>
      <c r="D339" s="206" t="s">
        <v>135</v>
      </c>
      <c r="E339" s="207" t="s">
        <v>360</v>
      </c>
      <c r="F339" s="208" t="s">
        <v>361</v>
      </c>
      <c r="G339" s="209" t="s">
        <v>339</v>
      </c>
      <c r="H339" s="210">
        <v>1</v>
      </c>
      <c r="I339" s="211"/>
      <c r="J339" s="212">
        <f>ROUND(I339*H339,2)</f>
        <v>0</v>
      </c>
      <c r="K339" s="208" t="s">
        <v>139</v>
      </c>
      <c r="L339" s="46"/>
      <c r="M339" s="213" t="s">
        <v>19</v>
      </c>
      <c r="N339" s="214" t="s">
        <v>45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0.017600000000000001</v>
      </c>
      <c r="T339" s="216">
        <f>S339*H339</f>
        <v>0.017600000000000001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257</v>
      </c>
      <c r="AT339" s="217" t="s">
        <v>135</v>
      </c>
      <c r="AU339" s="217" t="s">
        <v>84</v>
      </c>
      <c r="AY339" s="19" t="s">
        <v>132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82</v>
      </c>
      <c r="BK339" s="218">
        <f>ROUND(I339*H339,2)</f>
        <v>0</v>
      </c>
      <c r="BL339" s="19" t="s">
        <v>257</v>
      </c>
      <c r="BM339" s="217" t="s">
        <v>362</v>
      </c>
    </row>
    <row r="340" s="2" customFormat="1">
      <c r="A340" s="40"/>
      <c r="B340" s="41"/>
      <c r="C340" s="42"/>
      <c r="D340" s="219" t="s">
        <v>142</v>
      </c>
      <c r="E340" s="42"/>
      <c r="F340" s="220" t="s">
        <v>363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142</v>
      </c>
      <c r="AU340" s="19" t="s">
        <v>84</v>
      </c>
    </row>
    <row r="341" s="13" customFormat="1">
      <c r="A341" s="13"/>
      <c r="B341" s="224"/>
      <c r="C341" s="225"/>
      <c r="D341" s="226" t="s">
        <v>144</v>
      </c>
      <c r="E341" s="227" t="s">
        <v>19</v>
      </c>
      <c r="F341" s="228" t="s">
        <v>153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144</v>
      </c>
      <c r="AU341" s="234" t="s">
        <v>84</v>
      </c>
      <c r="AV341" s="13" t="s">
        <v>82</v>
      </c>
      <c r="AW341" s="13" t="s">
        <v>36</v>
      </c>
      <c r="AX341" s="13" t="s">
        <v>74</v>
      </c>
      <c r="AY341" s="234" t="s">
        <v>132</v>
      </c>
    </row>
    <row r="342" s="14" customFormat="1">
      <c r="A342" s="14"/>
      <c r="B342" s="235"/>
      <c r="C342" s="236"/>
      <c r="D342" s="226" t="s">
        <v>144</v>
      </c>
      <c r="E342" s="237" t="s">
        <v>19</v>
      </c>
      <c r="F342" s="238" t="s">
        <v>82</v>
      </c>
      <c r="G342" s="236"/>
      <c r="H342" s="239">
        <v>1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144</v>
      </c>
      <c r="AU342" s="245" t="s">
        <v>84</v>
      </c>
      <c r="AV342" s="14" t="s">
        <v>84</v>
      </c>
      <c r="AW342" s="14" t="s">
        <v>36</v>
      </c>
      <c r="AX342" s="14" t="s">
        <v>74</v>
      </c>
      <c r="AY342" s="245" t="s">
        <v>132</v>
      </c>
    </row>
    <row r="343" s="15" customFormat="1">
      <c r="A343" s="15"/>
      <c r="B343" s="246"/>
      <c r="C343" s="247"/>
      <c r="D343" s="226" t="s">
        <v>144</v>
      </c>
      <c r="E343" s="248" t="s">
        <v>19</v>
      </c>
      <c r="F343" s="249" t="s">
        <v>147</v>
      </c>
      <c r="G343" s="247"/>
      <c r="H343" s="250">
        <v>1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6" t="s">
        <v>144</v>
      </c>
      <c r="AU343" s="256" t="s">
        <v>84</v>
      </c>
      <c r="AV343" s="15" t="s">
        <v>140</v>
      </c>
      <c r="AW343" s="15" t="s">
        <v>36</v>
      </c>
      <c r="AX343" s="15" t="s">
        <v>82</v>
      </c>
      <c r="AY343" s="256" t="s">
        <v>132</v>
      </c>
    </row>
    <row r="344" s="2" customFormat="1" ht="33" customHeight="1">
      <c r="A344" s="40"/>
      <c r="B344" s="41"/>
      <c r="C344" s="206" t="s">
        <v>364</v>
      </c>
      <c r="D344" s="206" t="s">
        <v>135</v>
      </c>
      <c r="E344" s="207" t="s">
        <v>365</v>
      </c>
      <c r="F344" s="208" t="s">
        <v>366</v>
      </c>
      <c r="G344" s="209" t="s">
        <v>339</v>
      </c>
      <c r="H344" s="210">
        <v>2</v>
      </c>
      <c r="I344" s="211"/>
      <c r="J344" s="212">
        <f>ROUND(I344*H344,2)</f>
        <v>0</v>
      </c>
      <c r="K344" s="208" t="s">
        <v>139</v>
      </c>
      <c r="L344" s="46"/>
      <c r="M344" s="213" t="s">
        <v>19</v>
      </c>
      <c r="N344" s="214" t="s">
        <v>45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0.018800000000000001</v>
      </c>
      <c r="T344" s="216">
        <f>S344*H344</f>
        <v>0.037600000000000001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257</v>
      </c>
      <c r="AT344" s="217" t="s">
        <v>135</v>
      </c>
      <c r="AU344" s="217" t="s">
        <v>84</v>
      </c>
      <c r="AY344" s="19" t="s">
        <v>132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82</v>
      </c>
      <c r="BK344" s="218">
        <f>ROUND(I344*H344,2)</f>
        <v>0</v>
      </c>
      <c r="BL344" s="19" t="s">
        <v>257</v>
      </c>
      <c r="BM344" s="217" t="s">
        <v>367</v>
      </c>
    </row>
    <row r="345" s="2" customFormat="1">
      <c r="A345" s="40"/>
      <c r="B345" s="41"/>
      <c r="C345" s="42"/>
      <c r="D345" s="219" t="s">
        <v>142</v>
      </c>
      <c r="E345" s="42"/>
      <c r="F345" s="220" t="s">
        <v>368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142</v>
      </c>
      <c r="AU345" s="19" t="s">
        <v>84</v>
      </c>
    </row>
    <row r="346" s="13" customFormat="1">
      <c r="A346" s="13"/>
      <c r="B346" s="224"/>
      <c r="C346" s="225"/>
      <c r="D346" s="226" t="s">
        <v>144</v>
      </c>
      <c r="E346" s="227" t="s">
        <v>19</v>
      </c>
      <c r="F346" s="228" t="s">
        <v>164</v>
      </c>
      <c r="G346" s="225"/>
      <c r="H346" s="227" t="s">
        <v>19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144</v>
      </c>
      <c r="AU346" s="234" t="s">
        <v>84</v>
      </c>
      <c r="AV346" s="13" t="s">
        <v>82</v>
      </c>
      <c r="AW346" s="13" t="s">
        <v>36</v>
      </c>
      <c r="AX346" s="13" t="s">
        <v>74</v>
      </c>
      <c r="AY346" s="234" t="s">
        <v>132</v>
      </c>
    </row>
    <row r="347" s="14" customFormat="1">
      <c r="A347" s="14"/>
      <c r="B347" s="235"/>
      <c r="C347" s="236"/>
      <c r="D347" s="226" t="s">
        <v>144</v>
      </c>
      <c r="E347" s="237" t="s">
        <v>19</v>
      </c>
      <c r="F347" s="238" t="s">
        <v>82</v>
      </c>
      <c r="G347" s="236"/>
      <c r="H347" s="239">
        <v>1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144</v>
      </c>
      <c r="AU347" s="245" t="s">
        <v>84</v>
      </c>
      <c r="AV347" s="14" t="s">
        <v>84</v>
      </c>
      <c r="AW347" s="14" t="s">
        <v>36</v>
      </c>
      <c r="AX347" s="14" t="s">
        <v>74</v>
      </c>
      <c r="AY347" s="245" t="s">
        <v>132</v>
      </c>
    </row>
    <row r="348" s="13" customFormat="1">
      <c r="A348" s="13"/>
      <c r="B348" s="224"/>
      <c r="C348" s="225"/>
      <c r="D348" s="226" t="s">
        <v>144</v>
      </c>
      <c r="E348" s="227" t="s">
        <v>19</v>
      </c>
      <c r="F348" s="228" t="s">
        <v>153</v>
      </c>
      <c r="G348" s="225"/>
      <c r="H348" s="227" t="s">
        <v>19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144</v>
      </c>
      <c r="AU348" s="234" t="s">
        <v>84</v>
      </c>
      <c r="AV348" s="13" t="s">
        <v>82</v>
      </c>
      <c r="AW348" s="13" t="s">
        <v>36</v>
      </c>
      <c r="AX348" s="13" t="s">
        <v>74</v>
      </c>
      <c r="AY348" s="234" t="s">
        <v>132</v>
      </c>
    </row>
    <row r="349" s="14" customFormat="1">
      <c r="A349" s="14"/>
      <c r="B349" s="235"/>
      <c r="C349" s="236"/>
      <c r="D349" s="226" t="s">
        <v>144</v>
      </c>
      <c r="E349" s="237" t="s">
        <v>19</v>
      </c>
      <c r="F349" s="238" t="s">
        <v>82</v>
      </c>
      <c r="G349" s="236"/>
      <c r="H349" s="239">
        <v>1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144</v>
      </c>
      <c r="AU349" s="245" t="s">
        <v>84</v>
      </c>
      <c r="AV349" s="14" t="s">
        <v>84</v>
      </c>
      <c r="AW349" s="14" t="s">
        <v>36</v>
      </c>
      <c r="AX349" s="14" t="s">
        <v>74</v>
      </c>
      <c r="AY349" s="245" t="s">
        <v>132</v>
      </c>
    </row>
    <row r="350" s="15" customFormat="1">
      <c r="A350" s="15"/>
      <c r="B350" s="246"/>
      <c r="C350" s="247"/>
      <c r="D350" s="226" t="s">
        <v>144</v>
      </c>
      <c r="E350" s="248" t="s">
        <v>19</v>
      </c>
      <c r="F350" s="249" t="s">
        <v>147</v>
      </c>
      <c r="G350" s="247"/>
      <c r="H350" s="250">
        <v>2</v>
      </c>
      <c r="I350" s="251"/>
      <c r="J350" s="247"/>
      <c r="K350" s="247"/>
      <c r="L350" s="252"/>
      <c r="M350" s="253"/>
      <c r="N350" s="254"/>
      <c r="O350" s="254"/>
      <c r="P350" s="254"/>
      <c r="Q350" s="254"/>
      <c r="R350" s="254"/>
      <c r="S350" s="254"/>
      <c r="T350" s="25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6" t="s">
        <v>144</v>
      </c>
      <c r="AU350" s="256" t="s">
        <v>84</v>
      </c>
      <c r="AV350" s="15" t="s">
        <v>140</v>
      </c>
      <c r="AW350" s="15" t="s">
        <v>36</v>
      </c>
      <c r="AX350" s="15" t="s">
        <v>82</v>
      </c>
      <c r="AY350" s="256" t="s">
        <v>132</v>
      </c>
    </row>
    <row r="351" s="2" customFormat="1" ht="16.5" customHeight="1">
      <c r="A351" s="40"/>
      <c r="B351" s="41"/>
      <c r="C351" s="206" t="s">
        <v>369</v>
      </c>
      <c r="D351" s="206" t="s">
        <v>135</v>
      </c>
      <c r="E351" s="207" t="s">
        <v>370</v>
      </c>
      <c r="F351" s="208" t="s">
        <v>371</v>
      </c>
      <c r="G351" s="209" t="s">
        <v>339</v>
      </c>
      <c r="H351" s="210">
        <v>18</v>
      </c>
      <c r="I351" s="211"/>
      <c r="J351" s="212">
        <f>ROUND(I351*H351,2)</f>
        <v>0</v>
      </c>
      <c r="K351" s="208" t="s">
        <v>139</v>
      </c>
      <c r="L351" s="46"/>
      <c r="M351" s="213" t="s">
        <v>19</v>
      </c>
      <c r="N351" s="214" t="s">
        <v>45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0.00156</v>
      </c>
      <c r="T351" s="216">
        <f>S351*H351</f>
        <v>0.028080000000000001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257</v>
      </c>
      <c r="AT351" s="217" t="s">
        <v>135</v>
      </c>
      <c r="AU351" s="217" t="s">
        <v>84</v>
      </c>
      <c r="AY351" s="19" t="s">
        <v>132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82</v>
      </c>
      <c r="BK351" s="218">
        <f>ROUND(I351*H351,2)</f>
        <v>0</v>
      </c>
      <c r="BL351" s="19" t="s">
        <v>257</v>
      </c>
      <c r="BM351" s="217" t="s">
        <v>372</v>
      </c>
    </row>
    <row r="352" s="2" customFormat="1">
      <c r="A352" s="40"/>
      <c r="B352" s="41"/>
      <c r="C352" s="42"/>
      <c r="D352" s="219" t="s">
        <v>142</v>
      </c>
      <c r="E352" s="42"/>
      <c r="F352" s="220" t="s">
        <v>373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142</v>
      </c>
      <c r="AU352" s="19" t="s">
        <v>84</v>
      </c>
    </row>
    <row r="353" s="13" customFormat="1">
      <c r="A353" s="13"/>
      <c r="B353" s="224"/>
      <c r="C353" s="225"/>
      <c r="D353" s="226" t="s">
        <v>144</v>
      </c>
      <c r="E353" s="227" t="s">
        <v>19</v>
      </c>
      <c r="F353" s="228" t="s">
        <v>162</v>
      </c>
      <c r="G353" s="225"/>
      <c r="H353" s="227" t="s">
        <v>19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144</v>
      </c>
      <c r="AU353" s="234" t="s">
        <v>84</v>
      </c>
      <c r="AV353" s="13" t="s">
        <v>82</v>
      </c>
      <c r="AW353" s="13" t="s">
        <v>36</v>
      </c>
      <c r="AX353" s="13" t="s">
        <v>74</v>
      </c>
      <c r="AY353" s="234" t="s">
        <v>132</v>
      </c>
    </row>
    <row r="354" s="14" customFormat="1">
      <c r="A354" s="14"/>
      <c r="B354" s="235"/>
      <c r="C354" s="236"/>
      <c r="D354" s="226" t="s">
        <v>144</v>
      </c>
      <c r="E354" s="237" t="s">
        <v>19</v>
      </c>
      <c r="F354" s="238" t="s">
        <v>156</v>
      </c>
      <c r="G354" s="236"/>
      <c r="H354" s="239">
        <v>3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144</v>
      </c>
      <c r="AU354" s="245" t="s">
        <v>84</v>
      </c>
      <c r="AV354" s="14" t="s">
        <v>84</v>
      </c>
      <c r="AW354" s="14" t="s">
        <v>36</v>
      </c>
      <c r="AX354" s="14" t="s">
        <v>74</v>
      </c>
      <c r="AY354" s="245" t="s">
        <v>132</v>
      </c>
    </row>
    <row r="355" s="13" customFormat="1">
      <c r="A355" s="13"/>
      <c r="B355" s="224"/>
      <c r="C355" s="225"/>
      <c r="D355" s="226" t="s">
        <v>144</v>
      </c>
      <c r="E355" s="227" t="s">
        <v>19</v>
      </c>
      <c r="F355" s="228" t="s">
        <v>164</v>
      </c>
      <c r="G355" s="225"/>
      <c r="H355" s="227" t="s">
        <v>19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144</v>
      </c>
      <c r="AU355" s="234" t="s">
        <v>84</v>
      </c>
      <c r="AV355" s="13" t="s">
        <v>82</v>
      </c>
      <c r="AW355" s="13" t="s">
        <v>36</v>
      </c>
      <c r="AX355" s="13" t="s">
        <v>74</v>
      </c>
      <c r="AY355" s="234" t="s">
        <v>132</v>
      </c>
    </row>
    <row r="356" s="14" customFormat="1">
      <c r="A356" s="14"/>
      <c r="B356" s="235"/>
      <c r="C356" s="236"/>
      <c r="D356" s="226" t="s">
        <v>144</v>
      </c>
      <c r="E356" s="237" t="s">
        <v>19</v>
      </c>
      <c r="F356" s="238" t="s">
        <v>342</v>
      </c>
      <c r="G356" s="236"/>
      <c r="H356" s="239">
        <v>5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144</v>
      </c>
      <c r="AU356" s="245" t="s">
        <v>84</v>
      </c>
      <c r="AV356" s="14" t="s">
        <v>84</v>
      </c>
      <c r="AW356" s="14" t="s">
        <v>36</v>
      </c>
      <c r="AX356" s="14" t="s">
        <v>74</v>
      </c>
      <c r="AY356" s="245" t="s">
        <v>132</v>
      </c>
    </row>
    <row r="357" s="13" customFormat="1">
      <c r="A357" s="13"/>
      <c r="B357" s="224"/>
      <c r="C357" s="225"/>
      <c r="D357" s="226" t="s">
        <v>144</v>
      </c>
      <c r="E357" s="227" t="s">
        <v>19</v>
      </c>
      <c r="F357" s="228" t="s">
        <v>153</v>
      </c>
      <c r="G357" s="225"/>
      <c r="H357" s="227" t="s">
        <v>19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144</v>
      </c>
      <c r="AU357" s="234" t="s">
        <v>84</v>
      </c>
      <c r="AV357" s="13" t="s">
        <v>82</v>
      </c>
      <c r="AW357" s="13" t="s">
        <v>36</v>
      </c>
      <c r="AX357" s="13" t="s">
        <v>74</v>
      </c>
      <c r="AY357" s="234" t="s">
        <v>132</v>
      </c>
    </row>
    <row r="358" s="14" customFormat="1">
      <c r="A358" s="14"/>
      <c r="B358" s="235"/>
      <c r="C358" s="236"/>
      <c r="D358" s="226" t="s">
        <v>144</v>
      </c>
      <c r="E358" s="237" t="s">
        <v>19</v>
      </c>
      <c r="F358" s="238" t="s">
        <v>343</v>
      </c>
      <c r="G358" s="236"/>
      <c r="H358" s="239">
        <v>6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5" t="s">
        <v>144</v>
      </c>
      <c r="AU358" s="245" t="s">
        <v>84</v>
      </c>
      <c r="AV358" s="14" t="s">
        <v>84</v>
      </c>
      <c r="AW358" s="14" t="s">
        <v>36</v>
      </c>
      <c r="AX358" s="14" t="s">
        <v>74</v>
      </c>
      <c r="AY358" s="245" t="s">
        <v>132</v>
      </c>
    </row>
    <row r="359" s="13" customFormat="1">
      <c r="A359" s="13"/>
      <c r="B359" s="224"/>
      <c r="C359" s="225"/>
      <c r="D359" s="226" t="s">
        <v>144</v>
      </c>
      <c r="E359" s="227" t="s">
        <v>19</v>
      </c>
      <c r="F359" s="228" t="s">
        <v>167</v>
      </c>
      <c r="G359" s="225"/>
      <c r="H359" s="227" t="s">
        <v>19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144</v>
      </c>
      <c r="AU359" s="234" t="s">
        <v>84</v>
      </c>
      <c r="AV359" s="13" t="s">
        <v>82</v>
      </c>
      <c r="AW359" s="13" t="s">
        <v>36</v>
      </c>
      <c r="AX359" s="13" t="s">
        <v>74</v>
      </c>
      <c r="AY359" s="234" t="s">
        <v>132</v>
      </c>
    </row>
    <row r="360" s="14" customFormat="1">
      <c r="A360" s="14"/>
      <c r="B360" s="235"/>
      <c r="C360" s="236"/>
      <c r="D360" s="226" t="s">
        <v>144</v>
      </c>
      <c r="E360" s="237" t="s">
        <v>19</v>
      </c>
      <c r="F360" s="238" t="s">
        <v>140</v>
      </c>
      <c r="G360" s="236"/>
      <c r="H360" s="239">
        <v>4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144</v>
      </c>
      <c r="AU360" s="245" t="s">
        <v>84</v>
      </c>
      <c r="AV360" s="14" t="s">
        <v>84</v>
      </c>
      <c r="AW360" s="14" t="s">
        <v>36</v>
      </c>
      <c r="AX360" s="14" t="s">
        <v>74</v>
      </c>
      <c r="AY360" s="245" t="s">
        <v>132</v>
      </c>
    </row>
    <row r="361" s="15" customFormat="1">
      <c r="A361" s="15"/>
      <c r="B361" s="246"/>
      <c r="C361" s="247"/>
      <c r="D361" s="226" t="s">
        <v>144</v>
      </c>
      <c r="E361" s="248" t="s">
        <v>19</v>
      </c>
      <c r="F361" s="249" t="s">
        <v>147</v>
      </c>
      <c r="G361" s="247"/>
      <c r="H361" s="250">
        <v>18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56" t="s">
        <v>144</v>
      </c>
      <c r="AU361" s="256" t="s">
        <v>84</v>
      </c>
      <c r="AV361" s="15" t="s">
        <v>140</v>
      </c>
      <c r="AW361" s="15" t="s">
        <v>36</v>
      </c>
      <c r="AX361" s="15" t="s">
        <v>82</v>
      </c>
      <c r="AY361" s="256" t="s">
        <v>132</v>
      </c>
    </row>
    <row r="362" s="12" customFormat="1" ht="22.8" customHeight="1">
      <c r="A362" s="12"/>
      <c r="B362" s="190"/>
      <c r="C362" s="191"/>
      <c r="D362" s="192" t="s">
        <v>73</v>
      </c>
      <c r="E362" s="204" t="s">
        <v>374</v>
      </c>
      <c r="F362" s="204" t="s">
        <v>375</v>
      </c>
      <c r="G362" s="191"/>
      <c r="H362" s="191"/>
      <c r="I362" s="194"/>
      <c r="J362" s="205">
        <f>BK362</f>
        <v>0</v>
      </c>
      <c r="K362" s="191"/>
      <c r="L362" s="196"/>
      <c r="M362" s="197"/>
      <c r="N362" s="198"/>
      <c r="O362" s="198"/>
      <c r="P362" s="199">
        <f>SUM(P363:P374)</f>
        <v>0</v>
      </c>
      <c r="Q362" s="198"/>
      <c r="R362" s="199">
        <f>SUM(R363:R374)</f>
        <v>0.0030240000000000002</v>
      </c>
      <c r="S362" s="198"/>
      <c r="T362" s="200">
        <f>SUM(T363:T374)</f>
        <v>0.192024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1" t="s">
        <v>84</v>
      </c>
      <c r="AT362" s="202" t="s">
        <v>73</v>
      </c>
      <c r="AU362" s="202" t="s">
        <v>82</v>
      </c>
      <c r="AY362" s="201" t="s">
        <v>132</v>
      </c>
      <c r="BK362" s="203">
        <f>SUM(BK363:BK374)</f>
        <v>0</v>
      </c>
    </row>
    <row r="363" s="2" customFormat="1" ht="21.75" customHeight="1">
      <c r="A363" s="40"/>
      <c r="B363" s="41"/>
      <c r="C363" s="206" t="s">
        <v>376</v>
      </c>
      <c r="D363" s="206" t="s">
        <v>135</v>
      </c>
      <c r="E363" s="207" t="s">
        <v>377</v>
      </c>
      <c r="F363" s="208" t="s">
        <v>378</v>
      </c>
      <c r="G363" s="209" t="s">
        <v>180</v>
      </c>
      <c r="H363" s="210">
        <v>75.599999999999994</v>
      </c>
      <c r="I363" s="211"/>
      <c r="J363" s="212">
        <f>ROUND(I363*H363,2)</f>
        <v>0</v>
      </c>
      <c r="K363" s="208" t="s">
        <v>139</v>
      </c>
      <c r="L363" s="46"/>
      <c r="M363" s="213" t="s">
        <v>19</v>
      </c>
      <c r="N363" s="214" t="s">
        <v>45</v>
      </c>
      <c r="O363" s="86"/>
      <c r="P363" s="215">
        <f>O363*H363</f>
        <v>0</v>
      </c>
      <c r="Q363" s="215">
        <v>4.0000000000000003E-05</v>
      </c>
      <c r="R363" s="215">
        <f>Q363*H363</f>
        <v>0.0030240000000000002</v>
      </c>
      <c r="S363" s="215">
        <v>0.0025400000000000002</v>
      </c>
      <c r="T363" s="216">
        <f>S363*H363</f>
        <v>0.192024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257</v>
      </c>
      <c r="AT363" s="217" t="s">
        <v>135</v>
      </c>
      <c r="AU363" s="217" t="s">
        <v>84</v>
      </c>
      <c r="AY363" s="19" t="s">
        <v>132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82</v>
      </c>
      <c r="BK363" s="218">
        <f>ROUND(I363*H363,2)</f>
        <v>0</v>
      </c>
      <c r="BL363" s="19" t="s">
        <v>257</v>
      </c>
      <c r="BM363" s="217" t="s">
        <v>379</v>
      </c>
    </row>
    <row r="364" s="2" customFormat="1">
      <c r="A364" s="40"/>
      <c r="B364" s="41"/>
      <c r="C364" s="42"/>
      <c r="D364" s="219" t="s">
        <v>142</v>
      </c>
      <c r="E364" s="42"/>
      <c r="F364" s="220" t="s">
        <v>380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142</v>
      </c>
      <c r="AU364" s="19" t="s">
        <v>84</v>
      </c>
    </row>
    <row r="365" s="13" customFormat="1">
      <c r="A365" s="13"/>
      <c r="B365" s="224"/>
      <c r="C365" s="225"/>
      <c r="D365" s="226" t="s">
        <v>144</v>
      </c>
      <c r="E365" s="227" t="s">
        <v>19</v>
      </c>
      <c r="F365" s="228" t="s">
        <v>162</v>
      </c>
      <c r="G365" s="225"/>
      <c r="H365" s="227" t="s">
        <v>19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144</v>
      </c>
      <c r="AU365" s="234" t="s">
        <v>84</v>
      </c>
      <c r="AV365" s="13" t="s">
        <v>82</v>
      </c>
      <c r="AW365" s="13" t="s">
        <v>36</v>
      </c>
      <c r="AX365" s="13" t="s">
        <v>74</v>
      </c>
      <c r="AY365" s="234" t="s">
        <v>132</v>
      </c>
    </row>
    <row r="366" s="14" customFormat="1">
      <c r="A366" s="14"/>
      <c r="B366" s="235"/>
      <c r="C366" s="236"/>
      <c r="D366" s="226" t="s">
        <v>144</v>
      </c>
      <c r="E366" s="237" t="s">
        <v>19</v>
      </c>
      <c r="F366" s="238" t="s">
        <v>381</v>
      </c>
      <c r="G366" s="236"/>
      <c r="H366" s="239">
        <v>11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144</v>
      </c>
      <c r="AU366" s="245" t="s">
        <v>84</v>
      </c>
      <c r="AV366" s="14" t="s">
        <v>84</v>
      </c>
      <c r="AW366" s="14" t="s">
        <v>36</v>
      </c>
      <c r="AX366" s="14" t="s">
        <v>74</v>
      </c>
      <c r="AY366" s="245" t="s">
        <v>132</v>
      </c>
    </row>
    <row r="367" s="13" customFormat="1">
      <c r="A367" s="13"/>
      <c r="B367" s="224"/>
      <c r="C367" s="225"/>
      <c r="D367" s="226" t="s">
        <v>144</v>
      </c>
      <c r="E367" s="227" t="s">
        <v>19</v>
      </c>
      <c r="F367" s="228" t="s">
        <v>164</v>
      </c>
      <c r="G367" s="225"/>
      <c r="H367" s="227" t="s">
        <v>19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144</v>
      </c>
      <c r="AU367" s="234" t="s">
        <v>84</v>
      </c>
      <c r="AV367" s="13" t="s">
        <v>82</v>
      </c>
      <c r="AW367" s="13" t="s">
        <v>36</v>
      </c>
      <c r="AX367" s="13" t="s">
        <v>74</v>
      </c>
      <c r="AY367" s="234" t="s">
        <v>132</v>
      </c>
    </row>
    <row r="368" s="14" customFormat="1">
      <c r="A368" s="14"/>
      <c r="B368" s="235"/>
      <c r="C368" s="236"/>
      <c r="D368" s="226" t="s">
        <v>144</v>
      </c>
      <c r="E368" s="237" t="s">
        <v>19</v>
      </c>
      <c r="F368" s="238" t="s">
        <v>382</v>
      </c>
      <c r="G368" s="236"/>
      <c r="H368" s="239">
        <v>19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5" t="s">
        <v>144</v>
      </c>
      <c r="AU368" s="245" t="s">
        <v>84</v>
      </c>
      <c r="AV368" s="14" t="s">
        <v>84</v>
      </c>
      <c r="AW368" s="14" t="s">
        <v>36</v>
      </c>
      <c r="AX368" s="14" t="s">
        <v>74</v>
      </c>
      <c r="AY368" s="245" t="s">
        <v>132</v>
      </c>
    </row>
    <row r="369" s="13" customFormat="1">
      <c r="A369" s="13"/>
      <c r="B369" s="224"/>
      <c r="C369" s="225"/>
      <c r="D369" s="226" t="s">
        <v>144</v>
      </c>
      <c r="E369" s="227" t="s">
        <v>19</v>
      </c>
      <c r="F369" s="228" t="s">
        <v>153</v>
      </c>
      <c r="G369" s="225"/>
      <c r="H369" s="227" t="s">
        <v>19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144</v>
      </c>
      <c r="AU369" s="234" t="s">
        <v>84</v>
      </c>
      <c r="AV369" s="13" t="s">
        <v>82</v>
      </c>
      <c r="AW369" s="13" t="s">
        <v>36</v>
      </c>
      <c r="AX369" s="13" t="s">
        <v>74</v>
      </c>
      <c r="AY369" s="234" t="s">
        <v>132</v>
      </c>
    </row>
    <row r="370" s="14" customFormat="1">
      <c r="A370" s="14"/>
      <c r="B370" s="235"/>
      <c r="C370" s="236"/>
      <c r="D370" s="226" t="s">
        <v>144</v>
      </c>
      <c r="E370" s="237" t="s">
        <v>19</v>
      </c>
      <c r="F370" s="238" t="s">
        <v>383</v>
      </c>
      <c r="G370" s="236"/>
      <c r="H370" s="239">
        <v>27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144</v>
      </c>
      <c r="AU370" s="245" t="s">
        <v>84</v>
      </c>
      <c r="AV370" s="14" t="s">
        <v>84</v>
      </c>
      <c r="AW370" s="14" t="s">
        <v>36</v>
      </c>
      <c r="AX370" s="14" t="s">
        <v>74</v>
      </c>
      <c r="AY370" s="245" t="s">
        <v>132</v>
      </c>
    </row>
    <row r="371" s="13" customFormat="1">
      <c r="A371" s="13"/>
      <c r="B371" s="224"/>
      <c r="C371" s="225"/>
      <c r="D371" s="226" t="s">
        <v>144</v>
      </c>
      <c r="E371" s="227" t="s">
        <v>19</v>
      </c>
      <c r="F371" s="228" t="s">
        <v>167</v>
      </c>
      <c r="G371" s="225"/>
      <c r="H371" s="227" t="s">
        <v>19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144</v>
      </c>
      <c r="AU371" s="234" t="s">
        <v>84</v>
      </c>
      <c r="AV371" s="13" t="s">
        <v>82</v>
      </c>
      <c r="AW371" s="13" t="s">
        <v>36</v>
      </c>
      <c r="AX371" s="13" t="s">
        <v>74</v>
      </c>
      <c r="AY371" s="234" t="s">
        <v>132</v>
      </c>
    </row>
    <row r="372" s="14" customFormat="1">
      <c r="A372" s="14"/>
      <c r="B372" s="235"/>
      <c r="C372" s="236"/>
      <c r="D372" s="226" t="s">
        <v>144</v>
      </c>
      <c r="E372" s="237" t="s">
        <v>19</v>
      </c>
      <c r="F372" s="238" t="s">
        <v>384</v>
      </c>
      <c r="G372" s="236"/>
      <c r="H372" s="239">
        <v>15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144</v>
      </c>
      <c r="AU372" s="245" t="s">
        <v>84</v>
      </c>
      <c r="AV372" s="14" t="s">
        <v>84</v>
      </c>
      <c r="AW372" s="14" t="s">
        <v>36</v>
      </c>
      <c r="AX372" s="14" t="s">
        <v>74</v>
      </c>
      <c r="AY372" s="245" t="s">
        <v>132</v>
      </c>
    </row>
    <row r="373" s="15" customFormat="1">
      <c r="A373" s="15"/>
      <c r="B373" s="246"/>
      <c r="C373" s="247"/>
      <c r="D373" s="226" t="s">
        <v>144</v>
      </c>
      <c r="E373" s="248" t="s">
        <v>19</v>
      </c>
      <c r="F373" s="249" t="s">
        <v>147</v>
      </c>
      <c r="G373" s="247"/>
      <c r="H373" s="250">
        <v>72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6" t="s">
        <v>144</v>
      </c>
      <c r="AU373" s="256" t="s">
        <v>84</v>
      </c>
      <c r="AV373" s="15" t="s">
        <v>140</v>
      </c>
      <c r="AW373" s="15" t="s">
        <v>36</v>
      </c>
      <c r="AX373" s="15" t="s">
        <v>82</v>
      </c>
      <c r="AY373" s="256" t="s">
        <v>132</v>
      </c>
    </row>
    <row r="374" s="14" customFormat="1">
      <c r="A374" s="14"/>
      <c r="B374" s="235"/>
      <c r="C374" s="236"/>
      <c r="D374" s="226" t="s">
        <v>144</v>
      </c>
      <c r="E374" s="236"/>
      <c r="F374" s="238" t="s">
        <v>385</v>
      </c>
      <c r="G374" s="236"/>
      <c r="H374" s="239">
        <v>75.599999999999994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5" t="s">
        <v>144</v>
      </c>
      <c r="AU374" s="245" t="s">
        <v>84</v>
      </c>
      <c r="AV374" s="14" t="s">
        <v>84</v>
      </c>
      <c r="AW374" s="14" t="s">
        <v>4</v>
      </c>
      <c r="AX374" s="14" t="s">
        <v>82</v>
      </c>
      <c r="AY374" s="245" t="s">
        <v>132</v>
      </c>
    </row>
    <row r="375" s="12" customFormat="1" ht="22.8" customHeight="1">
      <c r="A375" s="12"/>
      <c r="B375" s="190"/>
      <c r="C375" s="191"/>
      <c r="D375" s="192" t="s">
        <v>73</v>
      </c>
      <c r="E375" s="204" t="s">
        <v>386</v>
      </c>
      <c r="F375" s="204" t="s">
        <v>387</v>
      </c>
      <c r="G375" s="191"/>
      <c r="H375" s="191"/>
      <c r="I375" s="194"/>
      <c r="J375" s="205">
        <f>BK375</f>
        <v>0</v>
      </c>
      <c r="K375" s="191"/>
      <c r="L375" s="196"/>
      <c r="M375" s="197"/>
      <c r="N375" s="198"/>
      <c r="O375" s="198"/>
      <c r="P375" s="199">
        <f>SUM(P376:P387)</f>
        <v>0</v>
      </c>
      <c r="Q375" s="198"/>
      <c r="R375" s="199">
        <f>SUM(R376:R387)</f>
        <v>0</v>
      </c>
      <c r="S375" s="198"/>
      <c r="T375" s="200">
        <f>SUM(T376:T387)</f>
        <v>0.18142740000000002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1" t="s">
        <v>84</v>
      </c>
      <c r="AT375" s="202" t="s">
        <v>73</v>
      </c>
      <c r="AU375" s="202" t="s">
        <v>82</v>
      </c>
      <c r="AY375" s="201" t="s">
        <v>132</v>
      </c>
      <c r="BK375" s="203">
        <f>SUM(BK376:BK387)</f>
        <v>0</v>
      </c>
    </row>
    <row r="376" s="2" customFormat="1" ht="16.5" customHeight="1">
      <c r="A376" s="40"/>
      <c r="B376" s="41"/>
      <c r="C376" s="206" t="s">
        <v>388</v>
      </c>
      <c r="D376" s="206" t="s">
        <v>135</v>
      </c>
      <c r="E376" s="207" t="s">
        <v>389</v>
      </c>
      <c r="F376" s="208" t="s">
        <v>390</v>
      </c>
      <c r="G376" s="209" t="s">
        <v>138</v>
      </c>
      <c r="H376" s="210">
        <v>7.6230000000000002</v>
      </c>
      <c r="I376" s="211"/>
      <c r="J376" s="212">
        <f>ROUND(I376*H376,2)</f>
        <v>0</v>
      </c>
      <c r="K376" s="208" t="s">
        <v>139</v>
      </c>
      <c r="L376" s="46"/>
      <c r="M376" s="213" t="s">
        <v>19</v>
      </c>
      <c r="N376" s="214" t="s">
        <v>45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0.023800000000000002</v>
      </c>
      <c r="T376" s="216">
        <f>S376*H376</f>
        <v>0.18142740000000002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257</v>
      </c>
      <c r="AT376" s="217" t="s">
        <v>135</v>
      </c>
      <c r="AU376" s="217" t="s">
        <v>84</v>
      </c>
      <c r="AY376" s="19" t="s">
        <v>132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82</v>
      </c>
      <c r="BK376" s="218">
        <f>ROUND(I376*H376,2)</f>
        <v>0</v>
      </c>
      <c r="BL376" s="19" t="s">
        <v>257</v>
      </c>
      <c r="BM376" s="217" t="s">
        <v>391</v>
      </c>
    </row>
    <row r="377" s="2" customFormat="1">
      <c r="A377" s="40"/>
      <c r="B377" s="41"/>
      <c r="C377" s="42"/>
      <c r="D377" s="219" t="s">
        <v>142</v>
      </c>
      <c r="E377" s="42"/>
      <c r="F377" s="220" t="s">
        <v>392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142</v>
      </c>
      <c r="AU377" s="19" t="s">
        <v>84</v>
      </c>
    </row>
    <row r="378" s="13" customFormat="1">
      <c r="A378" s="13"/>
      <c r="B378" s="224"/>
      <c r="C378" s="225"/>
      <c r="D378" s="226" t="s">
        <v>144</v>
      </c>
      <c r="E378" s="227" t="s">
        <v>19</v>
      </c>
      <c r="F378" s="228" t="s">
        <v>162</v>
      </c>
      <c r="G378" s="225"/>
      <c r="H378" s="227" t="s">
        <v>19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144</v>
      </c>
      <c r="AU378" s="234" t="s">
        <v>84</v>
      </c>
      <c r="AV378" s="13" t="s">
        <v>82</v>
      </c>
      <c r="AW378" s="13" t="s">
        <v>36</v>
      </c>
      <c r="AX378" s="13" t="s">
        <v>74</v>
      </c>
      <c r="AY378" s="234" t="s">
        <v>132</v>
      </c>
    </row>
    <row r="379" s="14" customFormat="1">
      <c r="A379" s="14"/>
      <c r="B379" s="235"/>
      <c r="C379" s="236"/>
      <c r="D379" s="226" t="s">
        <v>144</v>
      </c>
      <c r="E379" s="237" t="s">
        <v>19</v>
      </c>
      <c r="F379" s="238" t="s">
        <v>393</v>
      </c>
      <c r="G379" s="236"/>
      <c r="H379" s="239">
        <v>1.5600000000000001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144</v>
      </c>
      <c r="AU379" s="245" t="s">
        <v>84</v>
      </c>
      <c r="AV379" s="14" t="s">
        <v>84</v>
      </c>
      <c r="AW379" s="14" t="s">
        <v>36</v>
      </c>
      <c r="AX379" s="14" t="s">
        <v>74</v>
      </c>
      <c r="AY379" s="245" t="s">
        <v>132</v>
      </c>
    </row>
    <row r="380" s="13" customFormat="1">
      <c r="A380" s="13"/>
      <c r="B380" s="224"/>
      <c r="C380" s="225"/>
      <c r="D380" s="226" t="s">
        <v>144</v>
      </c>
      <c r="E380" s="227" t="s">
        <v>19</v>
      </c>
      <c r="F380" s="228" t="s">
        <v>164</v>
      </c>
      <c r="G380" s="225"/>
      <c r="H380" s="227" t="s">
        <v>19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144</v>
      </c>
      <c r="AU380" s="234" t="s">
        <v>84</v>
      </c>
      <c r="AV380" s="13" t="s">
        <v>82</v>
      </c>
      <c r="AW380" s="13" t="s">
        <v>36</v>
      </c>
      <c r="AX380" s="13" t="s">
        <v>74</v>
      </c>
      <c r="AY380" s="234" t="s">
        <v>132</v>
      </c>
    </row>
    <row r="381" s="14" customFormat="1">
      <c r="A381" s="14"/>
      <c r="B381" s="235"/>
      <c r="C381" s="236"/>
      <c r="D381" s="226" t="s">
        <v>144</v>
      </c>
      <c r="E381" s="237" t="s">
        <v>19</v>
      </c>
      <c r="F381" s="238" t="s">
        <v>394</v>
      </c>
      <c r="G381" s="236"/>
      <c r="H381" s="239">
        <v>1.9199999999999999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144</v>
      </c>
      <c r="AU381" s="245" t="s">
        <v>84</v>
      </c>
      <c r="AV381" s="14" t="s">
        <v>84</v>
      </c>
      <c r="AW381" s="14" t="s">
        <v>36</v>
      </c>
      <c r="AX381" s="14" t="s">
        <v>74</v>
      </c>
      <c r="AY381" s="245" t="s">
        <v>132</v>
      </c>
    </row>
    <row r="382" s="13" customFormat="1">
      <c r="A382" s="13"/>
      <c r="B382" s="224"/>
      <c r="C382" s="225"/>
      <c r="D382" s="226" t="s">
        <v>144</v>
      </c>
      <c r="E382" s="227" t="s">
        <v>19</v>
      </c>
      <c r="F382" s="228" t="s">
        <v>153</v>
      </c>
      <c r="G382" s="225"/>
      <c r="H382" s="227" t="s">
        <v>19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144</v>
      </c>
      <c r="AU382" s="234" t="s">
        <v>84</v>
      </c>
      <c r="AV382" s="13" t="s">
        <v>82</v>
      </c>
      <c r="AW382" s="13" t="s">
        <v>36</v>
      </c>
      <c r="AX382" s="13" t="s">
        <v>74</v>
      </c>
      <c r="AY382" s="234" t="s">
        <v>132</v>
      </c>
    </row>
    <row r="383" s="14" customFormat="1">
      <c r="A383" s="14"/>
      <c r="B383" s="235"/>
      <c r="C383" s="236"/>
      <c r="D383" s="226" t="s">
        <v>144</v>
      </c>
      <c r="E383" s="237" t="s">
        <v>19</v>
      </c>
      <c r="F383" s="238" t="s">
        <v>395</v>
      </c>
      <c r="G383" s="236"/>
      <c r="H383" s="239">
        <v>2.2200000000000002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144</v>
      </c>
      <c r="AU383" s="245" t="s">
        <v>84</v>
      </c>
      <c r="AV383" s="14" t="s">
        <v>84</v>
      </c>
      <c r="AW383" s="14" t="s">
        <v>36</v>
      </c>
      <c r="AX383" s="14" t="s">
        <v>74</v>
      </c>
      <c r="AY383" s="245" t="s">
        <v>132</v>
      </c>
    </row>
    <row r="384" s="13" customFormat="1">
      <c r="A384" s="13"/>
      <c r="B384" s="224"/>
      <c r="C384" s="225"/>
      <c r="D384" s="226" t="s">
        <v>144</v>
      </c>
      <c r="E384" s="227" t="s">
        <v>19</v>
      </c>
      <c r="F384" s="228" t="s">
        <v>167</v>
      </c>
      <c r="G384" s="225"/>
      <c r="H384" s="227" t="s">
        <v>19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144</v>
      </c>
      <c r="AU384" s="234" t="s">
        <v>84</v>
      </c>
      <c r="AV384" s="13" t="s">
        <v>82</v>
      </c>
      <c r="AW384" s="13" t="s">
        <v>36</v>
      </c>
      <c r="AX384" s="13" t="s">
        <v>74</v>
      </c>
      <c r="AY384" s="234" t="s">
        <v>132</v>
      </c>
    </row>
    <row r="385" s="14" customFormat="1">
      <c r="A385" s="14"/>
      <c r="B385" s="235"/>
      <c r="C385" s="236"/>
      <c r="D385" s="226" t="s">
        <v>144</v>
      </c>
      <c r="E385" s="237" t="s">
        <v>19</v>
      </c>
      <c r="F385" s="238" t="s">
        <v>393</v>
      </c>
      <c r="G385" s="236"/>
      <c r="H385" s="239">
        <v>1.5600000000000001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144</v>
      </c>
      <c r="AU385" s="245" t="s">
        <v>84</v>
      </c>
      <c r="AV385" s="14" t="s">
        <v>84</v>
      </c>
      <c r="AW385" s="14" t="s">
        <v>36</v>
      </c>
      <c r="AX385" s="14" t="s">
        <v>74</v>
      </c>
      <c r="AY385" s="245" t="s">
        <v>132</v>
      </c>
    </row>
    <row r="386" s="15" customFormat="1">
      <c r="A386" s="15"/>
      <c r="B386" s="246"/>
      <c r="C386" s="247"/>
      <c r="D386" s="226" t="s">
        <v>144</v>
      </c>
      <c r="E386" s="248" t="s">
        <v>19</v>
      </c>
      <c r="F386" s="249" t="s">
        <v>147</v>
      </c>
      <c r="G386" s="247"/>
      <c r="H386" s="250">
        <v>7.2599999999999998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6" t="s">
        <v>144</v>
      </c>
      <c r="AU386" s="256" t="s">
        <v>84</v>
      </c>
      <c r="AV386" s="15" t="s">
        <v>140</v>
      </c>
      <c r="AW386" s="15" t="s">
        <v>36</v>
      </c>
      <c r="AX386" s="15" t="s">
        <v>82</v>
      </c>
      <c r="AY386" s="256" t="s">
        <v>132</v>
      </c>
    </row>
    <row r="387" s="14" customFormat="1">
      <c r="A387" s="14"/>
      <c r="B387" s="235"/>
      <c r="C387" s="236"/>
      <c r="D387" s="226" t="s">
        <v>144</v>
      </c>
      <c r="E387" s="236"/>
      <c r="F387" s="238" t="s">
        <v>396</v>
      </c>
      <c r="G387" s="236"/>
      <c r="H387" s="239">
        <v>7.6230000000000002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144</v>
      </c>
      <c r="AU387" s="245" t="s">
        <v>84</v>
      </c>
      <c r="AV387" s="14" t="s">
        <v>84</v>
      </c>
      <c r="AW387" s="14" t="s">
        <v>4</v>
      </c>
      <c r="AX387" s="14" t="s">
        <v>82</v>
      </c>
      <c r="AY387" s="245" t="s">
        <v>132</v>
      </c>
    </row>
    <row r="388" s="12" customFormat="1" ht="22.8" customHeight="1">
      <c r="A388" s="12"/>
      <c r="B388" s="190"/>
      <c r="C388" s="191"/>
      <c r="D388" s="192" t="s">
        <v>73</v>
      </c>
      <c r="E388" s="204" t="s">
        <v>397</v>
      </c>
      <c r="F388" s="204" t="s">
        <v>398</v>
      </c>
      <c r="G388" s="191"/>
      <c r="H388" s="191"/>
      <c r="I388" s="194"/>
      <c r="J388" s="205">
        <f>BK388</f>
        <v>0</v>
      </c>
      <c r="K388" s="191"/>
      <c r="L388" s="196"/>
      <c r="M388" s="197"/>
      <c r="N388" s="198"/>
      <c r="O388" s="198"/>
      <c r="P388" s="199">
        <f>SUM(P389:P419)</f>
        <v>0</v>
      </c>
      <c r="Q388" s="198"/>
      <c r="R388" s="199">
        <f>SUM(R389:R419)</f>
        <v>0</v>
      </c>
      <c r="S388" s="198"/>
      <c r="T388" s="200">
        <f>SUM(T389:T419)</f>
        <v>0.043437000000000003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1" t="s">
        <v>84</v>
      </c>
      <c r="AT388" s="202" t="s">
        <v>73</v>
      </c>
      <c r="AU388" s="202" t="s">
        <v>82</v>
      </c>
      <c r="AY388" s="201" t="s">
        <v>132</v>
      </c>
      <c r="BK388" s="203">
        <f>SUM(BK389:BK419)</f>
        <v>0</v>
      </c>
    </row>
    <row r="389" s="2" customFormat="1" ht="16.5" customHeight="1">
      <c r="A389" s="40"/>
      <c r="B389" s="41"/>
      <c r="C389" s="206" t="s">
        <v>399</v>
      </c>
      <c r="D389" s="206" t="s">
        <v>135</v>
      </c>
      <c r="E389" s="207" t="s">
        <v>400</v>
      </c>
      <c r="F389" s="208" t="s">
        <v>401</v>
      </c>
      <c r="G389" s="209" t="s">
        <v>180</v>
      </c>
      <c r="H389" s="210">
        <v>157.5</v>
      </c>
      <c r="I389" s="211"/>
      <c r="J389" s="212">
        <f>ROUND(I389*H389,2)</f>
        <v>0</v>
      </c>
      <c r="K389" s="208" t="s">
        <v>19</v>
      </c>
      <c r="L389" s="46"/>
      <c r="M389" s="213" t="s">
        <v>19</v>
      </c>
      <c r="N389" s="214" t="s">
        <v>45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0.00027</v>
      </c>
      <c r="T389" s="216">
        <f>S389*H389</f>
        <v>0.042525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257</v>
      </c>
      <c r="AT389" s="217" t="s">
        <v>135</v>
      </c>
      <c r="AU389" s="217" t="s">
        <v>84</v>
      </c>
      <c r="AY389" s="19" t="s">
        <v>132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82</v>
      </c>
      <c r="BK389" s="218">
        <f>ROUND(I389*H389,2)</f>
        <v>0</v>
      </c>
      <c r="BL389" s="19" t="s">
        <v>257</v>
      </c>
      <c r="BM389" s="217" t="s">
        <v>402</v>
      </c>
    </row>
    <row r="390" s="13" customFormat="1">
      <c r="A390" s="13"/>
      <c r="B390" s="224"/>
      <c r="C390" s="225"/>
      <c r="D390" s="226" t="s">
        <v>144</v>
      </c>
      <c r="E390" s="227" t="s">
        <v>19</v>
      </c>
      <c r="F390" s="228" t="s">
        <v>183</v>
      </c>
      <c r="G390" s="225"/>
      <c r="H390" s="227" t="s">
        <v>19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144</v>
      </c>
      <c r="AU390" s="234" t="s">
        <v>84</v>
      </c>
      <c r="AV390" s="13" t="s">
        <v>82</v>
      </c>
      <c r="AW390" s="13" t="s">
        <v>36</v>
      </c>
      <c r="AX390" s="13" t="s">
        <v>74</v>
      </c>
      <c r="AY390" s="234" t="s">
        <v>132</v>
      </c>
    </row>
    <row r="391" s="14" customFormat="1">
      <c r="A391" s="14"/>
      <c r="B391" s="235"/>
      <c r="C391" s="236"/>
      <c r="D391" s="226" t="s">
        <v>144</v>
      </c>
      <c r="E391" s="237" t="s">
        <v>19</v>
      </c>
      <c r="F391" s="238" t="s">
        <v>359</v>
      </c>
      <c r="G391" s="236"/>
      <c r="H391" s="239">
        <v>30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144</v>
      </c>
      <c r="AU391" s="245" t="s">
        <v>84</v>
      </c>
      <c r="AV391" s="14" t="s">
        <v>84</v>
      </c>
      <c r="AW391" s="14" t="s">
        <v>36</v>
      </c>
      <c r="AX391" s="14" t="s">
        <v>74</v>
      </c>
      <c r="AY391" s="245" t="s">
        <v>132</v>
      </c>
    </row>
    <row r="392" s="13" customFormat="1">
      <c r="A392" s="13"/>
      <c r="B392" s="224"/>
      <c r="C392" s="225"/>
      <c r="D392" s="226" t="s">
        <v>144</v>
      </c>
      <c r="E392" s="227" t="s">
        <v>19</v>
      </c>
      <c r="F392" s="228" t="s">
        <v>185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144</v>
      </c>
      <c r="AU392" s="234" t="s">
        <v>84</v>
      </c>
      <c r="AV392" s="13" t="s">
        <v>82</v>
      </c>
      <c r="AW392" s="13" t="s">
        <v>36</v>
      </c>
      <c r="AX392" s="13" t="s">
        <v>74</v>
      </c>
      <c r="AY392" s="234" t="s">
        <v>132</v>
      </c>
    </row>
    <row r="393" s="14" customFormat="1">
      <c r="A393" s="14"/>
      <c r="B393" s="235"/>
      <c r="C393" s="236"/>
      <c r="D393" s="226" t="s">
        <v>144</v>
      </c>
      <c r="E393" s="237" t="s">
        <v>19</v>
      </c>
      <c r="F393" s="238" t="s">
        <v>403</v>
      </c>
      <c r="G393" s="236"/>
      <c r="H393" s="239">
        <v>40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144</v>
      </c>
      <c r="AU393" s="245" t="s">
        <v>84</v>
      </c>
      <c r="AV393" s="14" t="s">
        <v>84</v>
      </c>
      <c r="AW393" s="14" t="s">
        <v>36</v>
      </c>
      <c r="AX393" s="14" t="s">
        <v>74</v>
      </c>
      <c r="AY393" s="245" t="s">
        <v>132</v>
      </c>
    </row>
    <row r="394" s="13" customFormat="1">
      <c r="A394" s="13"/>
      <c r="B394" s="224"/>
      <c r="C394" s="225"/>
      <c r="D394" s="226" t="s">
        <v>144</v>
      </c>
      <c r="E394" s="227" t="s">
        <v>19</v>
      </c>
      <c r="F394" s="228" t="s">
        <v>187</v>
      </c>
      <c r="G394" s="225"/>
      <c r="H394" s="227" t="s">
        <v>19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144</v>
      </c>
      <c r="AU394" s="234" t="s">
        <v>84</v>
      </c>
      <c r="AV394" s="13" t="s">
        <v>82</v>
      </c>
      <c r="AW394" s="13" t="s">
        <v>36</v>
      </c>
      <c r="AX394" s="13" t="s">
        <v>74</v>
      </c>
      <c r="AY394" s="234" t="s">
        <v>132</v>
      </c>
    </row>
    <row r="395" s="14" customFormat="1">
      <c r="A395" s="14"/>
      <c r="B395" s="235"/>
      <c r="C395" s="236"/>
      <c r="D395" s="226" t="s">
        <v>144</v>
      </c>
      <c r="E395" s="237" t="s">
        <v>19</v>
      </c>
      <c r="F395" s="238" t="s">
        <v>404</v>
      </c>
      <c r="G395" s="236"/>
      <c r="H395" s="239">
        <v>50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144</v>
      </c>
      <c r="AU395" s="245" t="s">
        <v>84</v>
      </c>
      <c r="AV395" s="14" t="s">
        <v>84</v>
      </c>
      <c r="AW395" s="14" t="s">
        <v>36</v>
      </c>
      <c r="AX395" s="14" t="s">
        <v>74</v>
      </c>
      <c r="AY395" s="245" t="s">
        <v>132</v>
      </c>
    </row>
    <row r="396" s="13" customFormat="1">
      <c r="A396" s="13"/>
      <c r="B396" s="224"/>
      <c r="C396" s="225"/>
      <c r="D396" s="226" t="s">
        <v>144</v>
      </c>
      <c r="E396" s="227" t="s">
        <v>19</v>
      </c>
      <c r="F396" s="228" t="s">
        <v>189</v>
      </c>
      <c r="G396" s="225"/>
      <c r="H396" s="227" t="s">
        <v>19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144</v>
      </c>
      <c r="AU396" s="234" t="s">
        <v>84</v>
      </c>
      <c r="AV396" s="13" t="s">
        <v>82</v>
      </c>
      <c r="AW396" s="13" t="s">
        <v>36</v>
      </c>
      <c r="AX396" s="13" t="s">
        <v>74</v>
      </c>
      <c r="AY396" s="234" t="s">
        <v>132</v>
      </c>
    </row>
    <row r="397" s="14" customFormat="1">
      <c r="A397" s="14"/>
      <c r="B397" s="235"/>
      <c r="C397" s="236"/>
      <c r="D397" s="226" t="s">
        <v>144</v>
      </c>
      <c r="E397" s="237" t="s">
        <v>19</v>
      </c>
      <c r="F397" s="238" t="s">
        <v>359</v>
      </c>
      <c r="G397" s="236"/>
      <c r="H397" s="239">
        <v>30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5" t="s">
        <v>144</v>
      </c>
      <c r="AU397" s="245" t="s">
        <v>84</v>
      </c>
      <c r="AV397" s="14" t="s">
        <v>84</v>
      </c>
      <c r="AW397" s="14" t="s">
        <v>36</v>
      </c>
      <c r="AX397" s="14" t="s">
        <v>74</v>
      </c>
      <c r="AY397" s="245" t="s">
        <v>132</v>
      </c>
    </row>
    <row r="398" s="15" customFormat="1">
      <c r="A398" s="15"/>
      <c r="B398" s="246"/>
      <c r="C398" s="247"/>
      <c r="D398" s="226" t="s">
        <v>144</v>
      </c>
      <c r="E398" s="248" t="s">
        <v>19</v>
      </c>
      <c r="F398" s="249" t="s">
        <v>147</v>
      </c>
      <c r="G398" s="247"/>
      <c r="H398" s="250">
        <v>150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6" t="s">
        <v>144</v>
      </c>
      <c r="AU398" s="256" t="s">
        <v>84</v>
      </c>
      <c r="AV398" s="15" t="s">
        <v>140</v>
      </c>
      <c r="AW398" s="15" t="s">
        <v>36</v>
      </c>
      <c r="AX398" s="15" t="s">
        <v>82</v>
      </c>
      <c r="AY398" s="256" t="s">
        <v>132</v>
      </c>
    </row>
    <row r="399" s="14" customFormat="1">
      <c r="A399" s="14"/>
      <c r="B399" s="235"/>
      <c r="C399" s="236"/>
      <c r="D399" s="226" t="s">
        <v>144</v>
      </c>
      <c r="E399" s="236"/>
      <c r="F399" s="238" t="s">
        <v>405</v>
      </c>
      <c r="G399" s="236"/>
      <c r="H399" s="239">
        <v>157.5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144</v>
      </c>
      <c r="AU399" s="245" t="s">
        <v>84</v>
      </c>
      <c r="AV399" s="14" t="s">
        <v>84</v>
      </c>
      <c r="AW399" s="14" t="s">
        <v>4</v>
      </c>
      <c r="AX399" s="14" t="s">
        <v>82</v>
      </c>
      <c r="AY399" s="245" t="s">
        <v>132</v>
      </c>
    </row>
    <row r="400" s="2" customFormat="1" ht="44.25" customHeight="1">
      <c r="A400" s="40"/>
      <c r="B400" s="41"/>
      <c r="C400" s="206" t="s">
        <v>406</v>
      </c>
      <c r="D400" s="206" t="s">
        <v>135</v>
      </c>
      <c r="E400" s="207" t="s">
        <v>407</v>
      </c>
      <c r="F400" s="208" t="s">
        <v>408</v>
      </c>
      <c r="G400" s="209" t="s">
        <v>194</v>
      </c>
      <c r="H400" s="210">
        <v>19</v>
      </c>
      <c r="I400" s="211"/>
      <c r="J400" s="212">
        <f>ROUND(I400*H400,2)</f>
        <v>0</v>
      </c>
      <c r="K400" s="208" t="s">
        <v>19</v>
      </c>
      <c r="L400" s="46"/>
      <c r="M400" s="213" t="s">
        <v>19</v>
      </c>
      <c r="N400" s="214" t="s">
        <v>45</v>
      </c>
      <c r="O400" s="86"/>
      <c r="P400" s="215">
        <f>O400*H400</f>
        <v>0</v>
      </c>
      <c r="Q400" s="215">
        <v>0</v>
      </c>
      <c r="R400" s="215">
        <f>Q400*H400</f>
        <v>0</v>
      </c>
      <c r="S400" s="215">
        <v>4.8000000000000001E-05</v>
      </c>
      <c r="T400" s="216">
        <f>S400*H400</f>
        <v>0.00091200000000000005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257</v>
      </c>
      <c r="AT400" s="217" t="s">
        <v>135</v>
      </c>
      <c r="AU400" s="217" t="s">
        <v>84</v>
      </c>
      <c r="AY400" s="19" t="s">
        <v>132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82</v>
      </c>
      <c r="BK400" s="218">
        <f>ROUND(I400*H400,2)</f>
        <v>0</v>
      </c>
      <c r="BL400" s="19" t="s">
        <v>257</v>
      </c>
      <c r="BM400" s="217" t="s">
        <v>409</v>
      </c>
    </row>
    <row r="401" s="13" customFormat="1">
      <c r="A401" s="13"/>
      <c r="B401" s="224"/>
      <c r="C401" s="225"/>
      <c r="D401" s="226" t="s">
        <v>144</v>
      </c>
      <c r="E401" s="227" t="s">
        <v>19</v>
      </c>
      <c r="F401" s="228" t="s">
        <v>183</v>
      </c>
      <c r="G401" s="225"/>
      <c r="H401" s="227" t="s">
        <v>19</v>
      </c>
      <c r="I401" s="229"/>
      <c r="J401" s="225"/>
      <c r="K401" s="225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144</v>
      </c>
      <c r="AU401" s="234" t="s">
        <v>84</v>
      </c>
      <c r="AV401" s="13" t="s">
        <v>82</v>
      </c>
      <c r="AW401" s="13" t="s">
        <v>36</v>
      </c>
      <c r="AX401" s="13" t="s">
        <v>74</v>
      </c>
      <c r="AY401" s="234" t="s">
        <v>132</v>
      </c>
    </row>
    <row r="402" s="14" customFormat="1">
      <c r="A402" s="14"/>
      <c r="B402" s="235"/>
      <c r="C402" s="236"/>
      <c r="D402" s="226" t="s">
        <v>144</v>
      </c>
      <c r="E402" s="237" t="s">
        <v>19</v>
      </c>
      <c r="F402" s="238" t="s">
        <v>156</v>
      </c>
      <c r="G402" s="236"/>
      <c r="H402" s="239">
        <v>3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144</v>
      </c>
      <c r="AU402" s="245" t="s">
        <v>84</v>
      </c>
      <c r="AV402" s="14" t="s">
        <v>84</v>
      </c>
      <c r="AW402" s="14" t="s">
        <v>36</v>
      </c>
      <c r="AX402" s="14" t="s">
        <v>74</v>
      </c>
      <c r="AY402" s="245" t="s">
        <v>132</v>
      </c>
    </row>
    <row r="403" s="13" customFormat="1">
      <c r="A403" s="13"/>
      <c r="B403" s="224"/>
      <c r="C403" s="225"/>
      <c r="D403" s="226" t="s">
        <v>144</v>
      </c>
      <c r="E403" s="227" t="s">
        <v>19</v>
      </c>
      <c r="F403" s="228" t="s">
        <v>185</v>
      </c>
      <c r="G403" s="225"/>
      <c r="H403" s="227" t="s">
        <v>19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144</v>
      </c>
      <c r="AU403" s="234" t="s">
        <v>84</v>
      </c>
      <c r="AV403" s="13" t="s">
        <v>82</v>
      </c>
      <c r="AW403" s="13" t="s">
        <v>36</v>
      </c>
      <c r="AX403" s="13" t="s">
        <v>74</v>
      </c>
      <c r="AY403" s="234" t="s">
        <v>132</v>
      </c>
    </row>
    <row r="404" s="14" customFormat="1">
      <c r="A404" s="14"/>
      <c r="B404" s="235"/>
      <c r="C404" s="236"/>
      <c r="D404" s="226" t="s">
        <v>144</v>
      </c>
      <c r="E404" s="237" t="s">
        <v>19</v>
      </c>
      <c r="F404" s="238" t="s">
        <v>191</v>
      </c>
      <c r="G404" s="236"/>
      <c r="H404" s="239">
        <v>6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144</v>
      </c>
      <c r="AU404" s="245" t="s">
        <v>84</v>
      </c>
      <c r="AV404" s="14" t="s">
        <v>84</v>
      </c>
      <c r="AW404" s="14" t="s">
        <v>36</v>
      </c>
      <c r="AX404" s="14" t="s">
        <v>74</v>
      </c>
      <c r="AY404" s="245" t="s">
        <v>132</v>
      </c>
    </row>
    <row r="405" s="13" customFormat="1">
      <c r="A405" s="13"/>
      <c r="B405" s="224"/>
      <c r="C405" s="225"/>
      <c r="D405" s="226" t="s">
        <v>144</v>
      </c>
      <c r="E405" s="227" t="s">
        <v>19</v>
      </c>
      <c r="F405" s="228" t="s">
        <v>187</v>
      </c>
      <c r="G405" s="225"/>
      <c r="H405" s="227" t="s">
        <v>19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144</v>
      </c>
      <c r="AU405" s="234" t="s">
        <v>84</v>
      </c>
      <c r="AV405" s="13" t="s">
        <v>82</v>
      </c>
      <c r="AW405" s="13" t="s">
        <v>36</v>
      </c>
      <c r="AX405" s="13" t="s">
        <v>74</v>
      </c>
      <c r="AY405" s="234" t="s">
        <v>132</v>
      </c>
    </row>
    <row r="406" s="14" customFormat="1">
      <c r="A406" s="14"/>
      <c r="B406" s="235"/>
      <c r="C406" s="236"/>
      <c r="D406" s="226" t="s">
        <v>144</v>
      </c>
      <c r="E406" s="237" t="s">
        <v>19</v>
      </c>
      <c r="F406" s="238" t="s">
        <v>197</v>
      </c>
      <c r="G406" s="236"/>
      <c r="H406" s="239">
        <v>7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144</v>
      </c>
      <c r="AU406" s="245" t="s">
        <v>84</v>
      </c>
      <c r="AV406" s="14" t="s">
        <v>84</v>
      </c>
      <c r="AW406" s="14" t="s">
        <v>36</v>
      </c>
      <c r="AX406" s="14" t="s">
        <v>74</v>
      </c>
      <c r="AY406" s="245" t="s">
        <v>132</v>
      </c>
    </row>
    <row r="407" s="13" customFormat="1">
      <c r="A407" s="13"/>
      <c r="B407" s="224"/>
      <c r="C407" s="225"/>
      <c r="D407" s="226" t="s">
        <v>144</v>
      </c>
      <c r="E407" s="227" t="s">
        <v>19</v>
      </c>
      <c r="F407" s="228" t="s">
        <v>189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144</v>
      </c>
      <c r="AU407" s="234" t="s">
        <v>84</v>
      </c>
      <c r="AV407" s="13" t="s">
        <v>82</v>
      </c>
      <c r="AW407" s="13" t="s">
        <v>36</v>
      </c>
      <c r="AX407" s="13" t="s">
        <v>74</v>
      </c>
      <c r="AY407" s="234" t="s">
        <v>132</v>
      </c>
    </row>
    <row r="408" s="14" customFormat="1">
      <c r="A408" s="14"/>
      <c r="B408" s="235"/>
      <c r="C408" s="236"/>
      <c r="D408" s="226" t="s">
        <v>144</v>
      </c>
      <c r="E408" s="237" t="s">
        <v>19</v>
      </c>
      <c r="F408" s="238" t="s">
        <v>156</v>
      </c>
      <c r="G408" s="236"/>
      <c r="H408" s="239">
        <v>3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144</v>
      </c>
      <c r="AU408" s="245" t="s">
        <v>84</v>
      </c>
      <c r="AV408" s="14" t="s">
        <v>84</v>
      </c>
      <c r="AW408" s="14" t="s">
        <v>36</v>
      </c>
      <c r="AX408" s="14" t="s">
        <v>74</v>
      </c>
      <c r="AY408" s="245" t="s">
        <v>132</v>
      </c>
    </row>
    <row r="409" s="15" customFormat="1">
      <c r="A409" s="15"/>
      <c r="B409" s="246"/>
      <c r="C409" s="247"/>
      <c r="D409" s="226" t="s">
        <v>144</v>
      </c>
      <c r="E409" s="248" t="s">
        <v>19</v>
      </c>
      <c r="F409" s="249" t="s">
        <v>147</v>
      </c>
      <c r="G409" s="247"/>
      <c r="H409" s="250">
        <v>19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6" t="s">
        <v>144</v>
      </c>
      <c r="AU409" s="256" t="s">
        <v>84</v>
      </c>
      <c r="AV409" s="15" t="s">
        <v>140</v>
      </c>
      <c r="AW409" s="15" t="s">
        <v>36</v>
      </c>
      <c r="AX409" s="15" t="s">
        <v>82</v>
      </c>
      <c r="AY409" s="256" t="s">
        <v>132</v>
      </c>
    </row>
    <row r="410" s="2" customFormat="1" ht="37.8" customHeight="1">
      <c r="A410" s="40"/>
      <c r="B410" s="41"/>
      <c r="C410" s="206" t="s">
        <v>410</v>
      </c>
      <c r="D410" s="206" t="s">
        <v>135</v>
      </c>
      <c r="E410" s="207" t="s">
        <v>411</v>
      </c>
      <c r="F410" s="208" t="s">
        <v>412</v>
      </c>
      <c r="G410" s="209" t="s">
        <v>194</v>
      </c>
      <c r="H410" s="210">
        <v>29</v>
      </c>
      <c r="I410" s="211"/>
      <c r="J410" s="212">
        <f>ROUND(I410*H410,2)</f>
        <v>0</v>
      </c>
      <c r="K410" s="208" t="s">
        <v>19</v>
      </c>
      <c r="L410" s="46"/>
      <c r="M410" s="213" t="s">
        <v>19</v>
      </c>
      <c r="N410" s="214" t="s">
        <v>45</v>
      </c>
      <c r="O410" s="86"/>
      <c r="P410" s="215">
        <f>O410*H410</f>
        <v>0</v>
      </c>
      <c r="Q410" s="215">
        <v>0</v>
      </c>
      <c r="R410" s="215">
        <f>Q410*H410</f>
        <v>0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257</v>
      </c>
      <c r="AT410" s="217" t="s">
        <v>135</v>
      </c>
      <c r="AU410" s="217" t="s">
        <v>84</v>
      </c>
      <c r="AY410" s="19" t="s">
        <v>132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82</v>
      </c>
      <c r="BK410" s="218">
        <f>ROUND(I410*H410,2)</f>
        <v>0</v>
      </c>
      <c r="BL410" s="19" t="s">
        <v>257</v>
      </c>
      <c r="BM410" s="217" t="s">
        <v>413</v>
      </c>
    </row>
    <row r="411" s="13" customFormat="1">
      <c r="A411" s="13"/>
      <c r="B411" s="224"/>
      <c r="C411" s="225"/>
      <c r="D411" s="226" t="s">
        <v>144</v>
      </c>
      <c r="E411" s="227" t="s">
        <v>19</v>
      </c>
      <c r="F411" s="228" t="s">
        <v>162</v>
      </c>
      <c r="G411" s="225"/>
      <c r="H411" s="227" t="s">
        <v>19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144</v>
      </c>
      <c r="AU411" s="234" t="s">
        <v>84</v>
      </c>
      <c r="AV411" s="13" t="s">
        <v>82</v>
      </c>
      <c r="AW411" s="13" t="s">
        <v>36</v>
      </c>
      <c r="AX411" s="13" t="s">
        <v>74</v>
      </c>
      <c r="AY411" s="234" t="s">
        <v>132</v>
      </c>
    </row>
    <row r="412" s="14" customFormat="1">
      <c r="A412" s="14"/>
      <c r="B412" s="235"/>
      <c r="C412" s="236"/>
      <c r="D412" s="226" t="s">
        <v>144</v>
      </c>
      <c r="E412" s="237" t="s">
        <v>19</v>
      </c>
      <c r="F412" s="238" t="s">
        <v>414</v>
      </c>
      <c r="G412" s="236"/>
      <c r="H412" s="239">
        <v>4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5" t="s">
        <v>144</v>
      </c>
      <c r="AU412" s="245" t="s">
        <v>84</v>
      </c>
      <c r="AV412" s="14" t="s">
        <v>84</v>
      </c>
      <c r="AW412" s="14" t="s">
        <v>36</v>
      </c>
      <c r="AX412" s="14" t="s">
        <v>74</v>
      </c>
      <c r="AY412" s="245" t="s">
        <v>132</v>
      </c>
    </row>
    <row r="413" s="13" customFormat="1">
      <c r="A413" s="13"/>
      <c r="B413" s="224"/>
      <c r="C413" s="225"/>
      <c r="D413" s="226" t="s">
        <v>144</v>
      </c>
      <c r="E413" s="227" t="s">
        <v>19</v>
      </c>
      <c r="F413" s="228" t="s">
        <v>164</v>
      </c>
      <c r="G413" s="225"/>
      <c r="H413" s="227" t="s">
        <v>19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144</v>
      </c>
      <c r="AU413" s="234" t="s">
        <v>84</v>
      </c>
      <c r="AV413" s="13" t="s">
        <v>82</v>
      </c>
      <c r="AW413" s="13" t="s">
        <v>36</v>
      </c>
      <c r="AX413" s="13" t="s">
        <v>74</v>
      </c>
      <c r="AY413" s="234" t="s">
        <v>132</v>
      </c>
    </row>
    <row r="414" s="14" customFormat="1">
      <c r="A414" s="14"/>
      <c r="B414" s="235"/>
      <c r="C414" s="236"/>
      <c r="D414" s="226" t="s">
        <v>144</v>
      </c>
      <c r="E414" s="237" t="s">
        <v>19</v>
      </c>
      <c r="F414" s="238" t="s">
        <v>415</v>
      </c>
      <c r="G414" s="236"/>
      <c r="H414" s="239">
        <v>10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144</v>
      </c>
      <c r="AU414" s="245" t="s">
        <v>84</v>
      </c>
      <c r="AV414" s="14" t="s">
        <v>84</v>
      </c>
      <c r="AW414" s="14" t="s">
        <v>36</v>
      </c>
      <c r="AX414" s="14" t="s">
        <v>74</v>
      </c>
      <c r="AY414" s="245" t="s">
        <v>132</v>
      </c>
    </row>
    <row r="415" s="13" customFormat="1">
      <c r="A415" s="13"/>
      <c r="B415" s="224"/>
      <c r="C415" s="225"/>
      <c r="D415" s="226" t="s">
        <v>144</v>
      </c>
      <c r="E415" s="227" t="s">
        <v>19</v>
      </c>
      <c r="F415" s="228" t="s">
        <v>153</v>
      </c>
      <c r="G415" s="225"/>
      <c r="H415" s="227" t="s">
        <v>19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144</v>
      </c>
      <c r="AU415" s="234" t="s">
        <v>84</v>
      </c>
      <c r="AV415" s="13" t="s">
        <v>82</v>
      </c>
      <c r="AW415" s="13" t="s">
        <v>36</v>
      </c>
      <c r="AX415" s="13" t="s">
        <v>74</v>
      </c>
      <c r="AY415" s="234" t="s">
        <v>132</v>
      </c>
    </row>
    <row r="416" s="14" customFormat="1">
      <c r="A416" s="14"/>
      <c r="B416" s="235"/>
      <c r="C416" s="236"/>
      <c r="D416" s="226" t="s">
        <v>144</v>
      </c>
      <c r="E416" s="237" t="s">
        <v>19</v>
      </c>
      <c r="F416" s="238" t="s">
        <v>416</v>
      </c>
      <c r="G416" s="236"/>
      <c r="H416" s="239">
        <v>11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5" t="s">
        <v>144</v>
      </c>
      <c r="AU416" s="245" t="s">
        <v>84</v>
      </c>
      <c r="AV416" s="14" t="s">
        <v>84</v>
      </c>
      <c r="AW416" s="14" t="s">
        <v>36</v>
      </c>
      <c r="AX416" s="14" t="s">
        <v>74</v>
      </c>
      <c r="AY416" s="245" t="s">
        <v>132</v>
      </c>
    </row>
    <row r="417" s="13" customFormat="1">
      <c r="A417" s="13"/>
      <c r="B417" s="224"/>
      <c r="C417" s="225"/>
      <c r="D417" s="226" t="s">
        <v>144</v>
      </c>
      <c r="E417" s="227" t="s">
        <v>19</v>
      </c>
      <c r="F417" s="228" t="s">
        <v>167</v>
      </c>
      <c r="G417" s="225"/>
      <c r="H417" s="227" t="s">
        <v>19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144</v>
      </c>
      <c r="AU417" s="234" t="s">
        <v>84</v>
      </c>
      <c r="AV417" s="13" t="s">
        <v>82</v>
      </c>
      <c r="AW417" s="13" t="s">
        <v>36</v>
      </c>
      <c r="AX417" s="13" t="s">
        <v>74</v>
      </c>
      <c r="AY417" s="234" t="s">
        <v>132</v>
      </c>
    </row>
    <row r="418" s="14" customFormat="1">
      <c r="A418" s="14"/>
      <c r="B418" s="235"/>
      <c r="C418" s="236"/>
      <c r="D418" s="226" t="s">
        <v>144</v>
      </c>
      <c r="E418" s="237" t="s">
        <v>19</v>
      </c>
      <c r="F418" s="238" t="s">
        <v>414</v>
      </c>
      <c r="G418" s="236"/>
      <c r="H418" s="239">
        <v>4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5" t="s">
        <v>144</v>
      </c>
      <c r="AU418" s="245" t="s">
        <v>84</v>
      </c>
      <c r="AV418" s="14" t="s">
        <v>84</v>
      </c>
      <c r="AW418" s="14" t="s">
        <v>36</v>
      </c>
      <c r="AX418" s="14" t="s">
        <v>74</v>
      </c>
      <c r="AY418" s="245" t="s">
        <v>132</v>
      </c>
    </row>
    <row r="419" s="15" customFormat="1">
      <c r="A419" s="15"/>
      <c r="B419" s="246"/>
      <c r="C419" s="247"/>
      <c r="D419" s="226" t="s">
        <v>144</v>
      </c>
      <c r="E419" s="248" t="s">
        <v>19</v>
      </c>
      <c r="F419" s="249" t="s">
        <v>147</v>
      </c>
      <c r="G419" s="247"/>
      <c r="H419" s="250">
        <v>29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6" t="s">
        <v>144</v>
      </c>
      <c r="AU419" s="256" t="s">
        <v>84</v>
      </c>
      <c r="AV419" s="15" t="s">
        <v>140</v>
      </c>
      <c r="AW419" s="15" t="s">
        <v>36</v>
      </c>
      <c r="AX419" s="15" t="s">
        <v>82</v>
      </c>
      <c r="AY419" s="256" t="s">
        <v>132</v>
      </c>
    </row>
    <row r="420" s="12" customFormat="1" ht="22.8" customHeight="1">
      <c r="A420" s="12"/>
      <c r="B420" s="190"/>
      <c r="C420" s="191"/>
      <c r="D420" s="192" t="s">
        <v>73</v>
      </c>
      <c r="E420" s="204" t="s">
        <v>417</v>
      </c>
      <c r="F420" s="204" t="s">
        <v>418</v>
      </c>
      <c r="G420" s="191"/>
      <c r="H420" s="191"/>
      <c r="I420" s="194"/>
      <c r="J420" s="205">
        <f>BK420</f>
        <v>0</v>
      </c>
      <c r="K420" s="191"/>
      <c r="L420" s="196"/>
      <c r="M420" s="197"/>
      <c r="N420" s="198"/>
      <c r="O420" s="198"/>
      <c r="P420" s="199">
        <f>SUM(P421:P432)</f>
        <v>0</v>
      </c>
      <c r="Q420" s="198"/>
      <c r="R420" s="199">
        <f>SUM(R421:R432)</f>
        <v>0</v>
      </c>
      <c r="S420" s="198"/>
      <c r="T420" s="200">
        <f>SUM(T421:T432)</f>
        <v>0.086449999999999999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1" t="s">
        <v>84</v>
      </c>
      <c r="AT420" s="202" t="s">
        <v>73</v>
      </c>
      <c r="AU420" s="202" t="s">
        <v>82</v>
      </c>
      <c r="AY420" s="201" t="s">
        <v>132</v>
      </c>
      <c r="BK420" s="203">
        <f>SUM(BK421:BK432)</f>
        <v>0</v>
      </c>
    </row>
    <row r="421" s="2" customFormat="1" ht="24.15" customHeight="1">
      <c r="A421" s="40"/>
      <c r="B421" s="41"/>
      <c r="C421" s="206" t="s">
        <v>419</v>
      </c>
      <c r="D421" s="206" t="s">
        <v>135</v>
      </c>
      <c r="E421" s="207" t="s">
        <v>420</v>
      </c>
      <c r="F421" s="208" t="s">
        <v>421</v>
      </c>
      <c r="G421" s="209" t="s">
        <v>194</v>
      </c>
      <c r="H421" s="210">
        <v>5</v>
      </c>
      <c r="I421" s="211"/>
      <c r="J421" s="212">
        <f>ROUND(I421*H421,2)</f>
        <v>0</v>
      </c>
      <c r="K421" s="208" t="s">
        <v>139</v>
      </c>
      <c r="L421" s="46"/>
      <c r="M421" s="213" t="s">
        <v>19</v>
      </c>
      <c r="N421" s="214" t="s">
        <v>45</v>
      </c>
      <c r="O421" s="86"/>
      <c r="P421" s="215">
        <f>O421*H421</f>
        <v>0</v>
      </c>
      <c r="Q421" s="215">
        <v>0</v>
      </c>
      <c r="R421" s="215">
        <f>Q421*H421</f>
        <v>0</v>
      </c>
      <c r="S421" s="215">
        <v>0.00010000000000000001</v>
      </c>
      <c r="T421" s="216">
        <f>S421*H421</f>
        <v>0.00050000000000000001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257</v>
      </c>
      <c r="AT421" s="217" t="s">
        <v>135</v>
      </c>
      <c r="AU421" s="217" t="s">
        <v>84</v>
      </c>
      <c r="AY421" s="19" t="s">
        <v>132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82</v>
      </c>
      <c r="BK421" s="218">
        <f>ROUND(I421*H421,2)</f>
        <v>0</v>
      </c>
      <c r="BL421" s="19" t="s">
        <v>257</v>
      </c>
      <c r="BM421" s="217" t="s">
        <v>422</v>
      </c>
    </row>
    <row r="422" s="2" customFormat="1">
      <c r="A422" s="40"/>
      <c r="B422" s="41"/>
      <c r="C422" s="42"/>
      <c r="D422" s="219" t="s">
        <v>142</v>
      </c>
      <c r="E422" s="42"/>
      <c r="F422" s="220" t="s">
        <v>423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142</v>
      </c>
      <c r="AU422" s="19" t="s">
        <v>84</v>
      </c>
    </row>
    <row r="423" s="13" customFormat="1">
      <c r="A423" s="13"/>
      <c r="B423" s="224"/>
      <c r="C423" s="225"/>
      <c r="D423" s="226" t="s">
        <v>144</v>
      </c>
      <c r="E423" s="227" t="s">
        <v>19</v>
      </c>
      <c r="F423" s="228" t="s">
        <v>164</v>
      </c>
      <c r="G423" s="225"/>
      <c r="H423" s="227" t="s">
        <v>19</v>
      </c>
      <c r="I423" s="229"/>
      <c r="J423" s="225"/>
      <c r="K423" s="225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144</v>
      </c>
      <c r="AU423" s="234" t="s">
        <v>84</v>
      </c>
      <c r="AV423" s="13" t="s">
        <v>82</v>
      </c>
      <c r="AW423" s="13" t="s">
        <v>36</v>
      </c>
      <c r="AX423" s="13" t="s">
        <v>74</v>
      </c>
      <c r="AY423" s="234" t="s">
        <v>132</v>
      </c>
    </row>
    <row r="424" s="14" customFormat="1">
      <c r="A424" s="14"/>
      <c r="B424" s="235"/>
      <c r="C424" s="236"/>
      <c r="D424" s="226" t="s">
        <v>144</v>
      </c>
      <c r="E424" s="237" t="s">
        <v>19</v>
      </c>
      <c r="F424" s="238" t="s">
        <v>84</v>
      </c>
      <c r="G424" s="236"/>
      <c r="H424" s="239">
        <v>2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5" t="s">
        <v>144</v>
      </c>
      <c r="AU424" s="245" t="s">
        <v>84</v>
      </c>
      <c r="AV424" s="14" t="s">
        <v>84</v>
      </c>
      <c r="AW424" s="14" t="s">
        <v>36</v>
      </c>
      <c r="AX424" s="14" t="s">
        <v>74</v>
      </c>
      <c r="AY424" s="245" t="s">
        <v>132</v>
      </c>
    </row>
    <row r="425" s="13" customFormat="1">
      <c r="A425" s="13"/>
      <c r="B425" s="224"/>
      <c r="C425" s="225"/>
      <c r="D425" s="226" t="s">
        <v>144</v>
      </c>
      <c r="E425" s="227" t="s">
        <v>19</v>
      </c>
      <c r="F425" s="228" t="s">
        <v>153</v>
      </c>
      <c r="G425" s="225"/>
      <c r="H425" s="227" t="s">
        <v>19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144</v>
      </c>
      <c r="AU425" s="234" t="s">
        <v>84</v>
      </c>
      <c r="AV425" s="13" t="s">
        <v>82</v>
      </c>
      <c r="AW425" s="13" t="s">
        <v>36</v>
      </c>
      <c r="AX425" s="13" t="s">
        <v>74</v>
      </c>
      <c r="AY425" s="234" t="s">
        <v>132</v>
      </c>
    </row>
    <row r="426" s="14" customFormat="1">
      <c r="A426" s="14"/>
      <c r="B426" s="235"/>
      <c r="C426" s="236"/>
      <c r="D426" s="226" t="s">
        <v>144</v>
      </c>
      <c r="E426" s="237" t="s">
        <v>19</v>
      </c>
      <c r="F426" s="238" t="s">
        <v>156</v>
      </c>
      <c r="G426" s="236"/>
      <c r="H426" s="239">
        <v>3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144</v>
      </c>
      <c r="AU426" s="245" t="s">
        <v>84</v>
      </c>
      <c r="AV426" s="14" t="s">
        <v>84</v>
      </c>
      <c r="AW426" s="14" t="s">
        <v>36</v>
      </c>
      <c r="AX426" s="14" t="s">
        <v>74</v>
      </c>
      <c r="AY426" s="245" t="s">
        <v>132</v>
      </c>
    </row>
    <row r="427" s="15" customFormat="1">
      <c r="A427" s="15"/>
      <c r="B427" s="246"/>
      <c r="C427" s="247"/>
      <c r="D427" s="226" t="s">
        <v>144</v>
      </c>
      <c r="E427" s="248" t="s">
        <v>19</v>
      </c>
      <c r="F427" s="249" t="s">
        <v>147</v>
      </c>
      <c r="G427" s="247"/>
      <c r="H427" s="250">
        <v>5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6" t="s">
        <v>144</v>
      </c>
      <c r="AU427" s="256" t="s">
        <v>84</v>
      </c>
      <c r="AV427" s="15" t="s">
        <v>140</v>
      </c>
      <c r="AW427" s="15" t="s">
        <v>36</v>
      </c>
      <c r="AX427" s="15" t="s">
        <v>82</v>
      </c>
      <c r="AY427" s="256" t="s">
        <v>132</v>
      </c>
    </row>
    <row r="428" s="2" customFormat="1" ht="37.8" customHeight="1">
      <c r="A428" s="40"/>
      <c r="B428" s="41"/>
      <c r="C428" s="206" t="s">
        <v>424</v>
      </c>
      <c r="D428" s="206" t="s">
        <v>135</v>
      </c>
      <c r="E428" s="207" t="s">
        <v>425</v>
      </c>
      <c r="F428" s="208" t="s">
        <v>426</v>
      </c>
      <c r="G428" s="209" t="s">
        <v>180</v>
      </c>
      <c r="H428" s="210">
        <v>4.5</v>
      </c>
      <c r="I428" s="211"/>
      <c r="J428" s="212">
        <f>ROUND(I428*H428,2)</f>
        <v>0</v>
      </c>
      <c r="K428" s="208" t="s">
        <v>139</v>
      </c>
      <c r="L428" s="46"/>
      <c r="M428" s="213" t="s">
        <v>19</v>
      </c>
      <c r="N428" s="214" t="s">
        <v>45</v>
      </c>
      <c r="O428" s="86"/>
      <c r="P428" s="215">
        <f>O428*H428</f>
        <v>0</v>
      </c>
      <c r="Q428" s="215">
        <v>0</v>
      </c>
      <c r="R428" s="215">
        <f>Q428*H428</f>
        <v>0</v>
      </c>
      <c r="S428" s="215">
        <v>0.019099999999999999</v>
      </c>
      <c r="T428" s="216">
        <f>S428*H428</f>
        <v>0.085949999999999999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257</v>
      </c>
      <c r="AT428" s="217" t="s">
        <v>135</v>
      </c>
      <c r="AU428" s="217" t="s">
        <v>84</v>
      </c>
      <c r="AY428" s="19" t="s">
        <v>132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82</v>
      </c>
      <c r="BK428" s="218">
        <f>ROUND(I428*H428,2)</f>
        <v>0</v>
      </c>
      <c r="BL428" s="19" t="s">
        <v>257</v>
      </c>
      <c r="BM428" s="217" t="s">
        <v>427</v>
      </c>
    </row>
    <row r="429" s="2" customFormat="1">
      <c r="A429" s="40"/>
      <c r="B429" s="41"/>
      <c r="C429" s="42"/>
      <c r="D429" s="219" t="s">
        <v>142</v>
      </c>
      <c r="E429" s="42"/>
      <c r="F429" s="220" t="s">
        <v>428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142</v>
      </c>
      <c r="AU429" s="19" t="s">
        <v>84</v>
      </c>
    </row>
    <row r="430" s="13" customFormat="1">
      <c r="A430" s="13"/>
      <c r="B430" s="224"/>
      <c r="C430" s="225"/>
      <c r="D430" s="226" t="s">
        <v>144</v>
      </c>
      <c r="E430" s="227" t="s">
        <v>19</v>
      </c>
      <c r="F430" s="228" t="s">
        <v>429</v>
      </c>
      <c r="G430" s="225"/>
      <c r="H430" s="227" t="s">
        <v>19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144</v>
      </c>
      <c r="AU430" s="234" t="s">
        <v>84</v>
      </c>
      <c r="AV430" s="13" t="s">
        <v>82</v>
      </c>
      <c r="AW430" s="13" t="s">
        <v>36</v>
      </c>
      <c r="AX430" s="13" t="s">
        <v>74</v>
      </c>
      <c r="AY430" s="234" t="s">
        <v>132</v>
      </c>
    </row>
    <row r="431" s="14" customFormat="1">
      <c r="A431" s="14"/>
      <c r="B431" s="235"/>
      <c r="C431" s="236"/>
      <c r="D431" s="226" t="s">
        <v>144</v>
      </c>
      <c r="E431" s="237" t="s">
        <v>19</v>
      </c>
      <c r="F431" s="238" t="s">
        <v>430</v>
      </c>
      <c r="G431" s="236"/>
      <c r="H431" s="239">
        <v>4.5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144</v>
      </c>
      <c r="AU431" s="245" t="s">
        <v>84</v>
      </c>
      <c r="AV431" s="14" t="s">
        <v>84</v>
      </c>
      <c r="AW431" s="14" t="s">
        <v>36</v>
      </c>
      <c r="AX431" s="14" t="s">
        <v>74</v>
      </c>
      <c r="AY431" s="245" t="s">
        <v>132</v>
      </c>
    </row>
    <row r="432" s="15" customFormat="1">
      <c r="A432" s="15"/>
      <c r="B432" s="246"/>
      <c r="C432" s="247"/>
      <c r="D432" s="226" t="s">
        <v>144</v>
      </c>
      <c r="E432" s="248" t="s">
        <v>19</v>
      </c>
      <c r="F432" s="249" t="s">
        <v>147</v>
      </c>
      <c r="G432" s="247"/>
      <c r="H432" s="250">
        <v>4.5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6" t="s">
        <v>144</v>
      </c>
      <c r="AU432" s="256" t="s">
        <v>84</v>
      </c>
      <c r="AV432" s="15" t="s">
        <v>140</v>
      </c>
      <c r="AW432" s="15" t="s">
        <v>36</v>
      </c>
      <c r="AX432" s="15" t="s">
        <v>82</v>
      </c>
      <c r="AY432" s="256" t="s">
        <v>132</v>
      </c>
    </row>
    <row r="433" s="12" customFormat="1" ht="22.8" customHeight="1">
      <c r="A433" s="12"/>
      <c r="B433" s="190"/>
      <c r="C433" s="191"/>
      <c r="D433" s="192" t="s">
        <v>73</v>
      </c>
      <c r="E433" s="204" t="s">
        <v>431</v>
      </c>
      <c r="F433" s="204" t="s">
        <v>432</v>
      </c>
      <c r="G433" s="191"/>
      <c r="H433" s="191"/>
      <c r="I433" s="194"/>
      <c r="J433" s="205">
        <f>BK433</f>
        <v>0</v>
      </c>
      <c r="K433" s="191"/>
      <c r="L433" s="196"/>
      <c r="M433" s="197"/>
      <c r="N433" s="198"/>
      <c r="O433" s="198"/>
      <c r="P433" s="199">
        <f>SUM(P434:P451)</f>
        <v>0</v>
      </c>
      <c r="Q433" s="198"/>
      <c r="R433" s="199">
        <f>SUM(R434:R451)</f>
        <v>0</v>
      </c>
      <c r="S433" s="198"/>
      <c r="T433" s="200">
        <f>SUM(T434:T451)</f>
        <v>0.51056875000000002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1" t="s">
        <v>84</v>
      </c>
      <c r="AT433" s="202" t="s">
        <v>73</v>
      </c>
      <c r="AU433" s="202" t="s">
        <v>82</v>
      </c>
      <c r="AY433" s="201" t="s">
        <v>132</v>
      </c>
      <c r="BK433" s="203">
        <f>SUM(BK434:BK451)</f>
        <v>0</v>
      </c>
    </row>
    <row r="434" s="2" customFormat="1" ht="44.25" customHeight="1">
      <c r="A434" s="40"/>
      <c r="B434" s="41"/>
      <c r="C434" s="206" t="s">
        <v>403</v>
      </c>
      <c r="D434" s="206" t="s">
        <v>135</v>
      </c>
      <c r="E434" s="207" t="s">
        <v>433</v>
      </c>
      <c r="F434" s="208" t="s">
        <v>434</v>
      </c>
      <c r="G434" s="209" t="s">
        <v>138</v>
      </c>
      <c r="H434" s="210">
        <v>5.7750000000000004</v>
      </c>
      <c r="I434" s="211"/>
      <c r="J434" s="212">
        <f>ROUND(I434*H434,2)</f>
        <v>0</v>
      </c>
      <c r="K434" s="208" t="s">
        <v>139</v>
      </c>
      <c r="L434" s="46"/>
      <c r="M434" s="213" t="s">
        <v>19</v>
      </c>
      <c r="N434" s="214" t="s">
        <v>45</v>
      </c>
      <c r="O434" s="86"/>
      <c r="P434" s="215">
        <f>O434*H434</f>
        <v>0</v>
      </c>
      <c r="Q434" s="215">
        <v>0</v>
      </c>
      <c r="R434" s="215">
        <f>Q434*H434</f>
        <v>0</v>
      </c>
      <c r="S434" s="215">
        <v>0.017250000000000001</v>
      </c>
      <c r="T434" s="216">
        <f>S434*H434</f>
        <v>0.09961875000000002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257</v>
      </c>
      <c r="AT434" s="217" t="s">
        <v>135</v>
      </c>
      <c r="AU434" s="217" t="s">
        <v>84</v>
      </c>
      <c r="AY434" s="19" t="s">
        <v>132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82</v>
      </c>
      <c r="BK434" s="218">
        <f>ROUND(I434*H434,2)</f>
        <v>0</v>
      </c>
      <c r="BL434" s="19" t="s">
        <v>257</v>
      </c>
      <c r="BM434" s="217" t="s">
        <v>435</v>
      </c>
    </row>
    <row r="435" s="2" customFormat="1">
      <c r="A435" s="40"/>
      <c r="B435" s="41"/>
      <c r="C435" s="42"/>
      <c r="D435" s="219" t="s">
        <v>142</v>
      </c>
      <c r="E435" s="42"/>
      <c r="F435" s="220" t="s">
        <v>436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142</v>
      </c>
      <c r="AU435" s="19" t="s">
        <v>84</v>
      </c>
    </row>
    <row r="436" s="13" customFormat="1">
      <c r="A436" s="13"/>
      <c r="B436" s="224"/>
      <c r="C436" s="225"/>
      <c r="D436" s="226" t="s">
        <v>144</v>
      </c>
      <c r="E436" s="227" t="s">
        <v>19</v>
      </c>
      <c r="F436" s="228" t="s">
        <v>153</v>
      </c>
      <c r="G436" s="225"/>
      <c r="H436" s="227" t="s">
        <v>19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144</v>
      </c>
      <c r="AU436" s="234" t="s">
        <v>84</v>
      </c>
      <c r="AV436" s="13" t="s">
        <v>82</v>
      </c>
      <c r="AW436" s="13" t="s">
        <v>36</v>
      </c>
      <c r="AX436" s="13" t="s">
        <v>74</v>
      </c>
      <c r="AY436" s="234" t="s">
        <v>132</v>
      </c>
    </row>
    <row r="437" s="14" customFormat="1">
      <c r="A437" s="14"/>
      <c r="B437" s="235"/>
      <c r="C437" s="236"/>
      <c r="D437" s="226" t="s">
        <v>144</v>
      </c>
      <c r="E437" s="237" t="s">
        <v>19</v>
      </c>
      <c r="F437" s="238" t="s">
        <v>437</v>
      </c>
      <c r="G437" s="236"/>
      <c r="H437" s="239">
        <v>5.5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144</v>
      </c>
      <c r="AU437" s="245" t="s">
        <v>84</v>
      </c>
      <c r="AV437" s="14" t="s">
        <v>84</v>
      </c>
      <c r="AW437" s="14" t="s">
        <v>36</v>
      </c>
      <c r="AX437" s="14" t="s">
        <v>74</v>
      </c>
      <c r="AY437" s="245" t="s">
        <v>132</v>
      </c>
    </row>
    <row r="438" s="15" customFormat="1">
      <c r="A438" s="15"/>
      <c r="B438" s="246"/>
      <c r="C438" s="247"/>
      <c r="D438" s="226" t="s">
        <v>144</v>
      </c>
      <c r="E438" s="248" t="s">
        <v>19</v>
      </c>
      <c r="F438" s="249" t="s">
        <v>147</v>
      </c>
      <c r="G438" s="247"/>
      <c r="H438" s="250">
        <v>5.5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6" t="s">
        <v>144</v>
      </c>
      <c r="AU438" s="256" t="s">
        <v>84</v>
      </c>
      <c r="AV438" s="15" t="s">
        <v>140</v>
      </c>
      <c r="AW438" s="15" t="s">
        <v>36</v>
      </c>
      <c r="AX438" s="15" t="s">
        <v>82</v>
      </c>
      <c r="AY438" s="256" t="s">
        <v>132</v>
      </c>
    </row>
    <row r="439" s="14" customFormat="1">
      <c r="A439" s="14"/>
      <c r="B439" s="235"/>
      <c r="C439" s="236"/>
      <c r="D439" s="226" t="s">
        <v>144</v>
      </c>
      <c r="E439" s="236"/>
      <c r="F439" s="238" t="s">
        <v>438</v>
      </c>
      <c r="G439" s="236"/>
      <c r="H439" s="239">
        <v>5.7750000000000004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144</v>
      </c>
      <c r="AU439" s="245" t="s">
        <v>84</v>
      </c>
      <c r="AV439" s="14" t="s">
        <v>84</v>
      </c>
      <c r="AW439" s="14" t="s">
        <v>4</v>
      </c>
      <c r="AX439" s="14" t="s">
        <v>82</v>
      </c>
      <c r="AY439" s="245" t="s">
        <v>132</v>
      </c>
    </row>
    <row r="440" s="2" customFormat="1" ht="24.15" customHeight="1">
      <c r="A440" s="40"/>
      <c r="B440" s="41"/>
      <c r="C440" s="206" t="s">
        <v>439</v>
      </c>
      <c r="D440" s="206" t="s">
        <v>135</v>
      </c>
      <c r="E440" s="207" t="s">
        <v>440</v>
      </c>
      <c r="F440" s="208" t="s">
        <v>441</v>
      </c>
      <c r="G440" s="209" t="s">
        <v>138</v>
      </c>
      <c r="H440" s="210">
        <v>8.8200000000000003</v>
      </c>
      <c r="I440" s="211"/>
      <c r="J440" s="212">
        <f>ROUND(I440*H440,2)</f>
        <v>0</v>
      </c>
      <c r="K440" s="208" t="s">
        <v>139</v>
      </c>
      <c r="L440" s="46"/>
      <c r="M440" s="213" t="s">
        <v>19</v>
      </c>
      <c r="N440" s="214" t="s">
        <v>45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0.0275</v>
      </c>
      <c r="T440" s="216">
        <f>S440*H440</f>
        <v>0.24255000000000002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257</v>
      </c>
      <c r="AT440" s="217" t="s">
        <v>135</v>
      </c>
      <c r="AU440" s="217" t="s">
        <v>84</v>
      </c>
      <c r="AY440" s="19" t="s">
        <v>132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82</v>
      </c>
      <c r="BK440" s="218">
        <f>ROUND(I440*H440,2)</f>
        <v>0</v>
      </c>
      <c r="BL440" s="19" t="s">
        <v>257</v>
      </c>
      <c r="BM440" s="217" t="s">
        <v>442</v>
      </c>
    </row>
    <row r="441" s="2" customFormat="1">
      <c r="A441" s="40"/>
      <c r="B441" s="41"/>
      <c r="C441" s="42"/>
      <c r="D441" s="219" t="s">
        <v>142</v>
      </c>
      <c r="E441" s="42"/>
      <c r="F441" s="220" t="s">
        <v>443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142</v>
      </c>
      <c r="AU441" s="19" t="s">
        <v>84</v>
      </c>
    </row>
    <row r="442" s="13" customFormat="1">
      <c r="A442" s="13"/>
      <c r="B442" s="224"/>
      <c r="C442" s="225"/>
      <c r="D442" s="226" t="s">
        <v>144</v>
      </c>
      <c r="E442" s="227" t="s">
        <v>19</v>
      </c>
      <c r="F442" s="228" t="s">
        <v>153</v>
      </c>
      <c r="G442" s="225"/>
      <c r="H442" s="227" t="s">
        <v>19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144</v>
      </c>
      <c r="AU442" s="234" t="s">
        <v>84</v>
      </c>
      <c r="AV442" s="13" t="s">
        <v>82</v>
      </c>
      <c r="AW442" s="13" t="s">
        <v>36</v>
      </c>
      <c r="AX442" s="13" t="s">
        <v>74</v>
      </c>
      <c r="AY442" s="234" t="s">
        <v>132</v>
      </c>
    </row>
    <row r="443" s="14" customFormat="1">
      <c r="A443" s="14"/>
      <c r="B443" s="235"/>
      <c r="C443" s="236"/>
      <c r="D443" s="226" t="s">
        <v>144</v>
      </c>
      <c r="E443" s="237" t="s">
        <v>19</v>
      </c>
      <c r="F443" s="238" t="s">
        <v>444</v>
      </c>
      <c r="G443" s="236"/>
      <c r="H443" s="239">
        <v>13.199999999999999</v>
      </c>
      <c r="I443" s="240"/>
      <c r="J443" s="236"/>
      <c r="K443" s="236"/>
      <c r="L443" s="241"/>
      <c r="M443" s="242"/>
      <c r="N443" s="243"/>
      <c r="O443" s="243"/>
      <c r="P443" s="243"/>
      <c r="Q443" s="243"/>
      <c r="R443" s="243"/>
      <c r="S443" s="243"/>
      <c r="T443" s="24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5" t="s">
        <v>144</v>
      </c>
      <c r="AU443" s="245" t="s">
        <v>84</v>
      </c>
      <c r="AV443" s="14" t="s">
        <v>84</v>
      </c>
      <c r="AW443" s="14" t="s">
        <v>36</v>
      </c>
      <c r="AX443" s="14" t="s">
        <v>74</v>
      </c>
      <c r="AY443" s="245" t="s">
        <v>132</v>
      </c>
    </row>
    <row r="444" s="14" customFormat="1">
      <c r="A444" s="14"/>
      <c r="B444" s="235"/>
      <c r="C444" s="236"/>
      <c r="D444" s="226" t="s">
        <v>144</v>
      </c>
      <c r="E444" s="237" t="s">
        <v>19</v>
      </c>
      <c r="F444" s="238" t="s">
        <v>445</v>
      </c>
      <c r="G444" s="236"/>
      <c r="H444" s="239">
        <v>-4.7999999999999998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5" t="s">
        <v>144</v>
      </c>
      <c r="AU444" s="245" t="s">
        <v>84</v>
      </c>
      <c r="AV444" s="14" t="s">
        <v>84</v>
      </c>
      <c r="AW444" s="14" t="s">
        <v>36</v>
      </c>
      <c r="AX444" s="14" t="s">
        <v>74</v>
      </c>
      <c r="AY444" s="245" t="s">
        <v>132</v>
      </c>
    </row>
    <row r="445" s="15" customFormat="1">
      <c r="A445" s="15"/>
      <c r="B445" s="246"/>
      <c r="C445" s="247"/>
      <c r="D445" s="226" t="s">
        <v>144</v>
      </c>
      <c r="E445" s="248" t="s">
        <v>19</v>
      </c>
      <c r="F445" s="249" t="s">
        <v>147</v>
      </c>
      <c r="G445" s="247"/>
      <c r="H445" s="250">
        <v>8.4000000000000004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6" t="s">
        <v>144</v>
      </c>
      <c r="AU445" s="256" t="s">
        <v>84</v>
      </c>
      <c r="AV445" s="15" t="s">
        <v>140</v>
      </c>
      <c r="AW445" s="15" t="s">
        <v>36</v>
      </c>
      <c r="AX445" s="15" t="s">
        <v>82</v>
      </c>
      <c r="AY445" s="256" t="s">
        <v>132</v>
      </c>
    </row>
    <row r="446" s="14" customFormat="1">
      <c r="A446" s="14"/>
      <c r="B446" s="235"/>
      <c r="C446" s="236"/>
      <c r="D446" s="226" t="s">
        <v>144</v>
      </c>
      <c r="E446" s="236"/>
      <c r="F446" s="238" t="s">
        <v>446</v>
      </c>
      <c r="G446" s="236"/>
      <c r="H446" s="239">
        <v>8.8200000000000003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144</v>
      </c>
      <c r="AU446" s="245" t="s">
        <v>84</v>
      </c>
      <c r="AV446" s="14" t="s">
        <v>84</v>
      </c>
      <c r="AW446" s="14" t="s">
        <v>4</v>
      </c>
      <c r="AX446" s="14" t="s">
        <v>82</v>
      </c>
      <c r="AY446" s="245" t="s">
        <v>132</v>
      </c>
    </row>
    <row r="447" s="2" customFormat="1" ht="24.15" customHeight="1">
      <c r="A447" s="40"/>
      <c r="B447" s="41"/>
      <c r="C447" s="206" t="s">
        <v>447</v>
      </c>
      <c r="D447" s="206" t="s">
        <v>135</v>
      </c>
      <c r="E447" s="207" t="s">
        <v>448</v>
      </c>
      <c r="F447" s="208" t="s">
        <v>449</v>
      </c>
      <c r="G447" s="209" t="s">
        <v>194</v>
      </c>
      <c r="H447" s="210">
        <v>4</v>
      </c>
      <c r="I447" s="211"/>
      <c r="J447" s="212">
        <f>ROUND(I447*H447,2)</f>
        <v>0</v>
      </c>
      <c r="K447" s="208" t="s">
        <v>139</v>
      </c>
      <c r="L447" s="46"/>
      <c r="M447" s="213" t="s">
        <v>19</v>
      </c>
      <c r="N447" s="214" t="s">
        <v>45</v>
      </c>
      <c r="O447" s="86"/>
      <c r="P447" s="215">
        <f>O447*H447</f>
        <v>0</v>
      </c>
      <c r="Q447" s="215">
        <v>0</v>
      </c>
      <c r="R447" s="215">
        <f>Q447*H447</f>
        <v>0</v>
      </c>
      <c r="S447" s="215">
        <v>0.042099999999999999</v>
      </c>
      <c r="T447" s="216">
        <f>S447*H447</f>
        <v>0.16839999999999999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257</v>
      </c>
      <c r="AT447" s="217" t="s">
        <v>135</v>
      </c>
      <c r="AU447" s="217" t="s">
        <v>84</v>
      </c>
      <c r="AY447" s="19" t="s">
        <v>132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82</v>
      </c>
      <c r="BK447" s="218">
        <f>ROUND(I447*H447,2)</f>
        <v>0</v>
      </c>
      <c r="BL447" s="19" t="s">
        <v>257</v>
      </c>
      <c r="BM447" s="217" t="s">
        <v>450</v>
      </c>
    </row>
    <row r="448" s="2" customFormat="1">
      <c r="A448" s="40"/>
      <c r="B448" s="41"/>
      <c r="C448" s="42"/>
      <c r="D448" s="219" t="s">
        <v>142</v>
      </c>
      <c r="E448" s="42"/>
      <c r="F448" s="220" t="s">
        <v>451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142</v>
      </c>
      <c r="AU448" s="19" t="s">
        <v>84</v>
      </c>
    </row>
    <row r="449" s="13" customFormat="1">
      <c r="A449" s="13"/>
      <c r="B449" s="224"/>
      <c r="C449" s="225"/>
      <c r="D449" s="226" t="s">
        <v>144</v>
      </c>
      <c r="E449" s="227" t="s">
        <v>19</v>
      </c>
      <c r="F449" s="228" t="s">
        <v>153</v>
      </c>
      <c r="G449" s="225"/>
      <c r="H449" s="227" t="s">
        <v>19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144</v>
      </c>
      <c r="AU449" s="234" t="s">
        <v>84</v>
      </c>
      <c r="AV449" s="13" t="s">
        <v>82</v>
      </c>
      <c r="AW449" s="13" t="s">
        <v>36</v>
      </c>
      <c r="AX449" s="13" t="s">
        <v>74</v>
      </c>
      <c r="AY449" s="234" t="s">
        <v>132</v>
      </c>
    </row>
    <row r="450" s="14" customFormat="1">
      <c r="A450" s="14"/>
      <c r="B450" s="235"/>
      <c r="C450" s="236"/>
      <c r="D450" s="226" t="s">
        <v>144</v>
      </c>
      <c r="E450" s="237" t="s">
        <v>19</v>
      </c>
      <c r="F450" s="238" t="s">
        <v>140</v>
      </c>
      <c r="G450" s="236"/>
      <c r="H450" s="239">
        <v>4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5" t="s">
        <v>144</v>
      </c>
      <c r="AU450" s="245" t="s">
        <v>84</v>
      </c>
      <c r="AV450" s="14" t="s">
        <v>84</v>
      </c>
      <c r="AW450" s="14" t="s">
        <v>36</v>
      </c>
      <c r="AX450" s="14" t="s">
        <v>74</v>
      </c>
      <c r="AY450" s="245" t="s">
        <v>132</v>
      </c>
    </row>
    <row r="451" s="15" customFormat="1">
      <c r="A451" s="15"/>
      <c r="B451" s="246"/>
      <c r="C451" s="247"/>
      <c r="D451" s="226" t="s">
        <v>144</v>
      </c>
      <c r="E451" s="248" t="s">
        <v>19</v>
      </c>
      <c r="F451" s="249" t="s">
        <v>147</v>
      </c>
      <c r="G451" s="247"/>
      <c r="H451" s="250">
        <v>4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6" t="s">
        <v>144</v>
      </c>
      <c r="AU451" s="256" t="s">
        <v>84</v>
      </c>
      <c r="AV451" s="15" t="s">
        <v>140</v>
      </c>
      <c r="AW451" s="15" t="s">
        <v>36</v>
      </c>
      <c r="AX451" s="15" t="s">
        <v>82</v>
      </c>
      <c r="AY451" s="256" t="s">
        <v>132</v>
      </c>
    </row>
    <row r="452" s="12" customFormat="1" ht="22.8" customHeight="1">
      <c r="A452" s="12"/>
      <c r="B452" s="190"/>
      <c r="C452" s="191"/>
      <c r="D452" s="192" t="s">
        <v>73</v>
      </c>
      <c r="E452" s="204" t="s">
        <v>452</v>
      </c>
      <c r="F452" s="204" t="s">
        <v>453</v>
      </c>
      <c r="G452" s="191"/>
      <c r="H452" s="191"/>
      <c r="I452" s="194"/>
      <c r="J452" s="205">
        <f>BK452</f>
        <v>0</v>
      </c>
      <c r="K452" s="191"/>
      <c r="L452" s="196"/>
      <c r="M452" s="197"/>
      <c r="N452" s="198"/>
      <c r="O452" s="198"/>
      <c r="P452" s="199">
        <f>SUM(P453:P484)</f>
        <v>0</v>
      </c>
      <c r="Q452" s="198"/>
      <c r="R452" s="199">
        <f>SUM(R453:R484)</f>
        <v>0</v>
      </c>
      <c r="S452" s="198"/>
      <c r="T452" s="200">
        <f>SUM(T453:T484)</f>
        <v>0.38400000000000001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01" t="s">
        <v>84</v>
      </c>
      <c r="AT452" s="202" t="s">
        <v>73</v>
      </c>
      <c r="AU452" s="202" t="s">
        <v>82</v>
      </c>
      <c r="AY452" s="201" t="s">
        <v>132</v>
      </c>
      <c r="BK452" s="203">
        <f>SUM(BK453:BK484)</f>
        <v>0</v>
      </c>
    </row>
    <row r="453" s="2" customFormat="1" ht="24.15" customHeight="1">
      <c r="A453" s="40"/>
      <c r="B453" s="41"/>
      <c r="C453" s="206" t="s">
        <v>454</v>
      </c>
      <c r="D453" s="206" t="s">
        <v>135</v>
      </c>
      <c r="E453" s="207" t="s">
        <v>455</v>
      </c>
      <c r="F453" s="208" t="s">
        <v>456</v>
      </c>
      <c r="G453" s="209" t="s">
        <v>194</v>
      </c>
      <c r="H453" s="210">
        <v>8</v>
      </c>
      <c r="I453" s="211"/>
      <c r="J453" s="212">
        <f>ROUND(I453*H453,2)</f>
        <v>0</v>
      </c>
      <c r="K453" s="208" t="s">
        <v>139</v>
      </c>
      <c r="L453" s="46"/>
      <c r="M453" s="213" t="s">
        <v>19</v>
      </c>
      <c r="N453" s="214" t="s">
        <v>45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0.001</v>
      </c>
      <c r="T453" s="216">
        <f>S453*H453</f>
        <v>0.0080000000000000002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257</v>
      </c>
      <c r="AT453" s="217" t="s">
        <v>135</v>
      </c>
      <c r="AU453" s="217" t="s">
        <v>84</v>
      </c>
      <c r="AY453" s="19" t="s">
        <v>132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82</v>
      </c>
      <c r="BK453" s="218">
        <f>ROUND(I453*H453,2)</f>
        <v>0</v>
      </c>
      <c r="BL453" s="19" t="s">
        <v>257</v>
      </c>
      <c r="BM453" s="217" t="s">
        <v>457</v>
      </c>
    </row>
    <row r="454" s="2" customFormat="1">
      <c r="A454" s="40"/>
      <c r="B454" s="41"/>
      <c r="C454" s="42"/>
      <c r="D454" s="219" t="s">
        <v>142</v>
      </c>
      <c r="E454" s="42"/>
      <c r="F454" s="220" t="s">
        <v>458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142</v>
      </c>
      <c r="AU454" s="19" t="s">
        <v>84</v>
      </c>
    </row>
    <row r="455" s="13" customFormat="1">
      <c r="A455" s="13"/>
      <c r="B455" s="224"/>
      <c r="C455" s="225"/>
      <c r="D455" s="226" t="s">
        <v>144</v>
      </c>
      <c r="E455" s="227" t="s">
        <v>19</v>
      </c>
      <c r="F455" s="228" t="s">
        <v>162</v>
      </c>
      <c r="G455" s="225"/>
      <c r="H455" s="227" t="s">
        <v>19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144</v>
      </c>
      <c r="AU455" s="234" t="s">
        <v>84</v>
      </c>
      <c r="AV455" s="13" t="s">
        <v>82</v>
      </c>
      <c r="AW455" s="13" t="s">
        <v>36</v>
      </c>
      <c r="AX455" s="13" t="s">
        <v>74</v>
      </c>
      <c r="AY455" s="234" t="s">
        <v>132</v>
      </c>
    </row>
    <row r="456" s="14" customFormat="1">
      <c r="A456" s="14"/>
      <c r="B456" s="235"/>
      <c r="C456" s="236"/>
      <c r="D456" s="226" t="s">
        <v>144</v>
      </c>
      <c r="E456" s="237" t="s">
        <v>19</v>
      </c>
      <c r="F456" s="238" t="s">
        <v>82</v>
      </c>
      <c r="G456" s="236"/>
      <c r="H456" s="239">
        <v>1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5" t="s">
        <v>144</v>
      </c>
      <c r="AU456" s="245" t="s">
        <v>84</v>
      </c>
      <c r="AV456" s="14" t="s">
        <v>84</v>
      </c>
      <c r="AW456" s="14" t="s">
        <v>36</v>
      </c>
      <c r="AX456" s="14" t="s">
        <v>74</v>
      </c>
      <c r="AY456" s="245" t="s">
        <v>132</v>
      </c>
    </row>
    <row r="457" s="13" customFormat="1">
      <c r="A457" s="13"/>
      <c r="B457" s="224"/>
      <c r="C457" s="225"/>
      <c r="D457" s="226" t="s">
        <v>144</v>
      </c>
      <c r="E457" s="227" t="s">
        <v>19</v>
      </c>
      <c r="F457" s="228" t="s">
        <v>164</v>
      </c>
      <c r="G457" s="225"/>
      <c r="H457" s="227" t="s">
        <v>19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144</v>
      </c>
      <c r="AU457" s="234" t="s">
        <v>84</v>
      </c>
      <c r="AV457" s="13" t="s">
        <v>82</v>
      </c>
      <c r="AW457" s="13" t="s">
        <v>36</v>
      </c>
      <c r="AX457" s="13" t="s">
        <v>74</v>
      </c>
      <c r="AY457" s="234" t="s">
        <v>132</v>
      </c>
    </row>
    <row r="458" s="14" customFormat="1">
      <c r="A458" s="14"/>
      <c r="B458" s="235"/>
      <c r="C458" s="236"/>
      <c r="D458" s="226" t="s">
        <v>144</v>
      </c>
      <c r="E458" s="237" t="s">
        <v>19</v>
      </c>
      <c r="F458" s="238" t="s">
        <v>459</v>
      </c>
      <c r="G458" s="236"/>
      <c r="H458" s="239">
        <v>3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144</v>
      </c>
      <c r="AU458" s="245" t="s">
        <v>84</v>
      </c>
      <c r="AV458" s="14" t="s">
        <v>84</v>
      </c>
      <c r="AW458" s="14" t="s">
        <v>36</v>
      </c>
      <c r="AX458" s="14" t="s">
        <v>74</v>
      </c>
      <c r="AY458" s="245" t="s">
        <v>132</v>
      </c>
    </row>
    <row r="459" s="13" customFormat="1">
      <c r="A459" s="13"/>
      <c r="B459" s="224"/>
      <c r="C459" s="225"/>
      <c r="D459" s="226" t="s">
        <v>144</v>
      </c>
      <c r="E459" s="227" t="s">
        <v>19</v>
      </c>
      <c r="F459" s="228" t="s">
        <v>153</v>
      </c>
      <c r="G459" s="225"/>
      <c r="H459" s="227" t="s">
        <v>19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144</v>
      </c>
      <c r="AU459" s="234" t="s">
        <v>84</v>
      </c>
      <c r="AV459" s="13" t="s">
        <v>82</v>
      </c>
      <c r="AW459" s="13" t="s">
        <v>36</v>
      </c>
      <c r="AX459" s="13" t="s">
        <v>74</v>
      </c>
      <c r="AY459" s="234" t="s">
        <v>132</v>
      </c>
    </row>
    <row r="460" s="14" customFormat="1">
      <c r="A460" s="14"/>
      <c r="B460" s="235"/>
      <c r="C460" s="236"/>
      <c r="D460" s="226" t="s">
        <v>144</v>
      </c>
      <c r="E460" s="237" t="s">
        <v>19</v>
      </c>
      <c r="F460" s="238" t="s">
        <v>459</v>
      </c>
      <c r="G460" s="236"/>
      <c r="H460" s="239">
        <v>3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144</v>
      </c>
      <c r="AU460" s="245" t="s">
        <v>84</v>
      </c>
      <c r="AV460" s="14" t="s">
        <v>84</v>
      </c>
      <c r="AW460" s="14" t="s">
        <v>36</v>
      </c>
      <c r="AX460" s="14" t="s">
        <v>74</v>
      </c>
      <c r="AY460" s="245" t="s">
        <v>132</v>
      </c>
    </row>
    <row r="461" s="13" customFormat="1">
      <c r="A461" s="13"/>
      <c r="B461" s="224"/>
      <c r="C461" s="225"/>
      <c r="D461" s="226" t="s">
        <v>144</v>
      </c>
      <c r="E461" s="227" t="s">
        <v>19</v>
      </c>
      <c r="F461" s="228" t="s">
        <v>167</v>
      </c>
      <c r="G461" s="225"/>
      <c r="H461" s="227" t="s">
        <v>19</v>
      </c>
      <c r="I461" s="229"/>
      <c r="J461" s="225"/>
      <c r="K461" s="225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144</v>
      </c>
      <c r="AU461" s="234" t="s">
        <v>84</v>
      </c>
      <c r="AV461" s="13" t="s">
        <v>82</v>
      </c>
      <c r="AW461" s="13" t="s">
        <v>36</v>
      </c>
      <c r="AX461" s="13" t="s">
        <v>74</v>
      </c>
      <c r="AY461" s="234" t="s">
        <v>132</v>
      </c>
    </row>
    <row r="462" s="14" customFormat="1">
      <c r="A462" s="14"/>
      <c r="B462" s="235"/>
      <c r="C462" s="236"/>
      <c r="D462" s="226" t="s">
        <v>144</v>
      </c>
      <c r="E462" s="237" t="s">
        <v>19</v>
      </c>
      <c r="F462" s="238" t="s">
        <v>82</v>
      </c>
      <c r="G462" s="236"/>
      <c r="H462" s="239">
        <v>1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5" t="s">
        <v>144</v>
      </c>
      <c r="AU462" s="245" t="s">
        <v>84</v>
      </c>
      <c r="AV462" s="14" t="s">
        <v>84</v>
      </c>
      <c r="AW462" s="14" t="s">
        <v>36</v>
      </c>
      <c r="AX462" s="14" t="s">
        <v>74</v>
      </c>
      <c r="AY462" s="245" t="s">
        <v>132</v>
      </c>
    </row>
    <row r="463" s="15" customFormat="1">
      <c r="A463" s="15"/>
      <c r="B463" s="246"/>
      <c r="C463" s="247"/>
      <c r="D463" s="226" t="s">
        <v>144</v>
      </c>
      <c r="E463" s="248" t="s">
        <v>19</v>
      </c>
      <c r="F463" s="249" t="s">
        <v>147</v>
      </c>
      <c r="G463" s="247"/>
      <c r="H463" s="250">
        <v>8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6" t="s">
        <v>144</v>
      </c>
      <c r="AU463" s="256" t="s">
        <v>84</v>
      </c>
      <c r="AV463" s="15" t="s">
        <v>140</v>
      </c>
      <c r="AW463" s="15" t="s">
        <v>36</v>
      </c>
      <c r="AX463" s="15" t="s">
        <v>82</v>
      </c>
      <c r="AY463" s="256" t="s">
        <v>132</v>
      </c>
    </row>
    <row r="464" s="2" customFormat="1" ht="24.15" customHeight="1">
      <c r="A464" s="40"/>
      <c r="B464" s="41"/>
      <c r="C464" s="206" t="s">
        <v>460</v>
      </c>
      <c r="D464" s="206" t="s">
        <v>135</v>
      </c>
      <c r="E464" s="207" t="s">
        <v>461</v>
      </c>
      <c r="F464" s="208" t="s">
        <v>462</v>
      </c>
      <c r="G464" s="209" t="s">
        <v>194</v>
      </c>
      <c r="H464" s="210">
        <v>4</v>
      </c>
      <c r="I464" s="211"/>
      <c r="J464" s="212">
        <f>ROUND(I464*H464,2)</f>
        <v>0</v>
      </c>
      <c r="K464" s="208" t="s">
        <v>19</v>
      </c>
      <c r="L464" s="46"/>
      <c r="M464" s="213" t="s">
        <v>19</v>
      </c>
      <c r="N464" s="214" t="s">
        <v>45</v>
      </c>
      <c r="O464" s="86"/>
      <c r="P464" s="215">
        <f>O464*H464</f>
        <v>0</v>
      </c>
      <c r="Q464" s="215">
        <v>0</v>
      </c>
      <c r="R464" s="215">
        <f>Q464*H464</f>
        <v>0</v>
      </c>
      <c r="S464" s="215">
        <v>0.0040000000000000001</v>
      </c>
      <c r="T464" s="216">
        <f>S464*H464</f>
        <v>0.016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257</v>
      </c>
      <c r="AT464" s="217" t="s">
        <v>135</v>
      </c>
      <c r="AU464" s="217" t="s">
        <v>84</v>
      </c>
      <c r="AY464" s="19" t="s">
        <v>132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82</v>
      </c>
      <c r="BK464" s="218">
        <f>ROUND(I464*H464,2)</f>
        <v>0</v>
      </c>
      <c r="BL464" s="19" t="s">
        <v>257</v>
      </c>
      <c r="BM464" s="217" t="s">
        <v>463</v>
      </c>
    </row>
    <row r="465" s="13" customFormat="1">
      <c r="A465" s="13"/>
      <c r="B465" s="224"/>
      <c r="C465" s="225"/>
      <c r="D465" s="226" t="s">
        <v>144</v>
      </c>
      <c r="E465" s="227" t="s">
        <v>19</v>
      </c>
      <c r="F465" s="228" t="s">
        <v>162</v>
      </c>
      <c r="G465" s="225"/>
      <c r="H465" s="227" t="s">
        <v>19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144</v>
      </c>
      <c r="AU465" s="234" t="s">
        <v>84</v>
      </c>
      <c r="AV465" s="13" t="s">
        <v>82</v>
      </c>
      <c r="AW465" s="13" t="s">
        <v>36</v>
      </c>
      <c r="AX465" s="13" t="s">
        <v>74</v>
      </c>
      <c r="AY465" s="234" t="s">
        <v>132</v>
      </c>
    </row>
    <row r="466" s="14" customFormat="1">
      <c r="A466" s="14"/>
      <c r="B466" s="235"/>
      <c r="C466" s="236"/>
      <c r="D466" s="226" t="s">
        <v>144</v>
      </c>
      <c r="E466" s="237" t="s">
        <v>19</v>
      </c>
      <c r="F466" s="238" t="s">
        <v>82</v>
      </c>
      <c r="G466" s="236"/>
      <c r="H466" s="239">
        <v>1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144</v>
      </c>
      <c r="AU466" s="245" t="s">
        <v>84</v>
      </c>
      <c r="AV466" s="14" t="s">
        <v>84</v>
      </c>
      <c r="AW466" s="14" t="s">
        <v>36</v>
      </c>
      <c r="AX466" s="14" t="s">
        <v>74</v>
      </c>
      <c r="AY466" s="245" t="s">
        <v>132</v>
      </c>
    </row>
    <row r="467" s="13" customFormat="1">
      <c r="A467" s="13"/>
      <c r="B467" s="224"/>
      <c r="C467" s="225"/>
      <c r="D467" s="226" t="s">
        <v>144</v>
      </c>
      <c r="E467" s="227" t="s">
        <v>19</v>
      </c>
      <c r="F467" s="228" t="s">
        <v>164</v>
      </c>
      <c r="G467" s="225"/>
      <c r="H467" s="227" t="s">
        <v>19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4" t="s">
        <v>144</v>
      </c>
      <c r="AU467" s="234" t="s">
        <v>84</v>
      </c>
      <c r="AV467" s="13" t="s">
        <v>82</v>
      </c>
      <c r="AW467" s="13" t="s">
        <v>36</v>
      </c>
      <c r="AX467" s="13" t="s">
        <v>74</v>
      </c>
      <c r="AY467" s="234" t="s">
        <v>132</v>
      </c>
    </row>
    <row r="468" s="14" customFormat="1">
      <c r="A468" s="14"/>
      <c r="B468" s="235"/>
      <c r="C468" s="236"/>
      <c r="D468" s="226" t="s">
        <v>144</v>
      </c>
      <c r="E468" s="237" t="s">
        <v>19</v>
      </c>
      <c r="F468" s="238" t="s">
        <v>82</v>
      </c>
      <c r="G468" s="236"/>
      <c r="H468" s="239">
        <v>1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5" t="s">
        <v>144</v>
      </c>
      <c r="AU468" s="245" t="s">
        <v>84</v>
      </c>
      <c r="AV468" s="14" t="s">
        <v>84</v>
      </c>
      <c r="AW468" s="14" t="s">
        <v>36</v>
      </c>
      <c r="AX468" s="14" t="s">
        <v>74</v>
      </c>
      <c r="AY468" s="245" t="s">
        <v>132</v>
      </c>
    </row>
    <row r="469" s="13" customFormat="1">
      <c r="A469" s="13"/>
      <c r="B469" s="224"/>
      <c r="C469" s="225"/>
      <c r="D469" s="226" t="s">
        <v>144</v>
      </c>
      <c r="E469" s="227" t="s">
        <v>19</v>
      </c>
      <c r="F469" s="228" t="s">
        <v>153</v>
      </c>
      <c r="G469" s="225"/>
      <c r="H469" s="227" t="s">
        <v>19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144</v>
      </c>
      <c r="AU469" s="234" t="s">
        <v>84</v>
      </c>
      <c r="AV469" s="13" t="s">
        <v>82</v>
      </c>
      <c r="AW469" s="13" t="s">
        <v>36</v>
      </c>
      <c r="AX469" s="13" t="s">
        <v>74</v>
      </c>
      <c r="AY469" s="234" t="s">
        <v>132</v>
      </c>
    </row>
    <row r="470" s="14" customFormat="1">
      <c r="A470" s="14"/>
      <c r="B470" s="235"/>
      <c r="C470" s="236"/>
      <c r="D470" s="226" t="s">
        <v>144</v>
      </c>
      <c r="E470" s="237" t="s">
        <v>19</v>
      </c>
      <c r="F470" s="238" t="s">
        <v>82</v>
      </c>
      <c r="G470" s="236"/>
      <c r="H470" s="239">
        <v>1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5" t="s">
        <v>144</v>
      </c>
      <c r="AU470" s="245" t="s">
        <v>84</v>
      </c>
      <c r="AV470" s="14" t="s">
        <v>84</v>
      </c>
      <c r="AW470" s="14" t="s">
        <v>36</v>
      </c>
      <c r="AX470" s="14" t="s">
        <v>74</v>
      </c>
      <c r="AY470" s="245" t="s">
        <v>132</v>
      </c>
    </row>
    <row r="471" s="13" customFormat="1">
      <c r="A471" s="13"/>
      <c r="B471" s="224"/>
      <c r="C471" s="225"/>
      <c r="D471" s="226" t="s">
        <v>144</v>
      </c>
      <c r="E471" s="227" t="s">
        <v>19</v>
      </c>
      <c r="F471" s="228" t="s">
        <v>167</v>
      </c>
      <c r="G471" s="225"/>
      <c r="H471" s="227" t="s">
        <v>19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144</v>
      </c>
      <c r="AU471" s="234" t="s">
        <v>84</v>
      </c>
      <c r="AV471" s="13" t="s">
        <v>82</v>
      </c>
      <c r="AW471" s="13" t="s">
        <v>36</v>
      </c>
      <c r="AX471" s="13" t="s">
        <v>74</v>
      </c>
      <c r="AY471" s="234" t="s">
        <v>132</v>
      </c>
    </row>
    <row r="472" s="14" customFormat="1">
      <c r="A472" s="14"/>
      <c r="B472" s="235"/>
      <c r="C472" s="236"/>
      <c r="D472" s="226" t="s">
        <v>144</v>
      </c>
      <c r="E472" s="237" t="s">
        <v>19</v>
      </c>
      <c r="F472" s="238" t="s">
        <v>82</v>
      </c>
      <c r="G472" s="236"/>
      <c r="H472" s="239">
        <v>1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5" t="s">
        <v>144</v>
      </c>
      <c r="AU472" s="245" t="s">
        <v>84</v>
      </c>
      <c r="AV472" s="14" t="s">
        <v>84</v>
      </c>
      <c r="AW472" s="14" t="s">
        <v>36</v>
      </c>
      <c r="AX472" s="14" t="s">
        <v>74</v>
      </c>
      <c r="AY472" s="245" t="s">
        <v>132</v>
      </c>
    </row>
    <row r="473" s="15" customFormat="1">
      <c r="A473" s="15"/>
      <c r="B473" s="246"/>
      <c r="C473" s="247"/>
      <c r="D473" s="226" t="s">
        <v>144</v>
      </c>
      <c r="E473" s="248" t="s">
        <v>19</v>
      </c>
      <c r="F473" s="249" t="s">
        <v>147</v>
      </c>
      <c r="G473" s="247"/>
      <c r="H473" s="250">
        <v>4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6" t="s">
        <v>144</v>
      </c>
      <c r="AU473" s="256" t="s">
        <v>84</v>
      </c>
      <c r="AV473" s="15" t="s">
        <v>140</v>
      </c>
      <c r="AW473" s="15" t="s">
        <v>36</v>
      </c>
      <c r="AX473" s="15" t="s">
        <v>82</v>
      </c>
      <c r="AY473" s="256" t="s">
        <v>132</v>
      </c>
    </row>
    <row r="474" s="2" customFormat="1" ht="24.15" customHeight="1">
      <c r="A474" s="40"/>
      <c r="B474" s="41"/>
      <c r="C474" s="206" t="s">
        <v>464</v>
      </c>
      <c r="D474" s="206" t="s">
        <v>135</v>
      </c>
      <c r="E474" s="207" t="s">
        <v>465</v>
      </c>
      <c r="F474" s="208" t="s">
        <v>466</v>
      </c>
      <c r="G474" s="209" t="s">
        <v>194</v>
      </c>
      <c r="H474" s="210">
        <v>15</v>
      </c>
      <c r="I474" s="211"/>
      <c r="J474" s="212">
        <f>ROUND(I474*H474,2)</f>
        <v>0</v>
      </c>
      <c r="K474" s="208" t="s">
        <v>139</v>
      </c>
      <c r="L474" s="46"/>
      <c r="M474" s="213" t="s">
        <v>19</v>
      </c>
      <c r="N474" s="214" t="s">
        <v>45</v>
      </c>
      <c r="O474" s="86"/>
      <c r="P474" s="215">
        <f>O474*H474</f>
        <v>0</v>
      </c>
      <c r="Q474" s="215">
        <v>0</v>
      </c>
      <c r="R474" s="215">
        <f>Q474*H474</f>
        <v>0</v>
      </c>
      <c r="S474" s="215">
        <v>0.024</v>
      </c>
      <c r="T474" s="216">
        <f>S474*H474</f>
        <v>0.35999999999999999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257</v>
      </c>
      <c r="AT474" s="217" t="s">
        <v>135</v>
      </c>
      <c r="AU474" s="217" t="s">
        <v>84</v>
      </c>
      <c r="AY474" s="19" t="s">
        <v>132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82</v>
      </c>
      <c r="BK474" s="218">
        <f>ROUND(I474*H474,2)</f>
        <v>0</v>
      </c>
      <c r="BL474" s="19" t="s">
        <v>257</v>
      </c>
      <c r="BM474" s="217" t="s">
        <v>467</v>
      </c>
    </row>
    <row r="475" s="2" customFormat="1">
      <c r="A475" s="40"/>
      <c r="B475" s="41"/>
      <c r="C475" s="42"/>
      <c r="D475" s="219" t="s">
        <v>142</v>
      </c>
      <c r="E475" s="42"/>
      <c r="F475" s="220" t="s">
        <v>468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142</v>
      </c>
      <c r="AU475" s="19" t="s">
        <v>84</v>
      </c>
    </row>
    <row r="476" s="13" customFormat="1">
      <c r="A476" s="13"/>
      <c r="B476" s="224"/>
      <c r="C476" s="225"/>
      <c r="D476" s="226" t="s">
        <v>144</v>
      </c>
      <c r="E476" s="227" t="s">
        <v>19</v>
      </c>
      <c r="F476" s="228" t="s">
        <v>162</v>
      </c>
      <c r="G476" s="225"/>
      <c r="H476" s="227" t="s">
        <v>19</v>
      </c>
      <c r="I476" s="229"/>
      <c r="J476" s="225"/>
      <c r="K476" s="225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144</v>
      </c>
      <c r="AU476" s="234" t="s">
        <v>84</v>
      </c>
      <c r="AV476" s="13" t="s">
        <v>82</v>
      </c>
      <c r="AW476" s="13" t="s">
        <v>36</v>
      </c>
      <c r="AX476" s="13" t="s">
        <v>74</v>
      </c>
      <c r="AY476" s="234" t="s">
        <v>132</v>
      </c>
    </row>
    <row r="477" s="14" customFormat="1">
      <c r="A477" s="14"/>
      <c r="B477" s="235"/>
      <c r="C477" s="236"/>
      <c r="D477" s="226" t="s">
        <v>144</v>
      </c>
      <c r="E477" s="237" t="s">
        <v>19</v>
      </c>
      <c r="F477" s="238" t="s">
        <v>84</v>
      </c>
      <c r="G477" s="236"/>
      <c r="H477" s="239">
        <v>2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5" t="s">
        <v>144</v>
      </c>
      <c r="AU477" s="245" t="s">
        <v>84</v>
      </c>
      <c r="AV477" s="14" t="s">
        <v>84</v>
      </c>
      <c r="AW477" s="14" t="s">
        <v>36</v>
      </c>
      <c r="AX477" s="14" t="s">
        <v>74</v>
      </c>
      <c r="AY477" s="245" t="s">
        <v>132</v>
      </c>
    </row>
    <row r="478" s="13" customFormat="1">
      <c r="A478" s="13"/>
      <c r="B478" s="224"/>
      <c r="C478" s="225"/>
      <c r="D478" s="226" t="s">
        <v>144</v>
      </c>
      <c r="E478" s="227" t="s">
        <v>19</v>
      </c>
      <c r="F478" s="228" t="s">
        <v>164</v>
      </c>
      <c r="G478" s="225"/>
      <c r="H478" s="227" t="s">
        <v>19</v>
      </c>
      <c r="I478" s="229"/>
      <c r="J478" s="225"/>
      <c r="K478" s="225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144</v>
      </c>
      <c r="AU478" s="234" t="s">
        <v>84</v>
      </c>
      <c r="AV478" s="13" t="s">
        <v>82</v>
      </c>
      <c r="AW478" s="13" t="s">
        <v>36</v>
      </c>
      <c r="AX478" s="13" t="s">
        <v>74</v>
      </c>
      <c r="AY478" s="234" t="s">
        <v>132</v>
      </c>
    </row>
    <row r="479" s="14" customFormat="1">
      <c r="A479" s="14"/>
      <c r="B479" s="235"/>
      <c r="C479" s="236"/>
      <c r="D479" s="226" t="s">
        <v>144</v>
      </c>
      <c r="E479" s="237" t="s">
        <v>19</v>
      </c>
      <c r="F479" s="238" t="s">
        <v>469</v>
      </c>
      <c r="G479" s="236"/>
      <c r="H479" s="239">
        <v>5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144</v>
      </c>
      <c r="AU479" s="245" t="s">
        <v>84</v>
      </c>
      <c r="AV479" s="14" t="s">
        <v>84</v>
      </c>
      <c r="AW479" s="14" t="s">
        <v>36</v>
      </c>
      <c r="AX479" s="14" t="s">
        <v>74</v>
      </c>
      <c r="AY479" s="245" t="s">
        <v>132</v>
      </c>
    </row>
    <row r="480" s="13" customFormat="1">
      <c r="A480" s="13"/>
      <c r="B480" s="224"/>
      <c r="C480" s="225"/>
      <c r="D480" s="226" t="s">
        <v>144</v>
      </c>
      <c r="E480" s="227" t="s">
        <v>19</v>
      </c>
      <c r="F480" s="228" t="s">
        <v>153</v>
      </c>
      <c r="G480" s="225"/>
      <c r="H480" s="227" t="s">
        <v>19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144</v>
      </c>
      <c r="AU480" s="234" t="s">
        <v>84</v>
      </c>
      <c r="AV480" s="13" t="s">
        <v>82</v>
      </c>
      <c r="AW480" s="13" t="s">
        <v>36</v>
      </c>
      <c r="AX480" s="13" t="s">
        <v>74</v>
      </c>
      <c r="AY480" s="234" t="s">
        <v>132</v>
      </c>
    </row>
    <row r="481" s="14" customFormat="1">
      <c r="A481" s="14"/>
      <c r="B481" s="235"/>
      <c r="C481" s="236"/>
      <c r="D481" s="226" t="s">
        <v>144</v>
      </c>
      <c r="E481" s="237" t="s">
        <v>19</v>
      </c>
      <c r="F481" s="238" t="s">
        <v>470</v>
      </c>
      <c r="G481" s="236"/>
      <c r="H481" s="239">
        <v>6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5" t="s">
        <v>144</v>
      </c>
      <c r="AU481" s="245" t="s">
        <v>84</v>
      </c>
      <c r="AV481" s="14" t="s">
        <v>84</v>
      </c>
      <c r="AW481" s="14" t="s">
        <v>36</v>
      </c>
      <c r="AX481" s="14" t="s">
        <v>74</v>
      </c>
      <c r="AY481" s="245" t="s">
        <v>132</v>
      </c>
    </row>
    <row r="482" s="13" customFormat="1">
      <c r="A482" s="13"/>
      <c r="B482" s="224"/>
      <c r="C482" s="225"/>
      <c r="D482" s="226" t="s">
        <v>144</v>
      </c>
      <c r="E482" s="227" t="s">
        <v>19</v>
      </c>
      <c r="F482" s="228" t="s">
        <v>167</v>
      </c>
      <c r="G482" s="225"/>
      <c r="H482" s="227" t="s">
        <v>19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144</v>
      </c>
      <c r="AU482" s="234" t="s">
        <v>84</v>
      </c>
      <c r="AV482" s="13" t="s">
        <v>82</v>
      </c>
      <c r="AW482" s="13" t="s">
        <v>36</v>
      </c>
      <c r="AX482" s="13" t="s">
        <v>74</v>
      </c>
      <c r="AY482" s="234" t="s">
        <v>132</v>
      </c>
    </row>
    <row r="483" s="14" customFormat="1">
      <c r="A483" s="14"/>
      <c r="B483" s="235"/>
      <c r="C483" s="236"/>
      <c r="D483" s="226" t="s">
        <v>144</v>
      </c>
      <c r="E483" s="237" t="s">
        <v>19</v>
      </c>
      <c r="F483" s="238" t="s">
        <v>84</v>
      </c>
      <c r="G483" s="236"/>
      <c r="H483" s="239">
        <v>2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144</v>
      </c>
      <c r="AU483" s="245" t="s">
        <v>84</v>
      </c>
      <c r="AV483" s="14" t="s">
        <v>84</v>
      </c>
      <c r="AW483" s="14" t="s">
        <v>36</v>
      </c>
      <c r="AX483" s="14" t="s">
        <v>74</v>
      </c>
      <c r="AY483" s="245" t="s">
        <v>132</v>
      </c>
    </row>
    <row r="484" s="15" customFormat="1">
      <c r="A484" s="15"/>
      <c r="B484" s="246"/>
      <c r="C484" s="247"/>
      <c r="D484" s="226" t="s">
        <v>144</v>
      </c>
      <c r="E484" s="248" t="s">
        <v>19</v>
      </c>
      <c r="F484" s="249" t="s">
        <v>147</v>
      </c>
      <c r="G484" s="247"/>
      <c r="H484" s="250">
        <v>15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6" t="s">
        <v>144</v>
      </c>
      <c r="AU484" s="256" t="s">
        <v>84</v>
      </c>
      <c r="AV484" s="15" t="s">
        <v>140</v>
      </c>
      <c r="AW484" s="15" t="s">
        <v>36</v>
      </c>
      <c r="AX484" s="15" t="s">
        <v>82</v>
      </c>
      <c r="AY484" s="256" t="s">
        <v>132</v>
      </c>
    </row>
    <row r="485" s="12" customFormat="1" ht="22.8" customHeight="1">
      <c r="A485" s="12"/>
      <c r="B485" s="190"/>
      <c r="C485" s="191"/>
      <c r="D485" s="192" t="s">
        <v>73</v>
      </c>
      <c r="E485" s="204" t="s">
        <v>471</v>
      </c>
      <c r="F485" s="204" t="s">
        <v>472</v>
      </c>
      <c r="G485" s="191"/>
      <c r="H485" s="191"/>
      <c r="I485" s="194"/>
      <c r="J485" s="205">
        <f>BK485</f>
        <v>0</v>
      </c>
      <c r="K485" s="191"/>
      <c r="L485" s="196"/>
      <c r="M485" s="197"/>
      <c r="N485" s="198"/>
      <c r="O485" s="198"/>
      <c r="P485" s="199">
        <f>SUM(P486:P494)</f>
        <v>0</v>
      </c>
      <c r="Q485" s="198"/>
      <c r="R485" s="199">
        <f>SUM(R486:R494)</f>
        <v>0</v>
      </c>
      <c r="S485" s="198"/>
      <c r="T485" s="200">
        <f>SUM(T486:T494)</f>
        <v>0.61236000000000002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01" t="s">
        <v>84</v>
      </c>
      <c r="AT485" s="202" t="s">
        <v>73</v>
      </c>
      <c r="AU485" s="202" t="s">
        <v>82</v>
      </c>
      <c r="AY485" s="201" t="s">
        <v>132</v>
      </c>
      <c r="BK485" s="203">
        <f>SUM(BK486:BK494)</f>
        <v>0</v>
      </c>
    </row>
    <row r="486" s="2" customFormat="1" ht="24.15" customHeight="1">
      <c r="A486" s="40"/>
      <c r="B486" s="41"/>
      <c r="C486" s="206" t="s">
        <v>473</v>
      </c>
      <c r="D486" s="206" t="s">
        <v>135</v>
      </c>
      <c r="E486" s="207" t="s">
        <v>474</v>
      </c>
      <c r="F486" s="208" t="s">
        <v>475</v>
      </c>
      <c r="G486" s="209" t="s">
        <v>138</v>
      </c>
      <c r="H486" s="210">
        <v>34.020000000000003</v>
      </c>
      <c r="I486" s="211"/>
      <c r="J486" s="212">
        <f>ROUND(I486*H486,2)</f>
        <v>0</v>
      </c>
      <c r="K486" s="208" t="s">
        <v>19</v>
      </c>
      <c r="L486" s="46"/>
      <c r="M486" s="213" t="s">
        <v>19</v>
      </c>
      <c r="N486" s="214" t="s">
        <v>45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0.017999999999999999</v>
      </c>
      <c r="T486" s="216">
        <f>S486*H486</f>
        <v>0.61236000000000002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257</v>
      </c>
      <c r="AT486" s="217" t="s">
        <v>135</v>
      </c>
      <c r="AU486" s="217" t="s">
        <v>84</v>
      </c>
      <c r="AY486" s="19" t="s">
        <v>132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82</v>
      </c>
      <c r="BK486" s="218">
        <f>ROUND(I486*H486,2)</f>
        <v>0</v>
      </c>
      <c r="BL486" s="19" t="s">
        <v>257</v>
      </c>
      <c r="BM486" s="217" t="s">
        <v>476</v>
      </c>
    </row>
    <row r="487" s="13" customFormat="1">
      <c r="A487" s="13"/>
      <c r="B487" s="224"/>
      <c r="C487" s="225"/>
      <c r="D487" s="226" t="s">
        <v>144</v>
      </c>
      <c r="E487" s="227" t="s">
        <v>19</v>
      </c>
      <c r="F487" s="228" t="s">
        <v>162</v>
      </c>
      <c r="G487" s="225"/>
      <c r="H487" s="227" t="s">
        <v>19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144</v>
      </c>
      <c r="AU487" s="234" t="s">
        <v>84</v>
      </c>
      <c r="AV487" s="13" t="s">
        <v>82</v>
      </c>
      <c r="AW487" s="13" t="s">
        <v>36</v>
      </c>
      <c r="AX487" s="13" t="s">
        <v>74</v>
      </c>
      <c r="AY487" s="234" t="s">
        <v>132</v>
      </c>
    </row>
    <row r="488" s="14" customFormat="1">
      <c r="A488" s="14"/>
      <c r="B488" s="235"/>
      <c r="C488" s="236"/>
      <c r="D488" s="226" t="s">
        <v>144</v>
      </c>
      <c r="E488" s="237" t="s">
        <v>19</v>
      </c>
      <c r="F488" s="238" t="s">
        <v>477</v>
      </c>
      <c r="G488" s="236"/>
      <c r="H488" s="239">
        <v>9.5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5" t="s">
        <v>144</v>
      </c>
      <c r="AU488" s="245" t="s">
        <v>84</v>
      </c>
      <c r="AV488" s="14" t="s">
        <v>84</v>
      </c>
      <c r="AW488" s="14" t="s">
        <v>36</v>
      </c>
      <c r="AX488" s="14" t="s">
        <v>74</v>
      </c>
      <c r="AY488" s="245" t="s">
        <v>132</v>
      </c>
    </row>
    <row r="489" s="13" customFormat="1">
      <c r="A489" s="13"/>
      <c r="B489" s="224"/>
      <c r="C489" s="225"/>
      <c r="D489" s="226" t="s">
        <v>144</v>
      </c>
      <c r="E489" s="227" t="s">
        <v>19</v>
      </c>
      <c r="F489" s="228" t="s">
        <v>164</v>
      </c>
      <c r="G489" s="225"/>
      <c r="H489" s="227" t="s">
        <v>19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144</v>
      </c>
      <c r="AU489" s="234" t="s">
        <v>84</v>
      </c>
      <c r="AV489" s="13" t="s">
        <v>82</v>
      </c>
      <c r="AW489" s="13" t="s">
        <v>36</v>
      </c>
      <c r="AX489" s="13" t="s">
        <v>74</v>
      </c>
      <c r="AY489" s="234" t="s">
        <v>132</v>
      </c>
    </row>
    <row r="490" s="14" customFormat="1">
      <c r="A490" s="14"/>
      <c r="B490" s="235"/>
      <c r="C490" s="236"/>
      <c r="D490" s="226" t="s">
        <v>144</v>
      </c>
      <c r="E490" s="237" t="s">
        <v>19</v>
      </c>
      <c r="F490" s="238" t="s">
        <v>444</v>
      </c>
      <c r="G490" s="236"/>
      <c r="H490" s="239">
        <v>13.199999999999999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144</v>
      </c>
      <c r="AU490" s="245" t="s">
        <v>84</v>
      </c>
      <c r="AV490" s="14" t="s">
        <v>84</v>
      </c>
      <c r="AW490" s="14" t="s">
        <v>36</v>
      </c>
      <c r="AX490" s="14" t="s">
        <v>74</v>
      </c>
      <c r="AY490" s="245" t="s">
        <v>132</v>
      </c>
    </row>
    <row r="491" s="13" customFormat="1">
      <c r="A491" s="13"/>
      <c r="B491" s="224"/>
      <c r="C491" s="225"/>
      <c r="D491" s="226" t="s">
        <v>144</v>
      </c>
      <c r="E491" s="227" t="s">
        <v>19</v>
      </c>
      <c r="F491" s="228" t="s">
        <v>167</v>
      </c>
      <c r="G491" s="225"/>
      <c r="H491" s="227" t="s">
        <v>19</v>
      </c>
      <c r="I491" s="229"/>
      <c r="J491" s="225"/>
      <c r="K491" s="225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144</v>
      </c>
      <c r="AU491" s="234" t="s">
        <v>84</v>
      </c>
      <c r="AV491" s="13" t="s">
        <v>82</v>
      </c>
      <c r="AW491" s="13" t="s">
        <v>36</v>
      </c>
      <c r="AX491" s="13" t="s">
        <v>74</v>
      </c>
      <c r="AY491" s="234" t="s">
        <v>132</v>
      </c>
    </row>
    <row r="492" s="14" customFormat="1">
      <c r="A492" s="14"/>
      <c r="B492" s="235"/>
      <c r="C492" s="236"/>
      <c r="D492" s="226" t="s">
        <v>144</v>
      </c>
      <c r="E492" s="237" t="s">
        <v>19</v>
      </c>
      <c r="F492" s="238" t="s">
        <v>478</v>
      </c>
      <c r="G492" s="236"/>
      <c r="H492" s="239">
        <v>9.6999999999999993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144</v>
      </c>
      <c r="AU492" s="245" t="s">
        <v>84</v>
      </c>
      <c r="AV492" s="14" t="s">
        <v>84</v>
      </c>
      <c r="AW492" s="14" t="s">
        <v>36</v>
      </c>
      <c r="AX492" s="14" t="s">
        <v>74</v>
      </c>
      <c r="AY492" s="245" t="s">
        <v>132</v>
      </c>
    </row>
    <row r="493" s="15" customFormat="1">
      <c r="A493" s="15"/>
      <c r="B493" s="246"/>
      <c r="C493" s="247"/>
      <c r="D493" s="226" t="s">
        <v>144</v>
      </c>
      <c r="E493" s="248" t="s">
        <v>19</v>
      </c>
      <c r="F493" s="249" t="s">
        <v>147</v>
      </c>
      <c r="G493" s="247"/>
      <c r="H493" s="250">
        <v>32.399999999999999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6" t="s">
        <v>144</v>
      </c>
      <c r="AU493" s="256" t="s">
        <v>84</v>
      </c>
      <c r="AV493" s="15" t="s">
        <v>140</v>
      </c>
      <c r="AW493" s="15" t="s">
        <v>36</v>
      </c>
      <c r="AX493" s="15" t="s">
        <v>82</v>
      </c>
      <c r="AY493" s="256" t="s">
        <v>132</v>
      </c>
    </row>
    <row r="494" s="14" customFormat="1">
      <c r="A494" s="14"/>
      <c r="B494" s="235"/>
      <c r="C494" s="236"/>
      <c r="D494" s="226" t="s">
        <v>144</v>
      </c>
      <c r="E494" s="236"/>
      <c r="F494" s="238" t="s">
        <v>479</v>
      </c>
      <c r="G494" s="236"/>
      <c r="H494" s="239">
        <v>34.020000000000003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5" t="s">
        <v>144</v>
      </c>
      <c r="AU494" s="245" t="s">
        <v>84</v>
      </c>
      <c r="AV494" s="14" t="s">
        <v>84</v>
      </c>
      <c r="AW494" s="14" t="s">
        <v>4</v>
      </c>
      <c r="AX494" s="14" t="s">
        <v>82</v>
      </c>
      <c r="AY494" s="245" t="s">
        <v>132</v>
      </c>
    </row>
    <row r="495" s="12" customFormat="1" ht="22.8" customHeight="1">
      <c r="A495" s="12"/>
      <c r="B495" s="190"/>
      <c r="C495" s="191"/>
      <c r="D495" s="192" t="s">
        <v>73</v>
      </c>
      <c r="E495" s="204" t="s">
        <v>480</v>
      </c>
      <c r="F495" s="204" t="s">
        <v>481</v>
      </c>
      <c r="G495" s="191"/>
      <c r="H495" s="191"/>
      <c r="I495" s="194"/>
      <c r="J495" s="205">
        <f>BK495</f>
        <v>0</v>
      </c>
      <c r="K495" s="191"/>
      <c r="L495" s="196"/>
      <c r="M495" s="197"/>
      <c r="N495" s="198"/>
      <c r="O495" s="198"/>
      <c r="P495" s="199">
        <f>SUM(P496:P531)</f>
        <v>0</v>
      </c>
      <c r="Q495" s="198"/>
      <c r="R495" s="199">
        <f>SUM(R496:R531)</f>
        <v>0</v>
      </c>
      <c r="S495" s="198"/>
      <c r="T495" s="200">
        <f>SUM(T496:T531)</f>
        <v>5.2021782499999993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01" t="s">
        <v>84</v>
      </c>
      <c r="AT495" s="202" t="s">
        <v>73</v>
      </c>
      <c r="AU495" s="202" t="s">
        <v>82</v>
      </c>
      <c r="AY495" s="201" t="s">
        <v>132</v>
      </c>
      <c r="BK495" s="203">
        <f>SUM(BK496:BK531)</f>
        <v>0</v>
      </c>
    </row>
    <row r="496" s="2" customFormat="1" ht="37.8" customHeight="1">
      <c r="A496" s="40"/>
      <c r="B496" s="41"/>
      <c r="C496" s="206" t="s">
        <v>482</v>
      </c>
      <c r="D496" s="206" t="s">
        <v>135</v>
      </c>
      <c r="E496" s="207" t="s">
        <v>483</v>
      </c>
      <c r="F496" s="208" t="s">
        <v>484</v>
      </c>
      <c r="G496" s="209" t="s">
        <v>138</v>
      </c>
      <c r="H496" s="210">
        <v>131.77500000000001</v>
      </c>
      <c r="I496" s="211"/>
      <c r="J496" s="212">
        <f>ROUND(I496*H496,2)</f>
        <v>0</v>
      </c>
      <c r="K496" s="208" t="s">
        <v>139</v>
      </c>
      <c r="L496" s="46"/>
      <c r="M496" s="213" t="s">
        <v>19</v>
      </c>
      <c r="N496" s="214" t="s">
        <v>45</v>
      </c>
      <c r="O496" s="86"/>
      <c r="P496" s="215">
        <f>O496*H496</f>
        <v>0</v>
      </c>
      <c r="Q496" s="215">
        <v>0</v>
      </c>
      <c r="R496" s="215">
        <f>Q496*H496</f>
        <v>0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257</v>
      </c>
      <c r="AT496" s="217" t="s">
        <v>135</v>
      </c>
      <c r="AU496" s="217" t="s">
        <v>84</v>
      </c>
      <c r="AY496" s="19" t="s">
        <v>132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82</v>
      </c>
      <c r="BK496" s="218">
        <f>ROUND(I496*H496,2)</f>
        <v>0</v>
      </c>
      <c r="BL496" s="19" t="s">
        <v>257</v>
      </c>
      <c r="BM496" s="217" t="s">
        <v>485</v>
      </c>
    </row>
    <row r="497" s="2" customFormat="1">
      <c r="A497" s="40"/>
      <c r="B497" s="41"/>
      <c r="C497" s="42"/>
      <c r="D497" s="219" t="s">
        <v>142</v>
      </c>
      <c r="E497" s="42"/>
      <c r="F497" s="220" t="s">
        <v>486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142</v>
      </c>
      <c r="AU497" s="19" t="s">
        <v>84</v>
      </c>
    </row>
    <row r="498" s="13" customFormat="1">
      <c r="A498" s="13"/>
      <c r="B498" s="224"/>
      <c r="C498" s="225"/>
      <c r="D498" s="226" t="s">
        <v>144</v>
      </c>
      <c r="E498" s="227" t="s">
        <v>19</v>
      </c>
      <c r="F498" s="228" t="s">
        <v>162</v>
      </c>
      <c r="G498" s="225"/>
      <c r="H498" s="227" t="s">
        <v>19</v>
      </c>
      <c r="I498" s="229"/>
      <c r="J498" s="225"/>
      <c r="K498" s="225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144</v>
      </c>
      <c r="AU498" s="234" t="s">
        <v>84</v>
      </c>
      <c r="AV498" s="13" t="s">
        <v>82</v>
      </c>
      <c r="AW498" s="13" t="s">
        <v>36</v>
      </c>
      <c r="AX498" s="13" t="s">
        <v>74</v>
      </c>
      <c r="AY498" s="234" t="s">
        <v>132</v>
      </c>
    </row>
    <row r="499" s="14" customFormat="1">
      <c r="A499" s="14"/>
      <c r="B499" s="235"/>
      <c r="C499" s="236"/>
      <c r="D499" s="226" t="s">
        <v>144</v>
      </c>
      <c r="E499" s="237" t="s">
        <v>19</v>
      </c>
      <c r="F499" s="238" t="s">
        <v>487</v>
      </c>
      <c r="G499" s="236"/>
      <c r="H499" s="239">
        <v>27.5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5" t="s">
        <v>144</v>
      </c>
      <c r="AU499" s="245" t="s">
        <v>84</v>
      </c>
      <c r="AV499" s="14" t="s">
        <v>84</v>
      </c>
      <c r="AW499" s="14" t="s">
        <v>36</v>
      </c>
      <c r="AX499" s="14" t="s">
        <v>74</v>
      </c>
      <c r="AY499" s="245" t="s">
        <v>132</v>
      </c>
    </row>
    <row r="500" s="13" customFormat="1">
      <c r="A500" s="13"/>
      <c r="B500" s="224"/>
      <c r="C500" s="225"/>
      <c r="D500" s="226" t="s">
        <v>144</v>
      </c>
      <c r="E500" s="227" t="s">
        <v>19</v>
      </c>
      <c r="F500" s="228" t="s">
        <v>164</v>
      </c>
      <c r="G500" s="225"/>
      <c r="H500" s="227" t="s">
        <v>19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144</v>
      </c>
      <c r="AU500" s="234" t="s">
        <v>84</v>
      </c>
      <c r="AV500" s="13" t="s">
        <v>82</v>
      </c>
      <c r="AW500" s="13" t="s">
        <v>36</v>
      </c>
      <c r="AX500" s="13" t="s">
        <v>74</v>
      </c>
      <c r="AY500" s="234" t="s">
        <v>132</v>
      </c>
    </row>
    <row r="501" s="14" customFormat="1">
      <c r="A501" s="14"/>
      <c r="B501" s="235"/>
      <c r="C501" s="236"/>
      <c r="D501" s="226" t="s">
        <v>144</v>
      </c>
      <c r="E501" s="237" t="s">
        <v>19</v>
      </c>
      <c r="F501" s="238" t="s">
        <v>488</v>
      </c>
      <c r="G501" s="236"/>
      <c r="H501" s="239">
        <v>36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5" t="s">
        <v>144</v>
      </c>
      <c r="AU501" s="245" t="s">
        <v>84</v>
      </c>
      <c r="AV501" s="14" t="s">
        <v>84</v>
      </c>
      <c r="AW501" s="14" t="s">
        <v>36</v>
      </c>
      <c r="AX501" s="14" t="s">
        <v>74</v>
      </c>
      <c r="AY501" s="245" t="s">
        <v>132</v>
      </c>
    </row>
    <row r="502" s="13" customFormat="1">
      <c r="A502" s="13"/>
      <c r="B502" s="224"/>
      <c r="C502" s="225"/>
      <c r="D502" s="226" t="s">
        <v>144</v>
      </c>
      <c r="E502" s="227" t="s">
        <v>19</v>
      </c>
      <c r="F502" s="228" t="s">
        <v>153</v>
      </c>
      <c r="G502" s="225"/>
      <c r="H502" s="227" t="s">
        <v>19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4" t="s">
        <v>144</v>
      </c>
      <c r="AU502" s="234" t="s">
        <v>84</v>
      </c>
      <c r="AV502" s="13" t="s">
        <v>82</v>
      </c>
      <c r="AW502" s="13" t="s">
        <v>36</v>
      </c>
      <c r="AX502" s="13" t="s">
        <v>74</v>
      </c>
      <c r="AY502" s="234" t="s">
        <v>132</v>
      </c>
    </row>
    <row r="503" s="14" customFormat="1">
      <c r="A503" s="14"/>
      <c r="B503" s="235"/>
      <c r="C503" s="236"/>
      <c r="D503" s="226" t="s">
        <v>144</v>
      </c>
      <c r="E503" s="237" t="s">
        <v>19</v>
      </c>
      <c r="F503" s="238" t="s">
        <v>489</v>
      </c>
      <c r="G503" s="236"/>
      <c r="H503" s="239">
        <v>34.5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5" t="s">
        <v>144</v>
      </c>
      <c r="AU503" s="245" t="s">
        <v>84</v>
      </c>
      <c r="AV503" s="14" t="s">
        <v>84</v>
      </c>
      <c r="AW503" s="14" t="s">
        <v>36</v>
      </c>
      <c r="AX503" s="14" t="s">
        <v>74</v>
      </c>
      <c r="AY503" s="245" t="s">
        <v>132</v>
      </c>
    </row>
    <row r="504" s="13" customFormat="1">
      <c r="A504" s="13"/>
      <c r="B504" s="224"/>
      <c r="C504" s="225"/>
      <c r="D504" s="226" t="s">
        <v>144</v>
      </c>
      <c r="E504" s="227" t="s">
        <v>19</v>
      </c>
      <c r="F504" s="228" t="s">
        <v>167</v>
      </c>
      <c r="G504" s="225"/>
      <c r="H504" s="227" t="s">
        <v>19</v>
      </c>
      <c r="I504" s="229"/>
      <c r="J504" s="225"/>
      <c r="K504" s="225"/>
      <c r="L504" s="230"/>
      <c r="M504" s="231"/>
      <c r="N504" s="232"/>
      <c r="O504" s="232"/>
      <c r="P504" s="232"/>
      <c r="Q504" s="232"/>
      <c r="R504" s="232"/>
      <c r="S504" s="232"/>
      <c r="T504" s="23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4" t="s">
        <v>144</v>
      </c>
      <c r="AU504" s="234" t="s">
        <v>84</v>
      </c>
      <c r="AV504" s="13" t="s">
        <v>82</v>
      </c>
      <c r="AW504" s="13" t="s">
        <v>36</v>
      </c>
      <c r="AX504" s="13" t="s">
        <v>74</v>
      </c>
      <c r="AY504" s="234" t="s">
        <v>132</v>
      </c>
    </row>
    <row r="505" s="14" customFormat="1">
      <c r="A505" s="14"/>
      <c r="B505" s="235"/>
      <c r="C505" s="236"/>
      <c r="D505" s="226" t="s">
        <v>144</v>
      </c>
      <c r="E505" s="237" t="s">
        <v>19</v>
      </c>
      <c r="F505" s="238" t="s">
        <v>490</v>
      </c>
      <c r="G505" s="236"/>
      <c r="H505" s="239">
        <v>27.5</v>
      </c>
      <c r="I505" s="240"/>
      <c r="J505" s="236"/>
      <c r="K505" s="236"/>
      <c r="L505" s="241"/>
      <c r="M505" s="242"/>
      <c r="N505" s="243"/>
      <c r="O505" s="243"/>
      <c r="P505" s="243"/>
      <c r="Q505" s="243"/>
      <c r="R505" s="243"/>
      <c r="S505" s="243"/>
      <c r="T505" s="24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5" t="s">
        <v>144</v>
      </c>
      <c r="AU505" s="245" t="s">
        <v>84</v>
      </c>
      <c r="AV505" s="14" t="s">
        <v>84</v>
      </c>
      <c r="AW505" s="14" t="s">
        <v>36</v>
      </c>
      <c r="AX505" s="14" t="s">
        <v>74</v>
      </c>
      <c r="AY505" s="245" t="s">
        <v>132</v>
      </c>
    </row>
    <row r="506" s="15" customFormat="1">
      <c r="A506" s="15"/>
      <c r="B506" s="246"/>
      <c r="C506" s="247"/>
      <c r="D506" s="226" t="s">
        <v>144</v>
      </c>
      <c r="E506" s="248" t="s">
        <v>19</v>
      </c>
      <c r="F506" s="249" t="s">
        <v>147</v>
      </c>
      <c r="G506" s="247"/>
      <c r="H506" s="250">
        <v>125.5</v>
      </c>
      <c r="I506" s="251"/>
      <c r="J506" s="247"/>
      <c r="K506" s="247"/>
      <c r="L506" s="252"/>
      <c r="M506" s="253"/>
      <c r="N506" s="254"/>
      <c r="O506" s="254"/>
      <c r="P506" s="254"/>
      <c r="Q506" s="254"/>
      <c r="R506" s="254"/>
      <c r="S506" s="254"/>
      <c r="T506" s="25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56" t="s">
        <v>144</v>
      </c>
      <c r="AU506" s="256" t="s">
        <v>84</v>
      </c>
      <c r="AV506" s="15" t="s">
        <v>140</v>
      </c>
      <c r="AW506" s="15" t="s">
        <v>36</v>
      </c>
      <c r="AX506" s="15" t="s">
        <v>82</v>
      </c>
      <c r="AY506" s="256" t="s">
        <v>132</v>
      </c>
    </row>
    <row r="507" s="14" customFormat="1">
      <c r="A507" s="14"/>
      <c r="B507" s="235"/>
      <c r="C507" s="236"/>
      <c r="D507" s="226" t="s">
        <v>144</v>
      </c>
      <c r="E507" s="236"/>
      <c r="F507" s="238" t="s">
        <v>491</v>
      </c>
      <c r="G507" s="236"/>
      <c r="H507" s="239">
        <v>131.77500000000001</v>
      </c>
      <c r="I507" s="240"/>
      <c r="J507" s="236"/>
      <c r="K507" s="236"/>
      <c r="L507" s="241"/>
      <c r="M507" s="242"/>
      <c r="N507" s="243"/>
      <c r="O507" s="243"/>
      <c r="P507" s="243"/>
      <c r="Q507" s="243"/>
      <c r="R507" s="243"/>
      <c r="S507" s="243"/>
      <c r="T507" s="24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5" t="s">
        <v>144</v>
      </c>
      <c r="AU507" s="245" t="s">
        <v>84</v>
      </c>
      <c r="AV507" s="14" t="s">
        <v>84</v>
      </c>
      <c r="AW507" s="14" t="s">
        <v>4</v>
      </c>
      <c r="AX507" s="14" t="s">
        <v>82</v>
      </c>
      <c r="AY507" s="245" t="s">
        <v>132</v>
      </c>
    </row>
    <row r="508" s="2" customFormat="1" ht="24.15" customHeight="1">
      <c r="A508" s="40"/>
      <c r="B508" s="41"/>
      <c r="C508" s="206" t="s">
        <v>492</v>
      </c>
      <c r="D508" s="206" t="s">
        <v>135</v>
      </c>
      <c r="E508" s="207" t="s">
        <v>493</v>
      </c>
      <c r="F508" s="208" t="s">
        <v>494</v>
      </c>
      <c r="G508" s="209" t="s">
        <v>180</v>
      </c>
      <c r="H508" s="210">
        <v>169.39099999999999</v>
      </c>
      <c r="I508" s="211"/>
      <c r="J508" s="212">
        <f>ROUND(I508*H508,2)</f>
        <v>0</v>
      </c>
      <c r="K508" s="208" t="s">
        <v>139</v>
      </c>
      <c r="L508" s="46"/>
      <c r="M508" s="213" t="s">
        <v>19</v>
      </c>
      <c r="N508" s="214" t="s">
        <v>45</v>
      </c>
      <c r="O508" s="86"/>
      <c r="P508" s="215">
        <f>O508*H508</f>
        <v>0</v>
      </c>
      <c r="Q508" s="215">
        <v>0</v>
      </c>
      <c r="R508" s="215">
        <f>Q508*H508</f>
        <v>0</v>
      </c>
      <c r="S508" s="215">
        <v>0.0032499999999999999</v>
      </c>
      <c r="T508" s="216">
        <f>S508*H508</f>
        <v>0.55052074999999989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257</v>
      </c>
      <c r="AT508" s="217" t="s">
        <v>135</v>
      </c>
      <c r="AU508" s="217" t="s">
        <v>84</v>
      </c>
      <c r="AY508" s="19" t="s">
        <v>132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82</v>
      </c>
      <c r="BK508" s="218">
        <f>ROUND(I508*H508,2)</f>
        <v>0</v>
      </c>
      <c r="BL508" s="19" t="s">
        <v>257</v>
      </c>
      <c r="BM508" s="217" t="s">
        <v>495</v>
      </c>
    </row>
    <row r="509" s="2" customFormat="1">
      <c r="A509" s="40"/>
      <c r="B509" s="41"/>
      <c r="C509" s="42"/>
      <c r="D509" s="219" t="s">
        <v>142</v>
      </c>
      <c r="E509" s="42"/>
      <c r="F509" s="220" t="s">
        <v>496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142</v>
      </c>
      <c r="AU509" s="19" t="s">
        <v>84</v>
      </c>
    </row>
    <row r="510" s="13" customFormat="1">
      <c r="A510" s="13"/>
      <c r="B510" s="224"/>
      <c r="C510" s="225"/>
      <c r="D510" s="226" t="s">
        <v>144</v>
      </c>
      <c r="E510" s="227" t="s">
        <v>19</v>
      </c>
      <c r="F510" s="228" t="s">
        <v>162</v>
      </c>
      <c r="G510" s="225"/>
      <c r="H510" s="227" t="s">
        <v>19</v>
      </c>
      <c r="I510" s="229"/>
      <c r="J510" s="225"/>
      <c r="K510" s="225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144</v>
      </c>
      <c r="AU510" s="234" t="s">
        <v>84</v>
      </c>
      <c r="AV510" s="13" t="s">
        <v>82</v>
      </c>
      <c r="AW510" s="13" t="s">
        <v>36</v>
      </c>
      <c r="AX510" s="13" t="s">
        <v>74</v>
      </c>
      <c r="AY510" s="234" t="s">
        <v>132</v>
      </c>
    </row>
    <row r="511" s="14" customFormat="1">
      <c r="A511" s="14"/>
      <c r="B511" s="235"/>
      <c r="C511" s="236"/>
      <c r="D511" s="226" t="s">
        <v>144</v>
      </c>
      <c r="E511" s="237" t="s">
        <v>19</v>
      </c>
      <c r="F511" s="238" t="s">
        <v>497</v>
      </c>
      <c r="G511" s="236"/>
      <c r="H511" s="239">
        <v>29.625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5" t="s">
        <v>144</v>
      </c>
      <c r="AU511" s="245" t="s">
        <v>84</v>
      </c>
      <c r="AV511" s="14" t="s">
        <v>84</v>
      </c>
      <c r="AW511" s="14" t="s">
        <v>36</v>
      </c>
      <c r="AX511" s="14" t="s">
        <v>74</v>
      </c>
      <c r="AY511" s="245" t="s">
        <v>132</v>
      </c>
    </row>
    <row r="512" s="13" customFormat="1">
      <c r="A512" s="13"/>
      <c r="B512" s="224"/>
      <c r="C512" s="225"/>
      <c r="D512" s="226" t="s">
        <v>144</v>
      </c>
      <c r="E512" s="227" t="s">
        <v>19</v>
      </c>
      <c r="F512" s="228" t="s">
        <v>164</v>
      </c>
      <c r="G512" s="225"/>
      <c r="H512" s="227" t="s">
        <v>19</v>
      </c>
      <c r="I512" s="229"/>
      <c r="J512" s="225"/>
      <c r="K512" s="225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144</v>
      </c>
      <c r="AU512" s="234" t="s">
        <v>84</v>
      </c>
      <c r="AV512" s="13" t="s">
        <v>82</v>
      </c>
      <c r="AW512" s="13" t="s">
        <v>36</v>
      </c>
      <c r="AX512" s="13" t="s">
        <v>74</v>
      </c>
      <c r="AY512" s="234" t="s">
        <v>132</v>
      </c>
    </row>
    <row r="513" s="14" customFormat="1">
      <c r="A513" s="14"/>
      <c r="B513" s="235"/>
      <c r="C513" s="236"/>
      <c r="D513" s="226" t="s">
        <v>144</v>
      </c>
      <c r="E513" s="237" t="s">
        <v>19</v>
      </c>
      <c r="F513" s="238" t="s">
        <v>498</v>
      </c>
      <c r="G513" s="236"/>
      <c r="H513" s="239">
        <v>55.125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144</v>
      </c>
      <c r="AU513" s="245" t="s">
        <v>84</v>
      </c>
      <c r="AV513" s="14" t="s">
        <v>84</v>
      </c>
      <c r="AW513" s="14" t="s">
        <v>36</v>
      </c>
      <c r="AX513" s="14" t="s">
        <v>74</v>
      </c>
      <c r="AY513" s="245" t="s">
        <v>132</v>
      </c>
    </row>
    <row r="514" s="13" customFormat="1">
      <c r="A514" s="13"/>
      <c r="B514" s="224"/>
      <c r="C514" s="225"/>
      <c r="D514" s="226" t="s">
        <v>144</v>
      </c>
      <c r="E514" s="227" t="s">
        <v>19</v>
      </c>
      <c r="F514" s="228" t="s">
        <v>153</v>
      </c>
      <c r="G514" s="225"/>
      <c r="H514" s="227" t="s">
        <v>19</v>
      </c>
      <c r="I514" s="229"/>
      <c r="J514" s="225"/>
      <c r="K514" s="225"/>
      <c r="L514" s="230"/>
      <c r="M514" s="231"/>
      <c r="N514" s="232"/>
      <c r="O514" s="232"/>
      <c r="P514" s="232"/>
      <c r="Q514" s="232"/>
      <c r="R514" s="232"/>
      <c r="S514" s="232"/>
      <c r="T514" s="23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4" t="s">
        <v>144</v>
      </c>
      <c r="AU514" s="234" t="s">
        <v>84</v>
      </c>
      <c r="AV514" s="13" t="s">
        <v>82</v>
      </c>
      <c r="AW514" s="13" t="s">
        <v>36</v>
      </c>
      <c r="AX514" s="13" t="s">
        <v>74</v>
      </c>
      <c r="AY514" s="234" t="s">
        <v>132</v>
      </c>
    </row>
    <row r="515" s="14" customFormat="1">
      <c r="A515" s="14"/>
      <c r="B515" s="235"/>
      <c r="C515" s="236"/>
      <c r="D515" s="226" t="s">
        <v>144</v>
      </c>
      <c r="E515" s="237" t="s">
        <v>19</v>
      </c>
      <c r="F515" s="238" t="s">
        <v>499</v>
      </c>
      <c r="G515" s="236"/>
      <c r="H515" s="239">
        <v>46.950000000000003</v>
      </c>
      <c r="I515" s="240"/>
      <c r="J515" s="236"/>
      <c r="K515" s="236"/>
      <c r="L515" s="241"/>
      <c r="M515" s="242"/>
      <c r="N515" s="243"/>
      <c r="O515" s="243"/>
      <c r="P515" s="243"/>
      <c r="Q515" s="243"/>
      <c r="R515" s="243"/>
      <c r="S515" s="243"/>
      <c r="T515" s="24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5" t="s">
        <v>144</v>
      </c>
      <c r="AU515" s="245" t="s">
        <v>84</v>
      </c>
      <c r="AV515" s="14" t="s">
        <v>84</v>
      </c>
      <c r="AW515" s="14" t="s">
        <v>36</v>
      </c>
      <c r="AX515" s="14" t="s">
        <v>74</v>
      </c>
      <c r="AY515" s="245" t="s">
        <v>132</v>
      </c>
    </row>
    <row r="516" s="13" customFormat="1">
      <c r="A516" s="13"/>
      <c r="B516" s="224"/>
      <c r="C516" s="225"/>
      <c r="D516" s="226" t="s">
        <v>144</v>
      </c>
      <c r="E516" s="227" t="s">
        <v>19</v>
      </c>
      <c r="F516" s="228" t="s">
        <v>167</v>
      </c>
      <c r="G516" s="225"/>
      <c r="H516" s="227" t="s">
        <v>19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144</v>
      </c>
      <c r="AU516" s="234" t="s">
        <v>84</v>
      </c>
      <c r="AV516" s="13" t="s">
        <v>82</v>
      </c>
      <c r="AW516" s="13" t="s">
        <v>36</v>
      </c>
      <c r="AX516" s="13" t="s">
        <v>74</v>
      </c>
      <c r="AY516" s="234" t="s">
        <v>132</v>
      </c>
    </row>
    <row r="517" s="14" customFormat="1">
      <c r="A517" s="14"/>
      <c r="B517" s="235"/>
      <c r="C517" s="236"/>
      <c r="D517" s="226" t="s">
        <v>144</v>
      </c>
      <c r="E517" s="237" t="s">
        <v>19</v>
      </c>
      <c r="F517" s="238" t="s">
        <v>497</v>
      </c>
      <c r="G517" s="236"/>
      <c r="H517" s="239">
        <v>29.625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5" t="s">
        <v>144</v>
      </c>
      <c r="AU517" s="245" t="s">
        <v>84</v>
      </c>
      <c r="AV517" s="14" t="s">
        <v>84</v>
      </c>
      <c r="AW517" s="14" t="s">
        <v>36</v>
      </c>
      <c r="AX517" s="14" t="s">
        <v>74</v>
      </c>
      <c r="AY517" s="245" t="s">
        <v>132</v>
      </c>
    </row>
    <row r="518" s="15" customFormat="1">
      <c r="A518" s="15"/>
      <c r="B518" s="246"/>
      <c r="C518" s="247"/>
      <c r="D518" s="226" t="s">
        <v>144</v>
      </c>
      <c r="E518" s="248" t="s">
        <v>19</v>
      </c>
      <c r="F518" s="249" t="s">
        <v>147</v>
      </c>
      <c r="G518" s="247"/>
      <c r="H518" s="250">
        <v>161.32499999999999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6" t="s">
        <v>144</v>
      </c>
      <c r="AU518" s="256" t="s">
        <v>84</v>
      </c>
      <c r="AV518" s="15" t="s">
        <v>140</v>
      </c>
      <c r="AW518" s="15" t="s">
        <v>36</v>
      </c>
      <c r="AX518" s="15" t="s">
        <v>82</v>
      </c>
      <c r="AY518" s="256" t="s">
        <v>132</v>
      </c>
    </row>
    <row r="519" s="14" customFormat="1">
      <c r="A519" s="14"/>
      <c r="B519" s="235"/>
      <c r="C519" s="236"/>
      <c r="D519" s="226" t="s">
        <v>144</v>
      </c>
      <c r="E519" s="236"/>
      <c r="F519" s="238" t="s">
        <v>500</v>
      </c>
      <c r="G519" s="236"/>
      <c r="H519" s="239">
        <v>169.39099999999999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5" t="s">
        <v>144</v>
      </c>
      <c r="AU519" s="245" t="s">
        <v>84</v>
      </c>
      <c r="AV519" s="14" t="s">
        <v>84</v>
      </c>
      <c r="AW519" s="14" t="s">
        <v>4</v>
      </c>
      <c r="AX519" s="14" t="s">
        <v>82</v>
      </c>
      <c r="AY519" s="245" t="s">
        <v>132</v>
      </c>
    </row>
    <row r="520" s="2" customFormat="1" ht="16.5" customHeight="1">
      <c r="A520" s="40"/>
      <c r="B520" s="41"/>
      <c r="C520" s="206" t="s">
        <v>501</v>
      </c>
      <c r="D520" s="206" t="s">
        <v>135</v>
      </c>
      <c r="E520" s="207" t="s">
        <v>502</v>
      </c>
      <c r="F520" s="208" t="s">
        <v>503</v>
      </c>
      <c r="G520" s="209" t="s">
        <v>138</v>
      </c>
      <c r="H520" s="210">
        <v>131.77500000000001</v>
      </c>
      <c r="I520" s="211"/>
      <c r="J520" s="212">
        <f>ROUND(I520*H520,2)</f>
        <v>0</v>
      </c>
      <c r="K520" s="208" t="s">
        <v>139</v>
      </c>
      <c r="L520" s="46"/>
      <c r="M520" s="213" t="s">
        <v>19</v>
      </c>
      <c r="N520" s="214" t="s">
        <v>45</v>
      </c>
      <c r="O520" s="86"/>
      <c r="P520" s="215">
        <f>O520*H520</f>
        <v>0</v>
      </c>
      <c r="Q520" s="215">
        <v>0</v>
      </c>
      <c r="R520" s="215">
        <f>Q520*H520</f>
        <v>0</v>
      </c>
      <c r="S520" s="215">
        <v>0.035299999999999998</v>
      </c>
      <c r="T520" s="216">
        <f>S520*H520</f>
        <v>4.6516574999999998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257</v>
      </c>
      <c r="AT520" s="217" t="s">
        <v>135</v>
      </c>
      <c r="AU520" s="217" t="s">
        <v>84</v>
      </c>
      <c r="AY520" s="19" t="s">
        <v>132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82</v>
      </c>
      <c r="BK520" s="218">
        <f>ROUND(I520*H520,2)</f>
        <v>0</v>
      </c>
      <c r="BL520" s="19" t="s">
        <v>257</v>
      </c>
      <c r="BM520" s="217" t="s">
        <v>504</v>
      </c>
    </row>
    <row r="521" s="2" customFormat="1">
      <c r="A521" s="40"/>
      <c r="B521" s="41"/>
      <c r="C521" s="42"/>
      <c r="D521" s="219" t="s">
        <v>142</v>
      </c>
      <c r="E521" s="42"/>
      <c r="F521" s="220" t="s">
        <v>505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142</v>
      </c>
      <c r="AU521" s="19" t="s">
        <v>84</v>
      </c>
    </row>
    <row r="522" s="13" customFormat="1">
      <c r="A522" s="13"/>
      <c r="B522" s="224"/>
      <c r="C522" s="225"/>
      <c r="D522" s="226" t="s">
        <v>144</v>
      </c>
      <c r="E522" s="227" t="s">
        <v>19</v>
      </c>
      <c r="F522" s="228" t="s">
        <v>162</v>
      </c>
      <c r="G522" s="225"/>
      <c r="H522" s="227" t="s">
        <v>19</v>
      </c>
      <c r="I522" s="229"/>
      <c r="J522" s="225"/>
      <c r="K522" s="225"/>
      <c r="L522" s="230"/>
      <c r="M522" s="231"/>
      <c r="N522" s="232"/>
      <c r="O522" s="232"/>
      <c r="P522" s="232"/>
      <c r="Q522" s="232"/>
      <c r="R522" s="232"/>
      <c r="S522" s="232"/>
      <c r="T522" s="23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4" t="s">
        <v>144</v>
      </c>
      <c r="AU522" s="234" t="s">
        <v>84</v>
      </c>
      <c r="AV522" s="13" t="s">
        <v>82</v>
      </c>
      <c r="AW522" s="13" t="s">
        <v>36</v>
      </c>
      <c r="AX522" s="13" t="s">
        <v>74</v>
      </c>
      <c r="AY522" s="234" t="s">
        <v>132</v>
      </c>
    </row>
    <row r="523" s="14" customFormat="1">
      <c r="A523" s="14"/>
      <c r="B523" s="235"/>
      <c r="C523" s="236"/>
      <c r="D523" s="226" t="s">
        <v>144</v>
      </c>
      <c r="E523" s="237" t="s">
        <v>19</v>
      </c>
      <c r="F523" s="238" t="s">
        <v>487</v>
      </c>
      <c r="G523" s="236"/>
      <c r="H523" s="239">
        <v>27.5</v>
      </c>
      <c r="I523" s="240"/>
      <c r="J523" s="236"/>
      <c r="K523" s="236"/>
      <c r="L523" s="241"/>
      <c r="M523" s="242"/>
      <c r="N523" s="243"/>
      <c r="O523" s="243"/>
      <c r="P523" s="243"/>
      <c r="Q523" s="243"/>
      <c r="R523" s="243"/>
      <c r="S523" s="243"/>
      <c r="T523" s="24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5" t="s">
        <v>144</v>
      </c>
      <c r="AU523" s="245" t="s">
        <v>84</v>
      </c>
      <c r="AV523" s="14" t="s">
        <v>84</v>
      </c>
      <c r="AW523" s="14" t="s">
        <v>36</v>
      </c>
      <c r="AX523" s="14" t="s">
        <v>74</v>
      </c>
      <c r="AY523" s="245" t="s">
        <v>132</v>
      </c>
    </row>
    <row r="524" s="13" customFormat="1">
      <c r="A524" s="13"/>
      <c r="B524" s="224"/>
      <c r="C524" s="225"/>
      <c r="D524" s="226" t="s">
        <v>144</v>
      </c>
      <c r="E524" s="227" t="s">
        <v>19</v>
      </c>
      <c r="F524" s="228" t="s">
        <v>164</v>
      </c>
      <c r="G524" s="225"/>
      <c r="H524" s="227" t="s">
        <v>19</v>
      </c>
      <c r="I524" s="229"/>
      <c r="J524" s="225"/>
      <c r="K524" s="225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144</v>
      </c>
      <c r="AU524" s="234" t="s">
        <v>84</v>
      </c>
      <c r="AV524" s="13" t="s">
        <v>82</v>
      </c>
      <c r="AW524" s="13" t="s">
        <v>36</v>
      </c>
      <c r="AX524" s="13" t="s">
        <v>74</v>
      </c>
      <c r="AY524" s="234" t="s">
        <v>132</v>
      </c>
    </row>
    <row r="525" s="14" customFormat="1">
      <c r="A525" s="14"/>
      <c r="B525" s="235"/>
      <c r="C525" s="236"/>
      <c r="D525" s="226" t="s">
        <v>144</v>
      </c>
      <c r="E525" s="237" t="s">
        <v>19</v>
      </c>
      <c r="F525" s="238" t="s">
        <v>488</v>
      </c>
      <c r="G525" s="236"/>
      <c r="H525" s="239">
        <v>36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5" t="s">
        <v>144</v>
      </c>
      <c r="AU525" s="245" t="s">
        <v>84</v>
      </c>
      <c r="AV525" s="14" t="s">
        <v>84</v>
      </c>
      <c r="AW525" s="14" t="s">
        <v>36</v>
      </c>
      <c r="AX525" s="14" t="s">
        <v>74</v>
      </c>
      <c r="AY525" s="245" t="s">
        <v>132</v>
      </c>
    </row>
    <row r="526" s="13" customFormat="1">
      <c r="A526" s="13"/>
      <c r="B526" s="224"/>
      <c r="C526" s="225"/>
      <c r="D526" s="226" t="s">
        <v>144</v>
      </c>
      <c r="E526" s="227" t="s">
        <v>19</v>
      </c>
      <c r="F526" s="228" t="s">
        <v>153</v>
      </c>
      <c r="G526" s="225"/>
      <c r="H526" s="227" t="s">
        <v>19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144</v>
      </c>
      <c r="AU526" s="234" t="s">
        <v>84</v>
      </c>
      <c r="AV526" s="13" t="s">
        <v>82</v>
      </c>
      <c r="AW526" s="13" t="s">
        <v>36</v>
      </c>
      <c r="AX526" s="13" t="s">
        <v>74</v>
      </c>
      <c r="AY526" s="234" t="s">
        <v>132</v>
      </c>
    </row>
    <row r="527" s="14" customFormat="1">
      <c r="A527" s="14"/>
      <c r="B527" s="235"/>
      <c r="C527" s="236"/>
      <c r="D527" s="226" t="s">
        <v>144</v>
      </c>
      <c r="E527" s="237" t="s">
        <v>19</v>
      </c>
      <c r="F527" s="238" t="s">
        <v>489</v>
      </c>
      <c r="G527" s="236"/>
      <c r="H527" s="239">
        <v>34.5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5" t="s">
        <v>144</v>
      </c>
      <c r="AU527" s="245" t="s">
        <v>84</v>
      </c>
      <c r="AV527" s="14" t="s">
        <v>84</v>
      </c>
      <c r="AW527" s="14" t="s">
        <v>36</v>
      </c>
      <c r="AX527" s="14" t="s">
        <v>74</v>
      </c>
      <c r="AY527" s="245" t="s">
        <v>132</v>
      </c>
    </row>
    <row r="528" s="13" customFormat="1">
      <c r="A528" s="13"/>
      <c r="B528" s="224"/>
      <c r="C528" s="225"/>
      <c r="D528" s="226" t="s">
        <v>144</v>
      </c>
      <c r="E528" s="227" t="s">
        <v>19</v>
      </c>
      <c r="F528" s="228" t="s">
        <v>167</v>
      </c>
      <c r="G528" s="225"/>
      <c r="H528" s="227" t="s">
        <v>19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144</v>
      </c>
      <c r="AU528" s="234" t="s">
        <v>84</v>
      </c>
      <c r="AV528" s="13" t="s">
        <v>82</v>
      </c>
      <c r="AW528" s="13" t="s">
        <v>36</v>
      </c>
      <c r="AX528" s="13" t="s">
        <v>74</v>
      </c>
      <c r="AY528" s="234" t="s">
        <v>132</v>
      </c>
    </row>
    <row r="529" s="14" customFormat="1">
      <c r="A529" s="14"/>
      <c r="B529" s="235"/>
      <c r="C529" s="236"/>
      <c r="D529" s="226" t="s">
        <v>144</v>
      </c>
      <c r="E529" s="237" t="s">
        <v>19</v>
      </c>
      <c r="F529" s="238" t="s">
        <v>490</v>
      </c>
      <c r="G529" s="236"/>
      <c r="H529" s="239">
        <v>27.5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5" t="s">
        <v>144</v>
      </c>
      <c r="AU529" s="245" t="s">
        <v>84</v>
      </c>
      <c r="AV529" s="14" t="s">
        <v>84</v>
      </c>
      <c r="AW529" s="14" t="s">
        <v>36</v>
      </c>
      <c r="AX529" s="14" t="s">
        <v>74</v>
      </c>
      <c r="AY529" s="245" t="s">
        <v>132</v>
      </c>
    </row>
    <row r="530" s="15" customFormat="1">
      <c r="A530" s="15"/>
      <c r="B530" s="246"/>
      <c r="C530" s="247"/>
      <c r="D530" s="226" t="s">
        <v>144</v>
      </c>
      <c r="E530" s="248" t="s">
        <v>19</v>
      </c>
      <c r="F530" s="249" t="s">
        <v>147</v>
      </c>
      <c r="G530" s="247"/>
      <c r="H530" s="250">
        <v>125.5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56" t="s">
        <v>144</v>
      </c>
      <c r="AU530" s="256" t="s">
        <v>84</v>
      </c>
      <c r="AV530" s="15" t="s">
        <v>140</v>
      </c>
      <c r="AW530" s="15" t="s">
        <v>36</v>
      </c>
      <c r="AX530" s="15" t="s">
        <v>82</v>
      </c>
      <c r="AY530" s="256" t="s">
        <v>132</v>
      </c>
    </row>
    <row r="531" s="14" customFormat="1">
      <c r="A531" s="14"/>
      <c r="B531" s="235"/>
      <c r="C531" s="236"/>
      <c r="D531" s="226" t="s">
        <v>144</v>
      </c>
      <c r="E531" s="236"/>
      <c r="F531" s="238" t="s">
        <v>491</v>
      </c>
      <c r="G531" s="236"/>
      <c r="H531" s="239">
        <v>131.77500000000001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144</v>
      </c>
      <c r="AU531" s="245" t="s">
        <v>84</v>
      </c>
      <c r="AV531" s="14" t="s">
        <v>84</v>
      </c>
      <c r="AW531" s="14" t="s">
        <v>4</v>
      </c>
      <c r="AX531" s="14" t="s">
        <v>82</v>
      </c>
      <c r="AY531" s="245" t="s">
        <v>132</v>
      </c>
    </row>
    <row r="532" s="12" customFormat="1" ht="22.8" customHeight="1">
      <c r="A532" s="12"/>
      <c r="B532" s="190"/>
      <c r="C532" s="191"/>
      <c r="D532" s="192" t="s">
        <v>73</v>
      </c>
      <c r="E532" s="204" t="s">
        <v>506</v>
      </c>
      <c r="F532" s="204" t="s">
        <v>507</v>
      </c>
      <c r="G532" s="191"/>
      <c r="H532" s="191"/>
      <c r="I532" s="194"/>
      <c r="J532" s="205">
        <f>BK532</f>
        <v>0</v>
      </c>
      <c r="K532" s="191"/>
      <c r="L532" s="196"/>
      <c r="M532" s="197"/>
      <c r="N532" s="198"/>
      <c r="O532" s="198"/>
      <c r="P532" s="199">
        <f>SUM(P533:P544)</f>
        <v>0</v>
      </c>
      <c r="Q532" s="198"/>
      <c r="R532" s="199">
        <f>SUM(R533:R544)</f>
        <v>0</v>
      </c>
      <c r="S532" s="198"/>
      <c r="T532" s="200">
        <f>SUM(T533:T544)</f>
        <v>2.2319776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1" t="s">
        <v>84</v>
      </c>
      <c r="AT532" s="202" t="s">
        <v>73</v>
      </c>
      <c r="AU532" s="202" t="s">
        <v>82</v>
      </c>
      <c r="AY532" s="201" t="s">
        <v>132</v>
      </c>
      <c r="BK532" s="203">
        <f>SUM(BK533:BK544)</f>
        <v>0</v>
      </c>
    </row>
    <row r="533" s="2" customFormat="1" ht="21.75" customHeight="1">
      <c r="A533" s="40"/>
      <c r="B533" s="41"/>
      <c r="C533" s="206" t="s">
        <v>404</v>
      </c>
      <c r="D533" s="206" t="s">
        <v>135</v>
      </c>
      <c r="E533" s="207" t="s">
        <v>508</v>
      </c>
      <c r="F533" s="208" t="s">
        <v>509</v>
      </c>
      <c r="G533" s="209" t="s">
        <v>138</v>
      </c>
      <c r="H533" s="210">
        <v>82.058000000000007</v>
      </c>
      <c r="I533" s="211"/>
      <c r="J533" s="212">
        <f>ROUND(I533*H533,2)</f>
        <v>0</v>
      </c>
      <c r="K533" s="208" t="s">
        <v>139</v>
      </c>
      <c r="L533" s="46"/>
      <c r="M533" s="213" t="s">
        <v>19</v>
      </c>
      <c r="N533" s="214" t="s">
        <v>45</v>
      </c>
      <c r="O533" s="86"/>
      <c r="P533" s="215">
        <f>O533*H533</f>
        <v>0</v>
      </c>
      <c r="Q533" s="215">
        <v>0</v>
      </c>
      <c r="R533" s="215">
        <f>Q533*H533</f>
        <v>0</v>
      </c>
      <c r="S533" s="215">
        <v>0.027199999999999998</v>
      </c>
      <c r="T533" s="216">
        <f>S533*H533</f>
        <v>2.2319776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257</v>
      </c>
      <c r="AT533" s="217" t="s">
        <v>135</v>
      </c>
      <c r="AU533" s="217" t="s">
        <v>84</v>
      </c>
      <c r="AY533" s="19" t="s">
        <v>132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82</v>
      </c>
      <c r="BK533" s="218">
        <f>ROUND(I533*H533,2)</f>
        <v>0</v>
      </c>
      <c r="BL533" s="19" t="s">
        <v>257</v>
      </c>
      <c r="BM533" s="217" t="s">
        <v>510</v>
      </c>
    </row>
    <row r="534" s="2" customFormat="1">
      <c r="A534" s="40"/>
      <c r="B534" s="41"/>
      <c r="C534" s="42"/>
      <c r="D534" s="219" t="s">
        <v>142</v>
      </c>
      <c r="E534" s="42"/>
      <c r="F534" s="220" t="s">
        <v>511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142</v>
      </c>
      <c r="AU534" s="19" t="s">
        <v>84</v>
      </c>
    </row>
    <row r="535" s="13" customFormat="1">
      <c r="A535" s="13"/>
      <c r="B535" s="224"/>
      <c r="C535" s="225"/>
      <c r="D535" s="226" t="s">
        <v>144</v>
      </c>
      <c r="E535" s="227" t="s">
        <v>19</v>
      </c>
      <c r="F535" s="228" t="s">
        <v>162</v>
      </c>
      <c r="G535" s="225"/>
      <c r="H535" s="227" t="s">
        <v>19</v>
      </c>
      <c r="I535" s="229"/>
      <c r="J535" s="225"/>
      <c r="K535" s="225"/>
      <c r="L535" s="230"/>
      <c r="M535" s="231"/>
      <c r="N535" s="232"/>
      <c r="O535" s="232"/>
      <c r="P535" s="232"/>
      <c r="Q535" s="232"/>
      <c r="R535" s="232"/>
      <c r="S535" s="232"/>
      <c r="T535" s="23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4" t="s">
        <v>144</v>
      </c>
      <c r="AU535" s="234" t="s">
        <v>84</v>
      </c>
      <c r="AV535" s="13" t="s">
        <v>82</v>
      </c>
      <c r="AW535" s="13" t="s">
        <v>36</v>
      </c>
      <c r="AX535" s="13" t="s">
        <v>74</v>
      </c>
      <c r="AY535" s="234" t="s">
        <v>132</v>
      </c>
    </row>
    <row r="536" s="14" customFormat="1">
      <c r="A536" s="14"/>
      <c r="B536" s="235"/>
      <c r="C536" s="236"/>
      <c r="D536" s="226" t="s">
        <v>144</v>
      </c>
      <c r="E536" s="237" t="s">
        <v>19</v>
      </c>
      <c r="F536" s="238" t="s">
        <v>512</v>
      </c>
      <c r="G536" s="236"/>
      <c r="H536" s="239">
        <v>15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5" t="s">
        <v>144</v>
      </c>
      <c r="AU536" s="245" t="s">
        <v>84</v>
      </c>
      <c r="AV536" s="14" t="s">
        <v>84</v>
      </c>
      <c r="AW536" s="14" t="s">
        <v>36</v>
      </c>
      <c r="AX536" s="14" t="s">
        <v>74</v>
      </c>
      <c r="AY536" s="245" t="s">
        <v>132</v>
      </c>
    </row>
    <row r="537" s="13" customFormat="1">
      <c r="A537" s="13"/>
      <c r="B537" s="224"/>
      <c r="C537" s="225"/>
      <c r="D537" s="226" t="s">
        <v>144</v>
      </c>
      <c r="E537" s="227" t="s">
        <v>19</v>
      </c>
      <c r="F537" s="228" t="s">
        <v>164</v>
      </c>
      <c r="G537" s="225"/>
      <c r="H537" s="227" t="s">
        <v>19</v>
      </c>
      <c r="I537" s="229"/>
      <c r="J537" s="225"/>
      <c r="K537" s="225"/>
      <c r="L537" s="230"/>
      <c r="M537" s="231"/>
      <c r="N537" s="232"/>
      <c r="O537" s="232"/>
      <c r="P537" s="232"/>
      <c r="Q537" s="232"/>
      <c r="R537" s="232"/>
      <c r="S537" s="232"/>
      <c r="T537" s="23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4" t="s">
        <v>144</v>
      </c>
      <c r="AU537" s="234" t="s">
        <v>84</v>
      </c>
      <c r="AV537" s="13" t="s">
        <v>82</v>
      </c>
      <c r="AW537" s="13" t="s">
        <v>36</v>
      </c>
      <c r="AX537" s="13" t="s">
        <v>74</v>
      </c>
      <c r="AY537" s="234" t="s">
        <v>132</v>
      </c>
    </row>
    <row r="538" s="14" customFormat="1">
      <c r="A538" s="14"/>
      <c r="B538" s="235"/>
      <c r="C538" s="236"/>
      <c r="D538" s="226" t="s">
        <v>144</v>
      </c>
      <c r="E538" s="237" t="s">
        <v>19</v>
      </c>
      <c r="F538" s="238" t="s">
        <v>513</v>
      </c>
      <c r="G538" s="236"/>
      <c r="H538" s="239">
        <v>10.199999999999999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5" t="s">
        <v>144</v>
      </c>
      <c r="AU538" s="245" t="s">
        <v>84</v>
      </c>
      <c r="AV538" s="14" t="s">
        <v>84</v>
      </c>
      <c r="AW538" s="14" t="s">
        <v>36</v>
      </c>
      <c r="AX538" s="14" t="s">
        <v>74</v>
      </c>
      <c r="AY538" s="245" t="s">
        <v>132</v>
      </c>
    </row>
    <row r="539" s="13" customFormat="1">
      <c r="A539" s="13"/>
      <c r="B539" s="224"/>
      <c r="C539" s="225"/>
      <c r="D539" s="226" t="s">
        <v>144</v>
      </c>
      <c r="E539" s="227" t="s">
        <v>19</v>
      </c>
      <c r="F539" s="228" t="s">
        <v>153</v>
      </c>
      <c r="G539" s="225"/>
      <c r="H539" s="227" t="s">
        <v>19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144</v>
      </c>
      <c r="AU539" s="234" t="s">
        <v>84</v>
      </c>
      <c r="AV539" s="13" t="s">
        <v>82</v>
      </c>
      <c r="AW539" s="13" t="s">
        <v>36</v>
      </c>
      <c r="AX539" s="13" t="s">
        <v>74</v>
      </c>
      <c r="AY539" s="234" t="s">
        <v>132</v>
      </c>
    </row>
    <row r="540" s="14" customFormat="1">
      <c r="A540" s="14"/>
      <c r="B540" s="235"/>
      <c r="C540" s="236"/>
      <c r="D540" s="226" t="s">
        <v>144</v>
      </c>
      <c r="E540" s="237" t="s">
        <v>19</v>
      </c>
      <c r="F540" s="238" t="s">
        <v>514</v>
      </c>
      <c r="G540" s="236"/>
      <c r="H540" s="239">
        <v>37.200000000000003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144</v>
      </c>
      <c r="AU540" s="245" t="s">
        <v>84</v>
      </c>
      <c r="AV540" s="14" t="s">
        <v>84</v>
      </c>
      <c r="AW540" s="14" t="s">
        <v>36</v>
      </c>
      <c r="AX540" s="14" t="s">
        <v>74</v>
      </c>
      <c r="AY540" s="245" t="s">
        <v>132</v>
      </c>
    </row>
    <row r="541" s="13" customFormat="1">
      <c r="A541" s="13"/>
      <c r="B541" s="224"/>
      <c r="C541" s="225"/>
      <c r="D541" s="226" t="s">
        <v>144</v>
      </c>
      <c r="E541" s="227" t="s">
        <v>19</v>
      </c>
      <c r="F541" s="228" t="s">
        <v>167</v>
      </c>
      <c r="G541" s="225"/>
      <c r="H541" s="227" t="s">
        <v>19</v>
      </c>
      <c r="I541" s="229"/>
      <c r="J541" s="225"/>
      <c r="K541" s="225"/>
      <c r="L541" s="230"/>
      <c r="M541" s="231"/>
      <c r="N541" s="232"/>
      <c r="O541" s="232"/>
      <c r="P541" s="232"/>
      <c r="Q541" s="232"/>
      <c r="R541" s="232"/>
      <c r="S541" s="232"/>
      <c r="T541" s="23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4" t="s">
        <v>144</v>
      </c>
      <c r="AU541" s="234" t="s">
        <v>84</v>
      </c>
      <c r="AV541" s="13" t="s">
        <v>82</v>
      </c>
      <c r="AW541" s="13" t="s">
        <v>36</v>
      </c>
      <c r="AX541" s="13" t="s">
        <v>74</v>
      </c>
      <c r="AY541" s="234" t="s">
        <v>132</v>
      </c>
    </row>
    <row r="542" s="14" customFormat="1">
      <c r="A542" s="14"/>
      <c r="B542" s="235"/>
      <c r="C542" s="236"/>
      <c r="D542" s="226" t="s">
        <v>144</v>
      </c>
      <c r="E542" s="237" t="s">
        <v>19</v>
      </c>
      <c r="F542" s="238" t="s">
        <v>515</v>
      </c>
      <c r="G542" s="236"/>
      <c r="H542" s="239">
        <v>15.75</v>
      </c>
      <c r="I542" s="240"/>
      <c r="J542" s="236"/>
      <c r="K542" s="236"/>
      <c r="L542" s="241"/>
      <c r="M542" s="242"/>
      <c r="N542" s="243"/>
      <c r="O542" s="243"/>
      <c r="P542" s="243"/>
      <c r="Q542" s="243"/>
      <c r="R542" s="243"/>
      <c r="S542" s="243"/>
      <c r="T542" s="24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5" t="s">
        <v>144</v>
      </c>
      <c r="AU542" s="245" t="s">
        <v>84</v>
      </c>
      <c r="AV542" s="14" t="s">
        <v>84</v>
      </c>
      <c r="AW542" s="14" t="s">
        <v>36</v>
      </c>
      <c r="AX542" s="14" t="s">
        <v>74</v>
      </c>
      <c r="AY542" s="245" t="s">
        <v>132</v>
      </c>
    </row>
    <row r="543" s="15" customFormat="1">
      <c r="A543" s="15"/>
      <c r="B543" s="246"/>
      <c r="C543" s="247"/>
      <c r="D543" s="226" t="s">
        <v>144</v>
      </c>
      <c r="E543" s="248" t="s">
        <v>19</v>
      </c>
      <c r="F543" s="249" t="s">
        <v>147</v>
      </c>
      <c r="G543" s="247"/>
      <c r="H543" s="250">
        <v>78.150000000000006</v>
      </c>
      <c r="I543" s="251"/>
      <c r="J543" s="247"/>
      <c r="K543" s="247"/>
      <c r="L543" s="252"/>
      <c r="M543" s="253"/>
      <c r="N543" s="254"/>
      <c r="O543" s="254"/>
      <c r="P543" s="254"/>
      <c r="Q543" s="254"/>
      <c r="R543" s="254"/>
      <c r="S543" s="254"/>
      <c r="T543" s="25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6" t="s">
        <v>144</v>
      </c>
      <c r="AU543" s="256" t="s">
        <v>84</v>
      </c>
      <c r="AV543" s="15" t="s">
        <v>140</v>
      </c>
      <c r="AW543" s="15" t="s">
        <v>36</v>
      </c>
      <c r="AX543" s="15" t="s">
        <v>82</v>
      </c>
      <c r="AY543" s="256" t="s">
        <v>132</v>
      </c>
    </row>
    <row r="544" s="14" customFormat="1">
      <c r="A544" s="14"/>
      <c r="B544" s="235"/>
      <c r="C544" s="236"/>
      <c r="D544" s="226" t="s">
        <v>144</v>
      </c>
      <c r="E544" s="236"/>
      <c r="F544" s="238" t="s">
        <v>516</v>
      </c>
      <c r="G544" s="236"/>
      <c r="H544" s="239">
        <v>82.058000000000007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5" t="s">
        <v>144</v>
      </c>
      <c r="AU544" s="245" t="s">
        <v>84</v>
      </c>
      <c r="AV544" s="14" t="s">
        <v>84</v>
      </c>
      <c r="AW544" s="14" t="s">
        <v>4</v>
      </c>
      <c r="AX544" s="14" t="s">
        <v>82</v>
      </c>
      <c r="AY544" s="245" t="s">
        <v>132</v>
      </c>
    </row>
    <row r="545" s="12" customFormat="1" ht="22.8" customHeight="1">
      <c r="A545" s="12"/>
      <c r="B545" s="190"/>
      <c r="C545" s="191"/>
      <c r="D545" s="192" t="s">
        <v>73</v>
      </c>
      <c r="E545" s="204" t="s">
        <v>517</v>
      </c>
      <c r="F545" s="204" t="s">
        <v>518</v>
      </c>
      <c r="G545" s="191"/>
      <c r="H545" s="191"/>
      <c r="I545" s="194"/>
      <c r="J545" s="205">
        <f>BK545</f>
        <v>0</v>
      </c>
      <c r="K545" s="191"/>
      <c r="L545" s="196"/>
      <c r="M545" s="197"/>
      <c r="N545" s="198"/>
      <c r="O545" s="198"/>
      <c r="P545" s="199">
        <f>SUM(P546:P589)</f>
        <v>0</v>
      </c>
      <c r="Q545" s="198"/>
      <c r="R545" s="199">
        <f>SUM(R546:R589)</f>
        <v>0.69659100000000007</v>
      </c>
      <c r="S545" s="198"/>
      <c r="T545" s="200">
        <f>SUM(T546:T589)</f>
        <v>0.21594321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01" t="s">
        <v>84</v>
      </c>
      <c r="AT545" s="202" t="s">
        <v>73</v>
      </c>
      <c r="AU545" s="202" t="s">
        <v>82</v>
      </c>
      <c r="AY545" s="201" t="s">
        <v>132</v>
      </c>
      <c r="BK545" s="203">
        <f>SUM(BK546:BK589)</f>
        <v>0</v>
      </c>
    </row>
    <row r="546" s="2" customFormat="1" ht="16.5" customHeight="1">
      <c r="A546" s="40"/>
      <c r="B546" s="41"/>
      <c r="C546" s="206" t="s">
        <v>519</v>
      </c>
      <c r="D546" s="206" t="s">
        <v>135</v>
      </c>
      <c r="E546" s="207" t="s">
        <v>520</v>
      </c>
      <c r="F546" s="208" t="s">
        <v>521</v>
      </c>
      <c r="G546" s="209" t="s">
        <v>138</v>
      </c>
      <c r="H546" s="210">
        <v>696.59100000000001</v>
      </c>
      <c r="I546" s="211"/>
      <c r="J546" s="212">
        <f>ROUND(I546*H546,2)</f>
        <v>0</v>
      </c>
      <c r="K546" s="208" t="s">
        <v>139</v>
      </c>
      <c r="L546" s="46"/>
      <c r="M546" s="213" t="s">
        <v>19</v>
      </c>
      <c r="N546" s="214" t="s">
        <v>45</v>
      </c>
      <c r="O546" s="86"/>
      <c r="P546" s="215">
        <f>O546*H546</f>
        <v>0</v>
      </c>
      <c r="Q546" s="215">
        <v>0.001</v>
      </c>
      <c r="R546" s="215">
        <f>Q546*H546</f>
        <v>0.69659100000000007</v>
      </c>
      <c r="S546" s="215">
        <v>0.00031</v>
      </c>
      <c r="T546" s="216">
        <f>S546*H546</f>
        <v>0.21594321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257</v>
      </c>
      <c r="AT546" s="217" t="s">
        <v>135</v>
      </c>
      <c r="AU546" s="217" t="s">
        <v>84</v>
      </c>
      <c r="AY546" s="19" t="s">
        <v>132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82</v>
      </c>
      <c r="BK546" s="218">
        <f>ROUND(I546*H546,2)</f>
        <v>0</v>
      </c>
      <c r="BL546" s="19" t="s">
        <v>257</v>
      </c>
      <c r="BM546" s="217" t="s">
        <v>522</v>
      </c>
    </row>
    <row r="547" s="2" customFormat="1">
      <c r="A547" s="40"/>
      <c r="B547" s="41"/>
      <c r="C547" s="42"/>
      <c r="D547" s="219" t="s">
        <v>142</v>
      </c>
      <c r="E547" s="42"/>
      <c r="F547" s="220" t="s">
        <v>523</v>
      </c>
      <c r="G547" s="42"/>
      <c r="H547" s="42"/>
      <c r="I547" s="221"/>
      <c r="J547" s="42"/>
      <c r="K547" s="42"/>
      <c r="L547" s="46"/>
      <c r="M547" s="222"/>
      <c r="N547" s="223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142</v>
      </c>
      <c r="AU547" s="19" t="s">
        <v>84</v>
      </c>
    </row>
    <row r="548" s="13" customFormat="1">
      <c r="A548" s="13"/>
      <c r="B548" s="224"/>
      <c r="C548" s="225"/>
      <c r="D548" s="226" t="s">
        <v>144</v>
      </c>
      <c r="E548" s="227" t="s">
        <v>19</v>
      </c>
      <c r="F548" s="228" t="s">
        <v>524</v>
      </c>
      <c r="G548" s="225"/>
      <c r="H548" s="227" t="s">
        <v>19</v>
      </c>
      <c r="I548" s="229"/>
      <c r="J548" s="225"/>
      <c r="K548" s="225"/>
      <c r="L548" s="230"/>
      <c r="M548" s="231"/>
      <c r="N548" s="232"/>
      <c r="O548" s="232"/>
      <c r="P548" s="232"/>
      <c r="Q548" s="232"/>
      <c r="R548" s="232"/>
      <c r="S548" s="232"/>
      <c r="T548" s="23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4" t="s">
        <v>144</v>
      </c>
      <c r="AU548" s="234" t="s">
        <v>84</v>
      </c>
      <c r="AV548" s="13" t="s">
        <v>82</v>
      </c>
      <c r="AW548" s="13" t="s">
        <v>36</v>
      </c>
      <c r="AX548" s="13" t="s">
        <v>74</v>
      </c>
      <c r="AY548" s="234" t="s">
        <v>132</v>
      </c>
    </row>
    <row r="549" s="13" customFormat="1">
      <c r="A549" s="13"/>
      <c r="B549" s="224"/>
      <c r="C549" s="225"/>
      <c r="D549" s="226" t="s">
        <v>144</v>
      </c>
      <c r="E549" s="227" t="s">
        <v>19</v>
      </c>
      <c r="F549" s="228" t="s">
        <v>162</v>
      </c>
      <c r="G549" s="225"/>
      <c r="H549" s="227" t="s">
        <v>19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144</v>
      </c>
      <c r="AU549" s="234" t="s">
        <v>84</v>
      </c>
      <c r="AV549" s="13" t="s">
        <v>82</v>
      </c>
      <c r="AW549" s="13" t="s">
        <v>36</v>
      </c>
      <c r="AX549" s="13" t="s">
        <v>74</v>
      </c>
      <c r="AY549" s="234" t="s">
        <v>132</v>
      </c>
    </row>
    <row r="550" s="14" customFormat="1">
      <c r="A550" s="14"/>
      <c r="B550" s="235"/>
      <c r="C550" s="236"/>
      <c r="D550" s="226" t="s">
        <v>144</v>
      </c>
      <c r="E550" s="237" t="s">
        <v>19</v>
      </c>
      <c r="F550" s="238" t="s">
        <v>217</v>
      </c>
      <c r="G550" s="236"/>
      <c r="H550" s="239">
        <v>106.24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5" t="s">
        <v>144</v>
      </c>
      <c r="AU550" s="245" t="s">
        <v>84</v>
      </c>
      <c r="AV550" s="14" t="s">
        <v>84</v>
      </c>
      <c r="AW550" s="14" t="s">
        <v>36</v>
      </c>
      <c r="AX550" s="14" t="s">
        <v>74</v>
      </c>
      <c r="AY550" s="245" t="s">
        <v>132</v>
      </c>
    </row>
    <row r="551" s="13" customFormat="1">
      <c r="A551" s="13"/>
      <c r="B551" s="224"/>
      <c r="C551" s="225"/>
      <c r="D551" s="226" t="s">
        <v>144</v>
      </c>
      <c r="E551" s="227" t="s">
        <v>19</v>
      </c>
      <c r="F551" s="228" t="s">
        <v>164</v>
      </c>
      <c r="G551" s="225"/>
      <c r="H551" s="227" t="s">
        <v>19</v>
      </c>
      <c r="I551" s="229"/>
      <c r="J551" s="225"/>
      <c r="K551" s="225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144</v>
      </c>
      <c r="AU551" s="234" t="s">
        <v>84</v>
      </c>
      <c r="AV551" s="13" t="s">
        <v>82</v>
      </c>
      <c r="AW551" s="13" t="s">
        <v>36</v>
      </c>
      <c r="AX551" s="13" t="s">
        <v>74</v>
      </c>
      <c r="AY551" s="234" t="s">
        <v>132</v>
      </c>
    </row>
    <row r="552" s="14" customFormat="1">
      <c r="A552" s="14"/>
      <c r="B552" s="235"/>
      <c r="C552" s="236"/>
      <c r="D552" s="226" t="s">
        <v>144</v>
      </c>
      <c r="E552" s="237" t="s">
        <v>19</v>
      </c>
      <c r="F552" s="238" t="s">
        <v>218</v>
      </c>
      <c r="G552" s="236"/>
      <c r="H552" s="239">
        <v>153.91999999999999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5" t="s">
        <v>144</v>
      </c>
      <c r="AU552" s="245" t="s">
        <v>84</v>
      </c>
      <c r="AV552" s="14" t="s">
        <v>84</v>
      </c>
      <c r="AW552" s="14" t="s">
        <v>36</v>
      </c>
      <c r="AX552" s="14" t="s">
        <v>74</v>
      </c>
      <c r="AY552" s="245" t="s">
        <v>132</v>
      </c>
    </row>
    <row r="553" s="13" customFormat="1">
      <c r="A553" s="13"/>
      <c r="B553" s="224"/>
      <c r="C553" s="225"/>
      <c r="D553" s="226" t="s">
        <v>144</v>
      </c>
      <c r="E553" s="227" t="s">
        <v>19</v>
      </c>
      <c r="F553" s="228" t="s">
        <v>153</v>
      </c>
      <c r="G553" s="225"/>
      <c r="H553" s="227" t="s">
        <v>19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144</v>
      </c>
      <c r="AU553" s="234" t="s">
        <v>84</v>
      </c>
      <c r="AV553" s="13" t="s">
        <v>82</v>
      </c>
      <c r="AW553" s="13" t="s">
        <v>36</v>
      </c>
      <c r="AX553" s="13" t="s">
        <v>74</v>
      </c>
      <c r="AY553" s="234" t="s">
        <v>132</v>
      </c>
    </row>
    <row r="554" s="14" customFormat="1">
      <c r="A554" s="14"/>
      <c r="B554" s="235"/>
      <c r="C554" s="236"/>
      <c r="D554" s="226" t="s">
        <v>144</v>
      </c>
      <c r="E554" s="237" t="s">
        <v>19</v>
      </c>
      <c r="F554" s="238" t="s">
        <v>219</v>
      </c>
      <c r="G554" s="236"/>
      <c r="H554" s="239">
        <v>171.52000000000001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5" t="s">
        <v>144</v>
      </c>
      <c r="AU554" s="245" t="s">
        <v>84</v>
      </c>
      <c r="AV554" s="14" t="s">
        <v>84</v>
      </c>
      <c r="AW554" s="14" t="s">
        <v>36</v>
      </c>
      <c r="AX554" s="14" t="s">
        <v>74</v>
      </c>
      <c r="AY554" s="245" t="s">
        <v>132</v>
      </c>
    </row>
    <row r="555" s="13" customFormat="1">
      <c r="A555" s="13"/>
      <c r="B555" s="224"/>
      <c r="C555" s="225"/>
      <c r="D555" s="226" t="s">
        <v>144</v>
      </c>
      <c r="E555" s="227" t="s">
        <v>19</v>
      </c>
      <c r="F555" s="228" t="s">
        <v>167</v>
      </c>
      <c r="G555" s="225"/>
      <c r="H555" s="227" t="s">
        <v>19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144</v>
      </c>
      <c r="AU555" s="234" t="s">
        <v>84</v>
      </c>
      <c r="AV555" s="13" t="s">
        <v>82</v>
      </c>
      <c r="AW555" s="13" t="s">
        <v>36</v>
      </c>
      <c r="AX555" s="13" t="s">
        <v>74</v>
      </c>
      <c r="AY555" s="234" t="s">
        <v>132</v>
      </c>
    </row>
    <row r="556" s="14" customFormat="1">
      <c r="A556" s="14"/>
      <c r="B556" s="235"/>
      <c r="C556" s="236"/>
      <c r="D556" s="226" t="s">
        <v>144</v>
      </c>
      <c r="E556" s="237" t="s">
        <v>19</v>
      </c>
      <c r="F556" s="238" t="s">
        <v>220</v>
      </c>
      <c r="G556" s="236"/>
      <c r="H556" s="239">
        <v>106.24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5" t="s">
        <v>144</v>
      </c>
      <c r="AU556" s="245" t="s">
        <v>84</v>
      </c>
      <c r="AV556" s="14" t="s">
        <v>84</v>
      </c>
      <c r="AW556" s="14" t="s">
        <v>36</v>
      </c>
      <c r="AX556" s="14" t="s">
        <v>74</v>
      </c>
      <c r="AY556" s="245" t="s">
        <v>132</v>
      </c>
    </row>
    <row r="557" s="13" customFormat="1">
      <c r="A557" s="13"/>
      <c r="B557" s="224"/>
      <c r="C557" s="225"/>
      <c r="D557" s="226" t="s">
        <v>144</v>
      </c>
      <c r="E557" s="227" t="s">
        <v>19</v>
      </c>
      <c r="F557" s="228" t="s">
        <v>525</v>
      </c>
      <c r="G557" s="225"/>
      <c r="H557" s="227" t="s">
        <v>19</v>
      </c>
      <c r="I557" s="229"/>
      <c r="J557" s="225"/>
      <c r="K557" s="225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144</v>
      </c>
      <c r="AU557" s="234" t="s">
        <v>84</v>
      </c>
      <c r="AV557" s="13" t="s">
        <v>82</v>
      </c>
      <c r="AW557" s="13" t="s">
        <v>36</v>
      </c>
      <c r="AX557" s="13" t="s">
        <v>74</v>
      </c>
      <c r="AY557" s="234" t="s">
        <v>132</v>
      </c>
    </row>
    <row r="558" s="13" customFormat="1">
      <c r="A558" s="13"/>
      <c r="B558" s="224"/>
      <c r="C558" s="225"/>
      <c r="D558" s="226" t="s">
        <v>144</v>
      </c>
      <c r="E558" s="227" t="s">
        <v>19</v>
      </c>
      <c r="F558" s="228" t="s">
        <v>162</v>
      </c>
      <c r="G558" s="225"/>
      <c r="H558" s="227" t="s">
        <v>19</v>
      </c>
      <c r="I558" s="229"/>
      <c r="J558" s="225"/>
      <c r="K558" s="225"/>
      <c r="L558" s="230"/>
      <c r="M558" s="231"/>
      <c r="N558" s="232"/>
      <c r="O558" s="232"/>
      <c r="P558" s="232"/>
      <c r="Q558" s="232"/>
      <c r="R558" s="232"/>
      <c r="S558" s="232"/>
      <c r="T558" s="23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4" t="s">
        <v>144</v>
      </c>
      <c r="AU558" s="234" t="s">
        <v>84</v>
      </c>
      <c r="AV558" s="13" t="s">
        <v>82</v>
      </c>
      <c r="AW558" s="13" t="s">
        <v>36</v>
      </c>
      <c r="AX558" s="13" t="s">
        <v>74</v>
      </c>
      <c r="AY558" s="234" t="s">
        <v>132</v>
      </c>
    </row>
    <row r="559" s="14" customFormat="1">
      <c r="A559" s="14"/>
      <c r="B559" s="235"/>
      <c r="C559" s="236"/>
      <c r="D559" s="226" t="s">
        <v>144</v>
      </c>
      <c r="E559" s="237" t="s">
        <v>19</v>
      </c>
      <c r="F559" s="238" t="s">
        <v>487</v>
      </c>
      <c r="G559" s="236"/>
      <c r="H559" s="239">
        <v>27.5</v>
      </c>
      <c r="I559" s="240"/>
      <c r="J559" s="236"/>
      <c r="K559" s="236"/>
      <c r="L559" s="241"/>
      <c r="M559" s="242"/>
      <c r="N559" s="243"/>
      <c r="O559" s="243"/>
      <c r="P559" s="243"/>
      <c r="Q559" s="243"/>
      <c r="R559" s="243"/>
      <c r="S559" s="243"/>
      <c r="T559" s="24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5" t="s">
        <v>144</v>
      </c>
      <c r="AU559" s="245" t="s">
        <v>84</v>
      </c>
      <c r="AV559" s="14" t="s">
        <v>84</v>
      </c>
      <c r="AW559" s="14" t="s">
        <v>36</v>
      </c>
      <c r="AX559" s="14" t="s">
        <v>74</v>
      </c>
      <c r="AY559" s="245" t="s">
        <v>132</v>
      </c>
    </row>
    <row r="560" s="13" customFormat="1">
      <c r="A560" s="13"/>
      <c r="B560" s="224"/>
      <c r="C560" s="225"/>
      <c r="D560" s="226" t="s">
        <v>144</v>
      </c>
      <c r="E560" s="227" t="s">
        <v>19</v>
      </c>
      <c r="F560" s="228" t="s">
        <v>164</v>
      </c>
      <c r="G560" s="225"/>
      <c r="H560" s="227" t="s">
        <v>19</v>
      </c>
      <c r="I560" s="229"/>
      <c r="J560" s="225"/>
      <c r="K560" s="225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144</v>
      </c>
      <c r="AU560" s="234" t="s">
        <v>84</v>
      </c>
      <c r="AV560" s="13" t="s">
        <v>82</v>
      </c>
      <c r="AW560" s="13" t="s">
        <v>36</v>
      </c>
      <c r="AX560" s="13" t="s">
        <v>74</v>
      </c>
      <c r="AY560" s="234" t="s">
        <v>132</v>
      </c>
    </row>
    <row r="561" s="14" customFormat="1">
      <c r="A561" s="14"/>
      <c r="B561" s="235"/>
      <c r="C561" s="236"/>
      <c r="D561" s="226" t="s">
        <v>144</v>
      </c>
      <c r="E561" s="237" t="s">
        <v>19</v>
      </c>
      <c r="F561" s="238" t="s">
        <v>488</v>
      </c>
      <c r="G561" s="236"/>
      <c r="H561" s="239">
        <v>36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5" t="s">
        <v>144</v>
      </c>
      <c r="AU561" s="245" t="s">
        <v>84</v>
      </c>
      <c r="AV561" s="14" t="s">
        <v>84</v>
      </c>
      <c r="AW561" s="14" t="s">
        <v>36</v>
      </c>
      <c r="AX561" s="14" t="s">
        <v>74</v>
      </c>
      <c r="AY561" s="245" t="s">
        <v>132</v>
      </c>
    </row>
    <row r="562" s="13" customFormat="1">
      <c r="A562" s="13"/>
      <c r="B562" s="224"/>
      <c r="C562" s="225"/>
      <c r="D562" s="226" t="s">
        <v>144</v>
      </c>
      <c r="E562" s="227" t="s">
        <v>19</v>
      </c>
      <c r="F562" s="228" t="s">
        <v>153</v>
      </c>
      <c r="G562" s="225"/>
      <c r="H562" s="227" t="s">
        <v>19</v>
      </c>
      <c r="I562" s="229"/>
      <c r="J562" s="225"/>
      <c r="K562" s="225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144</v>
      </c>
      <c r="AU562" s="234" t="s">
        <v>84</v>
      </c>
      <c r="AV562" s="13" t="s">
        <v>82</v>
      </c>
      <c r="AW562" s="13" t="s">
        <v>36</v>
      </c>
      <c r="AX562" s="13" t="s">
        <v>74</v>
      </c>
      <c r="AY562" s="234" t="s">
        <v>132</v>
      </c>
    </row>
    <row r="563" s="14" customFormat="1">
      <c r="A563" s="14"/>
      <c r="B563" s="235"/>
      <c r="C563" s="236"/>
      <c r="D563" s="226" t="s">
        <v>144</v>
      </c>
      <c r="E563" s="237" t="s">
        <v>19</v>
      </c>
      <c r="F563" s="238" t="s">
        <v>489</v>
      </c>
      <c r="G563" s="236"/>
      <c r="H563" s="239">
        <v>34.5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5" t="s">
        <v>144</v>
      </c>
      <c r="AU563" s="245" t="s">
        <v>84</v>
      </c>
      <c r="AV563" s="14" t="s">
        <v>84</v>
      </c>
      <c r="AW563" s="14" t="s">
        <v>36</v>
      </c>
      <c r="AX563" s="14" t="s">
        <v>74</v>
      </c>
      <c r="AY563" s="245" t="s">
        <v>132</v>
      </c>
    </row>
    <row r="564" s="13" customFormat="1">
      <c r="A564" s="13"/>
      <c r="B564" s="224"/>
      <c r="C564" s="225"/>
      <c r="D564" s="226" t="s">
        <v>144</v>
      </c>
      <c r="E564" s="227" t="s">
        <v>19</v>
      </c>
      <c r="F564" s="228" t="s">
        <v>167</v>
      </c>
      <c r="G564" s="225"/>
      <c r="H564" s="227" t="s">
        <v>19</v>
      </c>
      <c r="I564" s="229"/>
      <c r="J564" s="225"/>
      <c r="K564" s="225"/>
      <c r="L564" s="230"/>
      <c r="M564" s="231"/>
      <c r="N564" s="232"/>
      <c r="O564" s="232"/>
      <c r="P564" s="232"/>
      <c r="Q564" s="232"/>
      <c r="R564" s="232"/>
      <c r="S564" s="232"/>
      <c r="T564" s="23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4" t="s">
        <v>144</v>
      </c>
      <c r="AU564" s="234" t="s">
        <v>84</v>
      </c>
      <c r="AV564" s="13" t="s">
        <v>82</v>
      </c>
      <c r="AW564" s="13" t="s">
        <v>36</v>
      </c>
      <c r="AX564" s="13" t="s">
        <v>74</v>
      </c>
      <c r="AY564" s="234" t="s">
        <v>132</v>
      </c>
    </row>
    <row r="565" s="14" customFormat="1">
      <c r="A565" s="14"/>
      <c r="B565" s="235"/>
      <c r="C565" s="236"/>
      <c r="D565" s="226" t="s">
        <v>144</v>
      </c>
      <c r="E565" s="237" t="s">
        <v>19</v>
      </c>
      <c r="F565" s="238" t="s">
        <v>490</v>
      </c>
      <c r="G565" s="236"/>
      <c r="H565" s="239">
        <v>27.5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5" t="s">
        <v>144</v>
      </c>
      <c r="AU565" s="245" t="s">
        <v>84</v>
      </c>
      <c r="AV565" s="14" t="s">
        <v>84</v>
      </c>
      <c r="AW565" s="14" t="s">
        <v>36</v>
      </c>
      <c r="AX565" s="14" t="s">
        <v>74</v>
      </c>
      <c r="AY565" s="245" t="s">
        <v>132</v>
      </c>
    </row>
    <row r="566" s="15" customFormat="1">
      <c r="A566" s="15"/>
      <c r="B566" s="246"/>
      <c r="C566" s="247"/>
      <c r="D566" s="226" t="s">
        <v>144</v>
      </c>
      <c r="E566" s="248" t="s">
        <v>19</v>
      </c>
      <c r="F566" s="249" t="s">
        <v>147</v>
      </c>
      <c r="G566" s="247"/>
      <c r="H566" s="250">
        <v>663.41999999999996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56" t="s">
        <v>144</v>
      </c>
      <c r="AU566" s="256" t="s">
        <v>84</v>
      </c>
      <c r="AV566" s="15" t="s">
        <v>140</v>
      </c>
      <c r="AW566" s="15" t="s">
        <v>36</v>
      </c>
      <c r="AX566" s="15" t="s">
        <v>82</v>
      </c>
      <c r="AY566" s="256" t="s">
        <v>132</v>
      </c>
    </row>
    <row r="567" s="14" customFormat="1">
      <c r="A567" s="14"/>
      <c r="B567" s="235"/>
      <c r="C567" s="236"/>
      <c r="D567" s="226" t="s">
        <v>144</v>
      </c>
      <c r="E567" s="236"/>
      <c r="F567" s="238" t="s">
        <v>526</v>
      </c>
      <c r="G567" s="236"/>
      <c r="H567" s="239">
        <v>696.59100000000001</v>
      </c>
      <c r="I567" s="240"/>
      <c r="J567" s="236"/>
      <c r="K567" s="236"/>
      <c r="L567" s="241"/>
      <c r="M567" s="242"/>
      <c r="N567" s="243"/>
      <c r="O567" s="243"/>
      <c r="P567" s="243"/>
      <c r="Q567" s="243"/>
      <c r="R567" s="243"/>
      <c r="S567" s="243"/>
      <c r="T567" s="24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5" t="s">
        <v>144</v>
      </c>
      <c r="AU567" s="245" t="s">
        <v>84</v>
      </c>
      <c r="AV567" s="14" t="s">
        <v>84</v>
      </c>
      <c r="AW567" s="14" t="s">
        <v>4</v>
      </c>
      <c r="AX567" s="14" t="s">
        <v>82</v>
      </c>
      <c r="AY567" s="245" t="s">
        <v>132</v>
      </c>
    </row>
    <row r="568" s="2" customFormat="1" ht="24.15" customHeight="1">
      <c r="A568" s="40"/>
      <c r="B568" s="41"/>
      <c r="C568" s="206" t="s">
        <v>527</v>
      </c>
      <c r="D568" s="206" t="s">
        <v>135</v>
      </c>
      <c r="E568" s="207" t="s">
        <v>528</v>
      </c>
      <c r="F568" s="208" t="s">
        <v>529</v>
      </c>
      <c r="G568" s="209" t="s">
        <v>138</v>
      </c>
      <c r="H568" s="210">
        <v>696.59100000000001</v>
      </c>
      <c r="I568" s="211"/>
      <c r="J568" s="212">
        <f>ROUND(I568*H568,2)</f>
        <v>0</v>
      </c>
      <c r="K568" s="208" t="s">
        <v>139</v>
      </c>
      <c r="L568" s="46"/>
      <c r="M568" s="213" t="s">
        <v>19</v>
      </c>
      <c r="N568" s="214" t="s">
        <v>45</v>
      </c>
      <c r="O568" s="86"/>
      <c r="P568" s="215">
        <f>O568*H568</f>
        <v>0</v>
      </c>
      <c r="Q568" s="215">
        <v>0</v>
      </c>
      <c r="R568" s="215">
        <f>Q568*H568</f>
        <v>0</v>
      </c>
      <c r="S568" s="215">
        <v>0</v>
      </c>
      <c r="T568" s="216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7" t="s">
        <v>257</v>
      </c>
      <c r="AT568" s="217" t="s">
        <v>135</v>
      </c>
      <c r="AU568" s="217" t="s">
        <v>84</v>
      </c>
      <c r="AY568" s="19" t="s">
        <v>132</v>
      </c>
      <c r="BE568" s="218">
        <f>IF(N568="základní",J568,0)</f>
        <v>0</v>
      </c>
      <c r="BF568" s="218">
        <f>IF(N568="snížená",J568,0)</f>
        <v>0</v>
      </c>
      <c r="BG568" s="218">
        <f>IF(N568="zákl. přenesená",J568,0)</f>
        <v>0</v>
      </c>
      <c r="BH568" s="218">
        <f>IF(N568="sníž. přenesená",J568,0)</f>
        <v>0</v>
      </c>
      <c r="BI568" s="218">
        <f>IF(N568="nulová",J568,0)</f>
        <v>0</v>
      </c>
      <c r="BJ568" s="19" t="s">
        <v>82</v>
      </c>
      <c r="BK568" s="218">
        <f>ROUND(I568*H568,2)</f>
        <v>0</v>
      </c>
      <c r="BL568" s="19" t="s">
        <v>257</v>
      </c>
      <c r="BM568" s="217" t="s">
        <v>530</v>
      </c>
    </row>
    <row r="569" s="2" customFormat="1">
      <c r="A569" s="40"/>
      <c r="B569" s="41"/>
      <c r="C569" s="42"/>
      <c r="D569" s="219" t="s">
        <v>142</v>
      </c>
      <c r="E569" s="42"/>
      <c r="F569" s="220" t="s">
        <v>531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142</v>
      </c>
      <c r="AU569" s="19" t="s">
        <v>84</v>
      </c>
    </row>
    <row r="570" s="13" customFormat="1">
      <c r="A570" s="13"/>
      <c r="B570" s="224"/>
      <c r="C570" s="225"/>
      <c r="D570" s="226" t="s">
        <v>144</v>
      </c>
      <c r="E570" s="227" t="s">
        <v>19</v>
      </c>
      <c r="F570" s="228" t="s">
        <v>524</v>
      </c>
      <c r="G570" s="225"/>
      <c r="H570" s="227" t="s">
        <v>19</v>
      </c>
      <c r="I570" s="229"/>
      <c r="J570" s="225"/>
      <c r="K570" s="225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144</v>
      </c>
      <c r="AU570" s="234" t="s">
        <v>84</v>
      </c>
      <c r="AV570" s="13" t="s">
        <v>82</v>
      </c>
      <c r="AW570" s="13" t="s">
        <v>36</v>
      </c>
      <c r="AX570" s="13" t="s">
        <v>74</v>
      </c>
      <c r="AY570" s="234" t="s">
        <v>132</v>
      </c>
    </row>
    <row r="571" s="13" customFormat="1">
      <c r="A571" s="13"/>
      <c r="B571" s="224"/>
      <c r="C571" s="225"/>
      <c r="D571" s="226" t="s">
        <v>144</v>
      </c>
      <c r="E571" s="227" t="s">
        <v>19</v>
      </c>
      <c r="F571" s="228" t="s">
        <v>162</v>
      </c>
      <c r="G571" s="225"/>
      <c r="H571" s="227" t="s">
        <v>19</v>
      </c>
      <c r="I571" s="229"/>
      <c r="J571" s="225"/>
      <c r="K571" s="225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144</v>
      </c>
      <c r="AU571" s="234" t="s">
        <v>84</v>
      </c>
      <c r="AV571" s="13" t="s">
        <v>82</v>
      </c>
      <c r="AW571" s="13" t="s">
        <v>36</v>
      </c>
      <c r="AX571" s="13" t="s">
        <v>74</v>
      </c>
      <c r="AY571" s="234" t="s">
        <v>132</v>
      </c>
    </row>
    <row r="572" s="14" customFormat="1">
      <c r="A572" s="14"/>
      <c r="B572" s="235"/>
      <c r="C572" s="236"/>
      <c r="D572" s="226" t="s">
        <v>144</v>
      </c>
      <c r="E572" s="237" t="s">
        <v>19</v>
      </c>
      <c r="F572" s="238" t="s">
        <v>217</v>
      </c>
      <c r="G572" s="236"/>
      <c r="H572" s="239">
        <v>106.24</v>
      </c>
      <c r="I572" s="240"/>
      <c r="J572" s="236"/>
      <c r="K572" s="236"/>
      <c r="L572" s="241"/>
      <c r="M572" s="242"/>
      <c r="N572" s="243"/>
      <c r="O572" s="243"/>
      <c r="P572" s="243"/>
      <c r="Q572" s="243"/>
      <c r="R572" s="243"/>
      <c r="S572" s="243"/>
      <c r="T572" s="24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5" t="s">
        <v>144</v>
      </c>
      <c r="AU572" s="245" t="s">
        <v>84</v>
      </c>
      <c r="AV572" s="14" t="s">
        <v>84</v>
      </c>
      <c r="AW572" s="14" t="s">
        <v>36</v>
      </c>
      <c r="AX572" s="14" t="s">
        <v>74</v>
      </c>
      <c r="AY572" s="245" t="s">
        <v>132</v>
      </c>
    </row>
    <row r="573" s="13" customFormat="1">
      <c r="A573" s="13"/>
      <c r="B573" s="224"/>
      <c r="C573" s="225"/>
      <c r="D573" s="226" t="s">
        <v>144</v>
      </c>
      <c r="E573" s="227" t="s">
        <v>19</v>
      </c>
      <c r="F573" s="228" t="s">
        <v>164</v>
      </c>
      <c r="G573" s="225"/>
      <c r="H573" s="227" t="s">
        <v>19</v>
      </c>
      <c r="I573" s="229"/>
      <c r="J573" s="225"/>
      <c r="K573" s="225"/>
      <c r="L573" s="230"/>
      <c r="M573" s="231"/>
      <c r="N573" s="232"/>
      <c r="O573" s="232"/>
      <c r="P573" s="232"/>
      <c r="Q573" s="232"/>
      <c r="R573" s="232"/>
      <c r="S573" s="232"/>
      <c r="T573" s="23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4" t="s">
        <v>144</v>
      </c>
      <c r="AU573" s="234" t="s">
        <v>84</v>
      </c>
      <c r="AV573" s="13" t="s">
        <v>82</v>
      </c>
      <c r="AW573" s="13" t="s">
        <v>36</v>
      </c>
      <c r="AX573" s="13" t="s">
        <v>74</v>
      </c>
      <c r="AY573" s="234" t="s">
        <v>132</v>
      </c>
    </row>
    <row r="574" s="14" customFormat="1">
      <c r="A574" s="14"/>
      <c r="B574" s="235"/>
      <c r="C574" s="236"/>
      <c r="D574" s="226" t="s">
        <v>144</v>
      </c>
      <c r="E574" s="237" t="s">
        <v>19</v>
      </c>
      <c r="F574" s="238" t="s">
        <v>218</v>
      </c>
      <c r="G574" s="236"/>
      <c r="H574" s="239">
        <v>153.91999999999999</v>
      </c>
      <c r="I574" s="240"/>
      <c r="J574" s="236"/>
      <c r="K574" s="236"/>
      <c r="L574" s="241"/>
      <c r="M574" s="242"/>
      <c r="N574" s="243"/>
      <c r="O574" s="243"/>
      <c r="P574" s="243"/>
      <c r="Q574" s="243"/>
      <c r="R574" s="243"/>
      <c r="S574" s="243"/>
      <c r="T574" s="24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5" t="s">
        <v>144</v>
      </c>
      <c r="AU574" s="245" t="s">
        <v>84</v>
      </c>
      <c r="AV574" s="14" t="s">
        <v>84</v>
      </c>
      <c r="AW574" s="14" t="s">
        <v>36</v>
      </c>
      <c r="AX574" s="14" t="s">
        <v>74</v>
      </c>
      <c r="AY574" s="245" t="s">
        <v>132</v>
      </c>
    </row>
    <row r="575" s="13" customFormat="1">
      <c r="A575" s="13"/>
      <c r="B575" s="224"/>
      <c r="C575" s="225"/>
      <c r="D575" s="226" t="s">
        <v>144</v>
      </c>
      <c r="E575" s="227" t="s">
        <v>19</v>
      </c>
      <c r="F575" s="228" t="s">
        <v>153</v>
      </c>
      <c r="G575" s="225"/>
      <c r="H575" s="227" t="s">
        <v>19</v>
      </c>
      <c r="I575" s="229"/>
      <c r="J575" s="225"/>
      <c r="K575" s="225"/>
      <c r="L575" s="230"/>
      <c r="M575" s="231"/>
      <c r="N575" s="232"/>
      <c r="O575" s="232"/>
      <c r="P575" s="232"/>
      <c r="Q575" s="232"/>
      <c r="R575" s="232"/>
      <c r="S575" s="232"/>
      <c r="T575" s="23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4" t="s">
        <v>144</v>
      </c>
      <c r="AU575" s="234" t="s">
        <v>84</v>
      </c>
      <c r="AV575" s="13" t="s">
        <v>82</v>
      </c>
      <c r="AW575" s="13" t="s">
        <v>36</v>
      </c>
      <c r="AX575" s="13" t="s">
        <v>74</v>
      </c>
      <c r="AY575" s="234" t="s">
        <v>132</v>
      </c>
    </row>
    <row r="576" s="14" customFormat="1">
      <c r="A576" s="14"/>
      <c r="B576" s="235"/>
      <c r="C576" s="236"/>
      <c r="D576" s="226" t="s">
        <v>144</v>
      </c>
      <c r="E576" s="237" t="s">
        <v>19</v>
      </c>
      <c r="F576" s="238" t="s">
        <v>219</v>
      </c>
      <c r="G576" s="236"/>
      <c r="H576" s="239">
        <v>171.52000000000001</v>
      </c>
      <c r="I576" s="240"/>
      <c r="J576" s="236"/>
      <c r="K576" s="236"/>
      <c r="L576" s="241"/>
      <c r="M576" s="242"/>
      <c r="N576" s="243"/>
      <c r="O576" s="243"/>
      <c r="P576" s="243"/>
      <c r="Q576" s="243"/>
      <c r="R576" s="243"/>
      <c r="S576" s="243"/>
      <c r="T576" s="24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5" t="s">
        <v>144</v>
      </c>
      <c r="AU576" s="245" t="s">
        <v>84</v>
      </c>
      <c r="AV576" s="14" t="s">
        <v>84</v>
      </c>
      <c r="AW576" s="14" t="s">
        <v>36</v>
      </c>
      <c r="AX576" s="14" t="s">
        <v>74</v>
      </c>
      <c r="AY576" s="245" t="s">
        <v>132</v>
      </c>
    </row>
    <row r="577" s="13" customFormat="1">
      <c r="A577" s="13"/>
      <c r="B577" s="224"/>
      <c r="C577" s="225"/>
      <c r="D577" s="226" t="s">
        <v>144</v>
      </c>
      <c r="E577" s="227" t="s">
        <v>19</v>
      </c>
      <c r="F577" s="228" t="s">
        <v>167</v>
      </c>
      <c r="G577" s="225"/>
      <c r="H577" s="227" t="s">
        <v>19</v>
      </c>
      <c r="I577" s="229"/>
      <c r="J577" s="225"/>
      <c r="K577" s="225"/>
      <c r="L577" s="230"/>
      <c r="M577" s="231"/>
      <c r="N577" s="232"/>
      <c r="O577" s="232"/>
      <c r="P577" s="232"/>
      <c r="Q577" s="232"/>
      <c r="R577" s="232"/>
      <c r="S577" s="232"/>
      <c r="T577" s="23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4" t="s">
        <v>144</v>
      </c>
      <c r="AU577" s="234" t="s">
        <v>84</v>
      </c>
      <c r="AV577" s="13" t="s">
        <v>82</v>
      </c>
      <c r="AW577" s="13" t="s">
        <v>36</v>
      </c>
      <c r="AX577" s="13" t="s">
        <v>74</v>
      </c>
      <c r="AY577" s="234" t="s">
        <v>132</v>
      </c>
    </row>
    <row r="578" s="14" customFormat="1">
      <c r="A578" s="14"/>
      <c r="B578" s="235"/>
      <c r="C578" s="236"/>
      <c r="D578" s="226" t="s">
        <v>144</v>
      </c>
      <c r="E578" s="237" t="s">
        <v>19</v>
      </c>
      <c r="F578" s="238" t="s">
        <v>220</v>
      </c>
      <c r="G578" s="236"/>
      <c r="H578" s="239">
        <v>106.24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5" t="s">
        <v>144</v>
      </c>
      <c r="AU578" s="245" t="s">
        <v>84</v>
      </c>
      <c r="AV578" s="14" t="s">
        <v>84</v>
      </c>
      <c r="AW578" s="14" t="s">
        <v>36</v>
      </c>
      <c r="AX578" s="14" t="s">
        <v>74</v>
      </c>
      <c r="AY578" s="245" t="s">
        <v>132</v>
      </c>
    </row>
    <row r="579" s="13" customFormat="1">
      <c r="A579" s="13"/>
      <c r="B579" s="224"/>
      <c r="C579" s="225"/>
      <c r="D579" s="226" t="s">
        <v>144</v>
      </c>
      <c r="E579" s="227" t="s">
        <v>19</v>
      </c>
      <c r="F579" s="228" t="s">
        <v>525</v>
      </c>
      <c r="G579" s="225"/>
      <c r="H579" s="227" t="s">
        <v>19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4" t="s">
        <v>144</v>
      </c>
      <c r="AU579" s="234" t="s">
        <v>84</v>
      </c>
      <c r="AV579" s="13" t="s">
        <v>82</v>
      </c>
      <c r="AW579" s="13" t="s">
        <v>36</v>
      </c>
      <c r="AX579" s="13" t="s">
        <v>74</v>
      </c>
      <c r="AY579" s="234" t="s">
        <v>132</v>
      </c>
    </row>
    <row r="580" s="13" customFormat="1">
      <c r="A580" s="13"/>
      <c r="B580" s="224"/>
      <c r="C580" s="225"/>
      <c r="D580" s="226" t="s">
        <v>144</v>
      </c>
      <c r="E580" s="227" t="s">
        <v>19</v>
      </c>
      <c r="F580" s="228" t="s">
        <v>162</v>
      </c>
      <c r="G580" s="225"/>
      <c r="H580" s="227" t="s">
        <v>19</v>
      </c>
      <c r="I580" s="229"/>
      <c r="J580" s="225"/>
      <c r="K580" s="225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144</v>
      </c>
      <c r="AU580" s="234" t="s">
        <v>84</v>
      </c>
      <c r="AV580" s="13" t="s">
        <v>82</v>
      </c>
      <c r="AW580" s="13" t="s">
        <v>36</v>
      </c>
      <c r="AX580" s="13" t="s">
        <v>74</v>
      </c>
      <c r="AY580" s="234" t="s">
        <v>132</v>
      </c>
    </row>
    <row r="581" s="14" customFormat="1">
      <c r="A581" s="14"/>
      <c r="B581" s="235"/>
      <c r="C581" s="236"/>
      <c r="D581" s="226" t="s">
        <v>144</v>
      </c>
      <c r="E581" s="237" t="s">
        <v>19</v>
      </c>
      <c r="F581" s="238" t="s">
        <v>487</v>
      </c>
      <c r="G581" s="236"/>
      <c r="H581" s="239">
        <v>27.5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144</v>
      </c>
      <c r="AU581" s="245" t="s">
        <v>84</v>
      </c>
      <c r="AV581" s="14" t="s">
        <v>84</v>
      </c>
      <c r="AW581" s="14" t="s">
        <v>36</v>
      </c>
      <c r="AX581" s="14" t="s">
        <v>74</v>
      </c>
      <c r="AY581" s="245" t="s">
        <v>132</v>
      </c>
    </row>
    <row r="582" s="13" customFormat="1">
      <c r="A582" s="13"/>
      <c r="B582" s="224"/>
      <c r="C582" s="225"/>
      <c r="D582" s="226" t="s">
        <v>144</v>
      </c>
      <c r="E582" s="227" t="s">
        <v>19</v>
      </c>
      <c r="F582" s="228" t="s">
        <v>164</v>
      </c>
      <c r="G582" s="225"/>
      <c r="H582" s="227" t="s">
        <v>19</v>
      </c>
      <c r="I582" s="229"/>
      <c r="J582" s="225"/>
      <c r="K582" s="225"/>
      <c r="L582" s="230"/>
      <c r="M582" s="231"/>
      <c r="N582" s="232"/>
      <c r="O582" s="232"/>
      <c r="P582" s="232"/>
      <c r="Q582" s="232"/>
      <c r="R582" s="232"/>
      <c r="S582" s="232"/>
      <c r="T582" s="23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4" t="s">
        <v>144</v>
      </c>
      <c r="AU582" s="234" t="s">
        <v>84</v>
      </c>
      <c r="AV582" s="13" t="s">
        <v>82</v>
      </c>
      <c r="AW582" s="13" t="s">
        <v>36</v>
      </c>
      <c r="AX582" s="13" t="s">
        <v>74</v>
      </c>
      <c r="AY582" s="234" t="s">
        <v>132</v>
      </c>
    </row>
    <row r="583" s="14" customFormat="1">
      <c r="A583" s="14"/>
      <c r="B583" s="235"/>
      <c r="C583" s="236"/>
      <c r="D583" s="226" t="s">
        <v>144</v>
      </c>
      <c r="E583" s="237" t="s">
        <v>19</v>
      </c>
      <c r="F583" s="238" t="s">
        <v>488</v>
      </c>
      <c r="G583" s="236"/>
      <c r="H583" s="239">
        <v>36</v>
      </c>
      <c r="I583" s="240"/>
      <c r="J583" s="236"/>
      <c r="K583" s="236"/>
      <c r="L583" s="241"/>
      <c r="M583" s="242"/>
      <c r="N583" s="243"/>
      <c r="O583" s="243"/>
      <c r="P583" s="243"/>
      <c r="Q583" s="243"/>
      <c r="R583" s="243"/>
      <c r="S583" s="243"/>
      <c r="T583" s="24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5" t="s">
        <v>144</v>
      </c>
      <c r="AU583" s="245" t="s">
        <v>84</v>
      </c>
      <c r="AV583" s="14" t="s">
        <v>84</v>
      </c>
      <c r="AW583" s="14" t="s">
        <v>36</v>
      </c>
      <c r="AX583" s="14" t="s">
        <v>74</v>
      </c>
      <c r="AY583" s="245" t="s">
        <v>132</v>
      </c>
    </row>
    <row r="584" s="13" customFormat="1">
      <c r="A584" s="13"/>
      <c r="B584" s="224"/>
      <c r="C584" s="225"/>
      <c r="D584" s="226" t="s">
        <v>144</v>
      </c>
      <c r="E584" s="227" t="s">
        <v>19</v>
      </c>
      <c r="F584" s="228" t="s">
        <v>153</v>
      </c>
      <c r="G584" s="225"/>
      <c r="H584" s="227" t="s">
        <v>19</v>
      </c>
      <c r="I584" s="229"/>
      <c r="J584" s="225"/>
      <c r="K584" s="225"/>
      <c r="L584" s="230"/>
      <c r="M584" s="231"/>
      <c r="N584" s="232"/>
      <c r="O584" s="232"/>
      <c r="P584" s="232"/>
      <c r="Q584" s="232"/>
      <c r="R584" s="232"/>
      <c r="S584" s="232"/>
      <c r="T584" s="23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4" t="s">
        <v>144</v>
      </c>
      <c r="AU584" s="234" t="s">
        <v>84</v>
      </c>
      <c r="AV584" s="13" t="s">
        <v>82</v>
      </c>
      <c r="AW584" s="13" t="s">
        <v>36</v>
      </c>
      <c r="AX584" s="13" t="s">
        <v>74</v>
      </c>
      <c r="AY584" s="234" t="s">
        <v>132</v>
      </c>
    </row>
    <row r="585" s="14" customFormat="1">
      <c r="A585" s="14"/>
      <c r="B585" s="235"/>
      <c r="C585" s="236"/>
      <c r="D585" s="226" t="s">
        <v>144</v>
      </c>
      <c r="E585" s="237" t="s">
        <v>19</v>
      </c>
      <c r="F585" s="238" t="s">
        <v>489</v>
      </c>
      <c r="G585" s="236"/>
      <c r="H585" s="239">
        <v>34.5</v>
      </c>
      <c r="I585" s="240"/>
      <c r="J585" s="236"/>
      <c r="K585" s="236"/>
      <c r="L585" s="241"/>
      <c r="M585" s="242"/>
      <c r="N585" s="243"/>
      <c r="O585" s="243"/>
      <c r="P585" s="243"/>
      <c r="Q585" s="243"/>
      <c r="R585" s="243"/>
      <c r="S585" s="243"/>
      <c r="T585" s="24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5" t="s">
        <v>144</v>
      </c>
      <c r="AU585" s="245" t="s">
        <v>84</v>
      </c>
      <c r="AV585" s="14" t="s">
        <v>84</v>
      </c>
      <c r="AW585" s="14" t="s">
        <v>36</v>
      </c>
      <c r="AX585" s="14" t="s">
        <v>74</v>
      </c>
      <c r="AY585" s="245" t="s">
        <v>132</v>
      </c>
    </row>
    <row r="586" s="13" customFormat="1">
      <c r="A586" s="13"/>
      <c r="B586" s="224"/>
      <c r="C586" s="225"/>
      <c r="D586" s="226" t="s">
        <v>144</v>
      </c>
      <c r="E586" s="227" t="s">
        <v>19</v>
      </c>
      <c r="F586" s="228" t="s">
        <v>167</v>
      </c>
      <c r="G586" s="225"/>
      <c r="H586" s="227" t="s">
        <v>19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144</v>
      </c>
      <c r="AU586" s="234" t="s">
        <v>84</v>
      </c>
      <c r="AV586" s="13" t="s">
        <v>82</v>
      </c>
      <c r="AW586" s="13" t="s">
        <v>36</v>
      </c>
      <c r="AX586" s="13" t="s">
        <v>74</v>
      </c>
      <c r="AY586" s="234" t="s">
        <v>132</v>
      </c>
    </row>
    <row r="587" s="14" customFormat="1">
      <c r="A587" s="14"/>
      <c r="B587" s="235"/>
      <c r="C587" s="236"/>
      <c r="D587" s="226" t="s">
        <v>144</v>
      </c>
      <c r="E587" s="237" t="s">
        <v>19</v>
      </c>
      <c r="F587" s="238" t="s">
        <v>490</v>
      </c>
      <c r="G587" s="236"/>
      <c r="H587" s="239">
        <v>27.5</v>
      </c>
      <c r="I587" s="240"/>
      <c r="J587" s="236"/>
      <c r="K587" s="236"/>
      <c r="L587" s="241"/>
      <c r="M587" s="242"/>
      <c r="N587" s="243"/>
      <c r="O587" s="243"/>
      <c r="P587" s="243"/>
      <c r="Q587" s="243"/>
      <c r="R587" s="243"/>
      <c r="S587" s="243"/>
      <c r="T587" s="24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5" t="s">
        <v>144</v>
      </c>
      <c r="AU587" s="245" t="s">
        <v>84</v>
      </c>
      <c r="AV587" s="14" t="s">
        <v>84</v>
      </c>
      <c r="AW587" s="14" t="s">
        <v>36</v>
      </c>
      <c r="AX587" s="14" t="s">
        <v>74</v>
      </c>
      <c r="AY587" s="245" t="s">
        <v>132</v>
      </c>
    </row>
    <row r="588" s="15" customFormat="1">
      <c r="A588" s="15"/>
      <c r="B588" s="246"/>
      <c r="C588" s="247"/>
      <c r="D588" s="226" t="s">
        <v>144</v>
      </c>
      <c r="E588" s="248" t="s">
        <v>19</v>
      </c>
      <c r="F588" s="249" t="s">
        <v>147</v>
      </c>
      <c r="G588" s="247"/>
      <c r="H588" s="250">
        <v>663.41999999999996</v>
      </c>
      <c r="I588" s="251"/>
      <c r="J588" s="247"/>
      <c r="K588" s="247"/>
      <c r="L588" s="252"/>
      <c r="M588" s="253"/>
      <c r="N588" s="254"/>
      <c r="O588" s="254"/>
      <c r="P588" s="254"/>
      <c r="Q588" s="254"/>
      <c r="R588" s="254"/>
      <c r="S588" s="254"/>
      <c r="T588" s="25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56" t="s">
        <v>144</v>
      </c>
      <c r="AU588" s="256" t="s">
        <v>84</v>
      </c>
      <c r="AV588" s="15" t="s">
        <v>140</v>
      </c>
      <c r="AW588" s="15" t="s">
        <v>36</v>
      </c>
      <c r="AX588" s="15" t="s">
        <v>82</v>
      </c>
      <c r="AY588" s="256" t="s">
        <v>132</v>
      </c>
    </row>
    <row r="589" s="14" customFormat="1">
      <c r="A589" s="14"/>
      <c r="B589" s="235"/>
      <c r="C589" s="236"/>
      <c r="D589" s="226" t="s">
        <v>144</v>
      </c>
      <c r="E589" s="236"/>
      <c r="F589" s="238" t="s">
        <v>526</v>
      </c>
      <c r="G589" s="236"/>
      <c r="H589" s="239">
        <v>696.59100000000001</v>
      </c>
      <c r="I589" s="240"/>
      <c r="J589" s="236"/>
      <c r="K589" s="236"/>
      <c r="L589" s="241"/>
      <c r="M589" s="257"/>
      <c r="N589" s="258"/>
      <c r="O589" s="258"/>
      <c r="P589" s="258"/>
      <c r="Q589" s="258"/>
      <c r="R589" s="258"/>
      <c r="S589" s="258"/>
      <c r="T589" s="259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5" t="s">
        <v>144</v>
      </c>
      <c r="AU589" s="245" t="s">
        <v>84</v>
      </c>
      <c r="AV589" s="14" t="s">
        <v>84</v>
      </c>
      <c r="AW589" s="14" t="s">
        <v>4</v>
      </c>
      <c r="AX589" s="14" t="s">
        <v>82</v>
      </c>
      <c r="AY589" s="245" t="s">
        <v>132</v>
      </c>
    </row>
    <row r="590" s="2" customFormat="1" ht="6.96" customHeight="1">
      <c r="A590" s="40"/>
      <c r="B590" s="61"/>
      <c r="C590" s="62"/>
      <c r="D590" s="62"/>
      <c r="E590" s="62"/>
      <c r="F590" s="62"/>
      <c r="G590" s="62"/>
      <c r="H590" s="62"/>
      <c r="I590" s="62"/>
      <c r="J590" s="62"/>
      <c r="K590" s="62"/>
      <c r="L590" s="46"/>
      <c r="M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</row>
  </sheetData>
  <sheetProtection sheet="1" autoFilter="0" formatColumns="0" formatRows="0" objects="1" scenarios="1" spinCount="100000" saltValue="oiUXw9U36pr14rIF1cxrUx9hN3osHRn/2bt6MGeqUX1srr49YBsgrVfQRN5ptfitasbG74neTu+j8Q1KjKjQnw==" hashValue="YGP/rGURNYxjttaRI8KRn7yM0TQa1R1+ij3+Bpx61/8ZBqrXO0U4mNC8mp4iaXN7Vg0I4pM9ycOab4YJb8kmzw==" algorithmName="SHA-512" password="CC35"/>
  <autoFilter ref="C94:K589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1/962031021"/>
    <hyperlink ref="F105" r:id="rId2" display="https://podminky.urs.cz/item/CS_URS_2025_01/962031023"/>
    <hyperlink ref="F111" r:id="rId3" display="https://podminky.urs.cz/item/CS_URS_2025_01/965042141"/>
    <hyperlink ref="F123" r:id="rId4" display="https://podminky.urs.cz/item/CS_URS_2025_01/968072455"/>
    <hyperlink ref="F134" r:id="rId5" display="https://podminky.urs.cz/item/CS_URS_2025_01/969031111"/>
    <hyperlink ref="F146" r:id="rId6" display="https://podminky.urs.cz/item/CS_URS_2025_01/971033331"/>
    <hyperlink ref="F157" r:id="rId7" display="https://podminky.urs.cz/item/CS_URS_2025_01/972054141"/>
    <hyperlink ref="F168" r:id="rId8" display="https://podminky.urs.cz/item/CS_URS_2025_01/972054241"/>
    <hyperlink ref="F179" r:id="rId9" display="https://podminky.urs.cz/item/CS_URS_2025_01/978013141"/>
    <hyperlink ref="F192" r:id="rId10" display="https://podminky.urs.cz/item/CS_URS_2025_01/997013213"/>
    <hyperlink ref="F194" r:id="rId11" display="https://podminky.urs.cz/item/CS_URS_2025_01/997013219"/>
    <hyperlink ref="F197" r:id="rId12" display="https://podminky.urs.cz/item/CS_URS_2025_01/997013501"/>
    <hyperlink ref="F199" r:id="rId13" display="https://podminky.urs.cz/item/CS_URS_2025_01/997013509"/>
    <hyperlink ref="F202" r:id="rId14" display="https://podminky.urs.cz/item/CS_URS_2025_01/997013601"/>
    <hyperlink ref="F206" r:id="rId15" display="https://podminky.urs.cz/item/CS_URS_2025_01/997013602"/>
    <hyperlink ref="F210" r:id="rId16" display="https://podminky.urs.cz/item/CS_URS_2025_01/997013603"/>
    <hyperlink ref="F214" r:id="rId17" display="https://podminky.urs.cz/item/CS_URS_2025_01/997013607"/>
    <hyperlink ref="F218" r:id="rId18" display="https://podminky.urs.cz/item/CS_URS_2025_01/997013631"/>
    <hyperlink ref="F223" r:id="rId19" display="https://podminky.urs.cz/item/CS_URS_2025_01/997013811"/>
    <hyperlink ref="F227" r:id="rId20" display="https://podminky.urs.cz/item/CS_URS_2025_01/997013812"/>
    <hyperlink ref="F233" r:id="rId21" display="https://podminky.urs.cz/item/CS_URS_2025_01/721140802"/>
    <hyperlink ref="F248" r:id="rId22" display="https://podminky.urs.cz/item/CS_URS_2025_01/721140806"/>
    <hyperlink ref="F264" r:id="rId23" display="https://podminky.urs.cz/item/CS_URS_2025_01/721171803"/>
    <hyperlink ref="F284" r:id="rId24" display="https://podminky.urs.cz/item/CS_URS_2025_01/721171809"/>
    <hyperlink ref="F294" r:id="rId25" display="https://podminky.urs.cz/item/CS_URS_2025_01/721210813"/>
    <hyperlink ref="F304" r:id="rId26" display="https://podminky.urs.cz/item/CS_URS_2025_01/725110814"/>
    <hyperlink ref="F315" r:id="rId27" display="https://podminky.urs.cz/item/CS_URS_2025_01/725122814"/>
    <hyperlink ref="F322" r:id="rId28" display="https://podminky.urs.cz/item/CS_URS_2025_01/725122815"/>
    <hyperlink ref="F329" r:id="rId29" display="https://podminky.urs.cz/item/CS_URS_2025_01/725210821"/>
    <hyperlink ref="F340" r:id="rId30" display="https://podminky.urs.cz/item/CS_URS_2025_01/725230811"/>
    <hyperlink ref="F345" r:id="rId31" display="https://podminky.urs.cz/item/CS_URS_2025_01/725330840"/>
    <hyperlink ref="F352" r:id="rId32" display="https://podminky.urs.cz/item/CS_URS_2025_01/725820801"/>
    <hyperlink ref="F364" r:id="rId33" display="https://podminky.urs.cz/item/CS_URS_2025_01/733120815"/>
    <hyperlink ref="F377" r:id="rId34" display="https://podminky.urs.cz/item/CS_URS_2025_01/735111810"/>
    <hyperlink ref="F422" r:id="rId35" display="https://podminky.urs.cz/item/CS_URS_2025_01/751398822"/>
    <hyperlink ref="F429" r:id="rId36" display="https://podminky.urs.cz/item/CS_URS_2025_01/751510862"/>
    <hyperlink ref="F435" r:id="rId37" display="https://podminky.urs.cz/item/CS_URS_2025_01/763121811"/>
    <hyperlink ref="F441" r:id="rId38" display="https://podminky.urs.cz/item/CS_URS_2025_01/763411811"/>
    <hyperlink ref="F448" r:id="rId39" display="https://podminky.urs.cz/item/CS_URS_2025_01/763411821"/>
    <hyperlink ref="F454" r:id="rId40" display="https://podminky.urs.cz/item/CS_URS_2025_01/766491851"/>
    <hyperlink ref="F475" r:id="rId41" display="https://podminky.urs.cz/item/CS_URS_2025_01/766691914"/>
    <hyperlink ref="F497" r:id="rId42" display="https://podminky.urs.cz/item/CS_URS_2025_01/771121027"/>
    <hyperlink ref="F509" r:id="rId43" display="https://podminky.urs.cz/item/CS_URS_2025_01/771473810"/>
    <hyperlink ref="F521" r:id="rId44" display="https://podminky.urs.cz/item/CS_URS_2025_01/771573810"/>
    <hyperlink ref="F534" r:id="rId45" display="https://podminky.urs.cz/item/CS_URS_2025_01/781473810"/>
    <hyperlink ref="F547" r:id="rId46" display="https://podminky.urs.cz/item/CS_URS_2025_01/784121001"/>
    <hyperlink ref="F569" r:id="rId47" display="https://podminky.urs.cz/item/CS_URS_2025_01/78412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Liberec, Dobiášova - stavební úpravy sociálního zázemí v 2.NP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532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ROUND(J103,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ROUND((SUM(BE103:BE1593)),  2)</f>
        <v>0</v>
      </c>
      <c r="G33" s="40"/>
      <c r="H33" s="40"/>
      <c r="I33" s="150">
        <v>0.20999999999999999</v>
      </c>
      <c r="J33" s="149">
        <f>ROUND(((SUM(BE103:BE1593))*I33),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ROUND((SUM(BF103:BF1593)),  2)</f>
        <v>0</v>
      </c>
      <c r="G34" s="40"/>
      <c r="H34" s="40"/>
      <c r="I34" s="150">
        <v>0.12</v>
      </c>
      <c r="J34" s="149">
        <f>ROUND(((SUM(BF103:BF1593))*I34),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ROUND((SUM(BG103:BG1593)),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ROUND((SUM(BH103:BH1593)),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ROUND((SUM(BI103:BI1593)),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Liberec, Dobiášova - stavební úpravy sociálního zázemí v 2.NP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Sociální zázemí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28. 3. 2025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33</v>
      </c>
      <c r="J54" s="38" t="str">
        <f>E21</f>
        <v>Michael Štěpán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98</v>
      </c>
      <c r="D57" s="164"/>
      <c r="E57" s="164"/>
      <c r="F57" s="164"/>
      <c r="G57" s="164"/>
      <c r="H57" s="164"/>
      <c r="I57" s="164"/>
      <c r="J57" s="165" t="s">
        <v>99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100</v>
      </c>
    </row>
    <row r="60" s="9" customFormat="1" ht="24.96" customHeight="1">
      <c r="A60" s="9"/>
      <c r="B60" s="167"/>
      <c r="C60" s="168"/>
      <c r="D60" s="169" t="s">
        <v>101</v>
      </c>
      <c r="E60" s="170"/>
      <c r="F60" s="170"/>
      <c r="G60" s="170"/>
      <c r="H60" s="170"/>
      <c r="I60" s="170"/>
      <c r="J60" s="171">
        <f>J104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533</v>
      </c>
      <c r="E61" s="176"/>
      <c r="F61" s="176"/>
      <c r="G61" s="176"/>
      <c r="H61" s="176"/>
      <c r="I61" s="176"/>
      <c r="J61" s="177">
        <f>J105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534</v>
      </c>
      <c r="E62" s="176"/>
      <c r="F62" s="176"/>
      <c r="G62" s="176"/>
      <c r="H62" s="176"/>
      <c r="I62" s="176"/>
      <c r="J62" s="177">
        <f>J117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535</v>
      </c>
      <c r="E63" s="176"/>
      <c r="F63" s="176"/>
      <c r="G63" s="176"/>
      <c r="H63" s="176"/>
      <c r="I63" s="176"/>
      <c r="J63" s="177">
        <f>J139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J249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536</v>
      </c>
      <c r="E65" s="176"/>
      <c r="F65" s="176"/>
      <c r="G65" s="176"/>
      <c r="H65" s="176"/>
      <c r="I65" s="176"/>
      <c r="J65" s="177">
        <f>J266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104</v>
      </c>
      <c r="E66" s="170"/>
      <c r="F66" s="170"/>
      <c r="G66" s="170"/>
      <c r="H66" s="170"/>
      <c r="I66" s="170"/>
      <c r="J66" s="171">
        <f>J269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105</v>
      </c>
      <c r="E67" s="176"/>
      <c r="F67" s="176"/>
      <c r="G67" s="176"/>
      <c r="H67" s="176"/>
      <c r="I67" s="176"/>
      <c r="J67" s="177">
        <f>J270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537</v>
      </c>
      <c r="E68" s="176"/>
      <c r="F68" s="176"/>
      <c r="G68" s="176"/>
      <c r="H68" s="176"/>
      <c r="I68" s="176"/>
      <c r="J68" s="177">
        <f>J370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106</v>
      </c>
      <c r="E69" s="176"/>
      <c r="F69" s="176"/>
      <c r="G69" s="176"/>
      <c r="H69" s="176"/>
      <c r="I69" s="176"/>
      <c r="J69" s="177">
        <f>J481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538</v>
      </c>
      <c r="E70" s="176"/>
      <c r="F70" s="176"/>
      <c r="G70" s="176"/>
      <c r="H70" s="176"/>
      <c r="I70" s="176"/>
      <c r="J70" s="177">
        <f>J680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107</v>
      </c>
      <c r="E71" s="176"/>
      <c r="F71" s="176"/>
      <c r="G71" s="176"/>
      <c r="H71" s="176"/>
      <c r="I71" s="176"/>
      <c r="J71" s="177">
        <f>J716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539</v>
      </c>
      <c r="E72" s="176"/>
      <c r="F72" s="176"/>
      <c r="G72" s="176"/>
      <c r="H72" s="176"/>
      <c r="I72" s="176"/>
      <c r="J72" s="177">
        <f>J751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108</v>
      </c>
      <c r="E73" s="176"/>
      <c r="F73" s="176"/>
      <c r="G73" s="176"/>
      <c r="H73" s="176"/>
      <c r="I73" s="176"/>
      <c r="J73" s="177">
        <f>J762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109</v>
      </c>
      <c r="E74" s="176"/>
      <c r="F74" s="176"/>
      <c r="G74" s="176"/>
      <c r="H74" s="176"/>
      <c r="I74" s="176"/>
      <c r="J74" s="177">
        <f>J771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110</v>
      </c>
      <c r="E75" s="176"/>
      <c r="F75" s="176"/>
      <c r="G75" s="176"/>
      <c r="H75" s="176"/>
      <c r="I75" s="176"/>
      <c r="J75" s="177">
        <f>J816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111</v>
      </c>
      <c r="E76" s="176"/>
      <c r="F76" s="176"/>
      <c r="G76" s="176"/>
      <c r="H76" s="176"/>
      <c r="I76" s="176"/>
      <c r="J76" s="177">
        <f>J845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112</v>
      </c>
      <c r="E77" s="176"/>
      <c r="F77" s="176"/>
      <c r="G77" s="176"/>
      <c r="H77" s="176"/>
      <c r="I77" s="176"/>
      <c r="J77" s="177">
        <f>J937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113</v>
      </c>
      <c r="E78" s="176"/>
      <c r="F78" s="176"/>
      <c r="G78" s="176"/>
      <c r="H78" s="176"/>
      <c r="I78" s="176"/>
      <c r="J78" s="177">
        <f>J1085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114</v>
      </c>
      <c r="E79" s="176"/>
      <c r="F79" s="176"/>
      <c r="G79" s="176"/>
      <c r="H79" s="176"/>
      <c r="I79" s="176"/>
      <c r="J79" s="177">
        <f>J1113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115</v>
      </c>
      <c r="E80" s="176"/>
      <c r="F80" s="176"/>
      <c r="G80" s="176"/>
      <c r="H80" s="176"/>
      <c r="I80" s="176"/>
      <c r="J80" s="177">
        <f>J1247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540</v>
      </c>
      <c r="E81" s="176"/>
      <c r="F81" s="176"/>
      <c r="G81" s="176"/>
      <c r="H81" s="176"/>
      <c r="I81" s="176"/>
      <c r="J81" s="177">
        <f>J1419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116</v>
      </c>
      <c r="E82" s="176"/>
      <c r="F82" s="176"/>
      <c r="G82" s="176"/>
      <c r="H82" s="176"/>
      <c r="I82" s="176"/>
      <c r="J82" s="177">
        <f>J1460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7"/>
      <c r="C83" s="168"/>
      <c r="D83" s="169" t="s">
        <v>541</v>
      </c>
      <c r="E83" s="170"/>
      <c r="F83" s="170"/>
      <c r="G83" s="170"/>
      <c r="H83" s="170"/>
      <c r="I83" s="170"/>
      <c r="J83" s="171">
        <f>J1573</f>
        <v>0</v>
      </c>
      <c r="K83" s="168"/>
      <c r="L83" s="172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117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62" t="str">
        <f>E7</f>
        <v>ZŠ Liberec, Dobiášova - stavební úpravy sociálního zázemí v 2.NP</v>
      </c>
      <c r="F93" s="34"/>
      <c r="G93" s="34"/>
      <c r="H93" s="34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95</v>
      </c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02 - Sociální zázemí</v>
      </c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Liberec</v>
      </c>
      <c r="G97" s="42"/>
      <c r="H97" s="42"/>
      <c r="I97" s="34" t="s">
        <v>23</v>
      </c>
      <c r="J97" s="74" t="str">
        <f>IF(J12="","",J12)</f>
        <v>28. 3. 2025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Statutární město Liberec</v>
      </c>
      <c r="G99" s="42"/>
      <c r="H99" s="42"/>
      <c r="I99" s="34" t="s">
        <v>33</v>
      </c>
      <c r="J99" s="38" t="str">
        <f>E21</f>
        <v>Michael Štěpán</v>
      </c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37</v>
      </c>
      <c r="J100" s="38" t="str">
        <f>E24</f>
        <v>Michael Štěpán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79"/>
      <c r="B102" s="180"/>
      <c r="C102" s="181" t="s">
        <v>118</v>
      </c>
      <c r="D102" s="182" t="s">
        <v>59</v>
      </c>
      <c r="E102" s="182" t="s">
        <v>55</v>
      </c>
      <c r="F102" s="182" t="s">
        <v>56</v>
      </c>
      <c r="G102" s="182" t="s">
        <v>119</v>
      </c>
      <c r="H102" s="182" t="s">
        <v>120</v>
      </c>
      <c r="I102" s="182" t="s">
        <v>121</v>
      </c>
      <c r="J102" s="182" t="s">
        <v>99</v>
      </c>
      <c r="K102" s="183" t="s">
        <v>122</v>
      </c>
      <c r="L102" s="184"/>
      <c r="M102" s="94" t="s">
        <v>19</v>
      </c>
      <c r="N102" s="95" t="s">
        <v>44</v>
      </c>
      <c r="O102" s="95" t="s">
        <v>123</v>
      </c>
      <c r="P102" s="95" t="s">
        <v>124</v>
      </c>
      <c r="Q102" s="95" t="s">
        <v>125</v>
      </c>
      <c r="R102" s="95" t="s">
        <v>126</v>
      </c>
      <c r="S102" s="95" t="s">
        <v>127</v>
      </c>
      <c r="T102" s="96" t="s">
        <v>128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</row>
    <row r="103" s="2" customFormat="1" ht="22.8" customHeight="1">
      <c r="A103" s="40"/>
      <c r="B103" s="41"/>
      <c r="C103" s="101" t="s">
        <v>129</v>
      </c>
      <c r="D103" s="42"/>
      <c r="E103" s="42"/>
      <c r="F103" s="42"/>
      <c r="G103" s="42"/>
      <c r="H103" s="42"/>
      <c r="I103" s="42"/>
      <c r="J103" s="185">
        <f>BK103</f>
        <v>0</v>
      </c>
      <c r="K103" s="42"/>
      <c r="L103" s="46"/>
      <c r="M103" s="97"/>
      <c r="N103" s="186"/>
      <c r="O103" s="98"/>
      <c r="P103" s="187">
        <f>P104+P269+P1573</f>
        <v>0</v>
      </c>
      <c r="Q103" s="98"/>
      <c r="R103" s="187">
        <f>R104+R269+R1573</f>
        <v>56.887944320000003</v>
      </c>
      <c r="S103" s="98"/>
      <c r="T103" s="188">
        <f>T104+T269+T1573</f>
        <v>0.097179700000000008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73</v>
      </c>
      <c r="AU103" s="19" t="s">
        <v>100</v>
      </c>
      <c r="BK103" s="189">
        <f>BK104+BK269+BK1573</f>
        <v>0</v>
      </c>
    </row>
    <row r="104" s="12" customFormat="1" ht="25.92" customHeight="1">
      <c r="A104" s="12"/>
      <c r="B104" s="190"/>
      <c r="C104" s="191"/>
      <c r="D104" s="192" t="s">
        <v>73</v>
      </c>
      <c r="E104" s="193" t="s">
        <v>130</v>
      </c>
      <c r="F104" s="193" t="s">
        <v>131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P105+P117+P139+P249+P266</f>
        <v>0</v>
      </c>
      <c r="Q104" s="198"/>
      <c r="R104" s="199">
        <f>R105+R117+R139+R249+R266</f>
        <v>38.900668150000001</v>
      </c>
      <c r="S104" s="198"/>
      <c r="T104" s="200">
        <f>T105+T117+T139+T249+T266</f>
        <v>0.071129999999999999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73</v>
      </c>
      <c r="AU104" s="202" t="s">
        <v>74</v>
      </c>
      <c r="AY104" s="201" t="s">
        <v>132</v>
      </c>
      <c r="BK104" s="203">
        <f>BK105+BK117+BK139+BK249+BK266</f>
        <v>0</v>
      </c>
    </row>
    <row r="105" s="12" customFormat="1" ht="22.8" customHeight="1">
      <c r="A105" s="12"/>
      <c r="B105" s="190"/>
      <c r="C105" s="191"/>
      <c r="D105" s="192" t="s">
        <v>73</v>
      </c>
      <c r="E105" s="204" t="s">
        <v>156</v>
      </c>
      <c r="F105" s="204" t="s">
        <v>542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SUM(P106:P116)</f>
        <v>0</v>
      </c>
      <c r="Q105" s="198"/>
      <c r="R105" s="199">
        <f>SUM(R106:R116)</f>
        <v>0.6643</v>
      </c>
      <c r="S105" s="198"/>
      <c r="T105" s="200">
        <f>SUM(T106:T116)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82</v>
      </c>
      <c r="AT105" s="202" t="s">
        <v>73</v>
      </c>
      <c r="AU105" s="202" t="s">
        <v>82</v>
      </c>
      <c r="AY105" s="201" t="s">
        <v>132</v>
      </c>
      <c r="BK105" s="203">
        <f>SUM(BK106:BK116)</f>
        <v>0</v>
      </c>
    </row>
    <row r="106" s="2" customFormat="1" ht="37.8" customHeight="1">
      <c r="A106" s="40"/>
      <c r="B106" s="41"/>
      <c r="C106" s="206" t="s">
        <v>82</v>
      </c>
      <c r="D106" s="206" t="s">
        <v>135</v>
      </c>
      <c r="E106" s="207" t="s">
        <v>543</v>
      </c>
      <c r="F106" s="208" t="s">
        <v>544</v>
      </c>
      <c r="G106" s="209" t="s">
        <v>194</v>
      </c>
      <c r="H106" s="210">
        <v>26</v>
      </c>
      <c r="I106" s="211"/>
      <c r="J106" s="212">
        <f>ROUND(I106*H106,2)</f>
        <v>0</v>
      </c>
      <c r="K106" s="208" t="s">
        <v>139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0.02555</v>
      </c>
      <c r="R106" s="215">
        <f>Q106*H106</f>
        <v>0.6643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140</v>
      </c>
      <c r="AT106" s="217" t="s">
        <v>135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140</v>
      </c>
      <c r="BM106" s="217" t="s">
        <v>545</v>
      </c>
    </row>
    <row r="107" s="2" customFormat="1">
      <c r="A107" s="40"/>
      <c r="B107" s="41"/>
      <c r="C107" s="42"/>
      <c r="D107" s="219" t="s">
        <v>142</v>
      </c>
      <c r="E107" s="42"/>
      <c r="F107" s="220" t="s">
        <v>546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142</v>
      </c>
      <c r="AU107" s="19" t="s">
        <v>84</v>
      </c>
    </row>
    <row r="108" s="13" customFormat="1">
      <c r="A108" s="13"/>
      <c r="B108" s="224"/>
      <c r="C108" s="225"/>
      <c r="D108" s="226" t="s">
        <v>144</v>
      </c>
      <c r="E108" s="227" t="s">
        <v>19</v>
      </c>
      <c r="F108" s="228" t="s">
        <v>162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144</v>
      </c>
      <c r="AU108" s="234" t="s">
        <v>84</v>
      </c>
      <c r="AV108" s="13" t="s">
        <v>82</v>
      </c>
      <c r="AW108" s="13" t="s">
        <v>36</v>
      </c>
      <c r="AX108" s="13" t="s">
        <v>74</v>
      </c>
      <c r="AY108" s="234" t="s">
        <v>132</v>
      </c>
    </row>
    <row r="109" s="14" customFormat="1">
      <c r="A109" s="14"/>
      <c r="B109" s="235"/>
      <c r="C109" s="236"/>
      <c r="D109" s="226" t="s">
        <v>144</v>
      </c>
      <c r="E109" s="237" t="s">
        <v>19</v>
      </c>
      <c r="F109" s="238" t="s">
        <v>177</v>
      </c>
      <c r="G109" s="236"/>
      <c r="H109" s="239">
        <v>5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144</v>
      </c>
      <c r="AU109" s="245" t="s">
        <v>84</v>
      </c>
      <c r="AV109" s="14" t="s">
        <v>84</v>
      </c>
      <c r="AW109" s="14" t="s">
        <v>36</v>
      </c>
      <c r="AX109" s="14" t="s">
        <v>74</v>
      </c>
      <c r="AY109" s="245" t="s">
        <v>132</v>
      </c>
    </row>
    <row r="110" s="13" customFormat="1">
      <c r="A110" s="13"/>
      <c r="B110" s="224"/>
      <c r="C110" s="225"/>
      <c r="D110" s="226" t="s">
        <v>144</v>
      </c>
      <c r="E110" s="227" t="s">
        <v>19</v>
      </c>
      <c r="F110" s="228" t="s">
        <v>164</v>
      </c>
      <c r="G110" s="225"/>
      <c r="H110" s="227" t="s">
        <v>19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144</v>
      </c>
      <c r="AU110" s="234" t="s">
        <v>84</v>
      </c>
      <c r="AV110" s="13" t="s">
        <v>82</v>
      </c>
      <c r="AW110" s="13" t="s">
        <v>36</v>
      </c>
      <c r="AX110" s="13" t="s">
        <v>74</v>
      </c>
      <c r="AY110" s="234" t="s">
        <v>132</v>
      </c>
    </row>
    <row r="111" s="14" customFormat="1">
      <c r="A111" s="14"/>
      <c r="B111" s="235"/>
      <c r="C111" s="236"/>
      <c r="D111" s="226" t="s">
        <v>144</v>
      </c>
      <c r="E111" s="237" t="s">
        <v>19</v>
      </c>
      <c r="F111" s="238" t="s">
        <v>197</v>
      </c>
      <c r="G111" s="236"/>
      <c r="H111" s="239">
        <v>7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144</v>
      </c>
      <c r="AU111" s="245" t="s">
        <v>84</v>
      </c>
      <c r="AV111" s="14" t="s">
        <v>84</v>
      </c>
      <c r="AW111" s="14" t="s">
        <v>36</v>
      </c>
      <c r="AX111" s="14" t="s">
        <v>74</v>
      </c>
      <c r="AY111" s="245" t="s">
        <v>132</v>
      </c>
    </row>
    <row r="112" s="13" customFormat="1">
      <c r="A112" s="13"/>
      <c r="B112" s="224"/>
      <c r="C112" s="225"/>
      <c r="D112" s="226" t="s">
        <v>144</v>
      </c>
      <c r="E112" s="227" t="s">
        <v>19</v>
      </c>
      <c r="F112" s="228" t="s">
        <v>153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144</v>
      </c>
      <c r="AU112" s="234" t="s">
        <v>84</v>
      </c>
      <c r="AV112" s="13" t="s">
        <v>82</v>
      </c>
      <c r="AW112" s="13" t="s">
        <v>36</v>
      </c>
      <c r="AX112" s="13" t="s">
        <v>74</v>
      </c>
      <c r="AY112" s="234" t="s">
        <v>132</v>
      </c>
    </row>
    <row r="113" s="14" customFormat="1">
      <c r="A113" s="14"/>
      <c r="B113" s="235"/>
      <c r="C113" s="236"/>
      <c r="D113" s="226" t="s">
        <v>144</v>
      </c>
      <c r="E113" s="237" t="s">
        <v>19</v>
      </c>
      <c r="F113" s="238" t="s">
        <v>133</v>
      </c>
      <c r="G113" s="236"/>
      <c r="H113" s="239">
        <v>9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144</v>
      </c>
      <c r="AU113" s="245" t="s">
        <v>84</v>
      </c>
      <c r="AV113" s="14" t="s">
        <v>84</v>
      </c>
      <c r="AW113" s="14" t="s">
        <v>36</v>
      </c>
      <c r="AX113" s="14" t="s">
        <v>74</v>
      </c>
      <c r="AY113" s="245" t="s">
        <v>132</v>
      </c>
    </row>
    <row r="114" s="13" customFormat="1">
      <c r="A114" s="13"/>
      <c r="B114" s="224"/>
      <c r="C114" s="225"/>
      <c r="D114" s="226" t="s">
        <v>144</v>
      </c>
      <c r="E114" s="227" t="s">
        <v>19</v>
      </c>
      <c r="F114" s="228" t="s">
        <v>167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144</v>
      </c>
      <c r="AU114" s="234" t="s">
        <v>84</v>
      </c>
      <c r="AV114" s="13" t="s">
        <v>82</v>
      </c>
      <c r="AW114" s="13" t="s">
        <v>36</v>
      </c>
      <c r="AX114" s="13" t="s">
        <v>74</v>
      </c>
      <c r="AY114" s="234" t="s">
        <v>132</v>
      </c>
    </row>
    <row r="115" s="14" customFormat="1">
      <c r="A115" s="14"/>
      <c r="B115" s="235"/>
      <c r="C115" s="236"/>
      <c r="D115" s="226" t="s">
        <v>144</v>
      </c>
      <c r="E115" s="237" t="s">
        <v>19</v>
      </c>
      <c r="F115" s="238" t="s">
        <v>177</v>
      </c>
      <c r="G115" s="236"/>
      <c r="H115" s="239">
        <v>5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144</v>
      </c>
      <c r="AU115" s="245" t="s">
        <v>84</v>
      </c>
      <c r="AV115" s="14" t="s">
        <v>84</v>
      </c>
      <c r="AW115" s="14" t="s">
        <v>36</v>
      </c>
      <c r="AX115" s="14" t="s">
        <v>74</v>
      </c>
      <c r="AY115" s="245" t="s">
        <v>132</v>
      </c>
    </row>
    <row r="116" s="15" customFormat="1">
      <c r="A116" s="15"/>
      <c r="B116" s="246"/>
      <c r="C116" s="247"/>
      <c r="D116" s="226" t="s">
        <v>144</v>
      </c>
      <c r="E116" s="248" t="s">
        <v>19</v>
      </c>
      <c r="F116" s="249" t="s">
        <v>147</v>
      </c>
      <c r="G116" s="247"/>
      <c r="H116" s="250">
        <v>26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144</v>
      </c>
      <c r="AU116" s="256" t="s">
        <v>84</v>
      </c>
      <c r="AV116" s="15" t="s">
        <v>140</v>
      </c>
      <c r="AW116" s="15" t="s">
        <v>36</v>
      </c>
      <c r="AX116" s="15" t="s">
        <v>82</v>
      </c>
      <c r="AY116" s="256" t="s">
        <v>132</v>
      </c>
    </row>
    <row r="117" s="12" customFormat="1" ht="22.8" customHeight="1">
      <c r="A117" s="12"/>
      <c r="B117" s="190"/>
      <c r="C117" s="191"/>
      <c r="D117" s="192" t="s">
        <v>73</v>
      </c>
      <c r="E117" s="204" t="s">
        <v>140</v>
      </c>
      <c r="F117" s="204" t="s">
        <v>547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SUM(P118:P138)</f>
        <v>0</v>
      </c>
      <c r="Q117" s="198"/>
      <c r="R117" s="199">
        <f>SUM(R118:R138)</f>
        <v>2.2772421</v>
      </c>
      <c r="S117" s="198"/>
      <c r="T117" s="200">
        <f>SUM(T118:T138)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82</v>
      </c>
      <c r="AT117" s="202" t="s">
        <v>73</v>
      </c>
      <c r="AU117" s="202" t="s">
        <v>82</v>
      </c>
      <c r="AY117" s="201" t="s">
        <v>132</v>
      </c>
      <c r="BK117" s="203">
        <f>SUM(BK118:BK138)</f>
        <v>0</v>
      </c>
    </row>
    <row r="118" s="2" customFormat="1" ht="49.05" customHeight="1">
      <c r="A118" s="40"/>
      <c r="B118" s="41"/>
      <c r="C118" s="206" t="s">
        <v>84</v>
      </c>
      <c r="D118" s="206" t="s">
        <v>135</v>
      </c>
      <c r="E118" s="207" t="s">
        <v>548</v>
      </c>
      <c r="F118" s="208" t="s">
        <v>549</v>
      </c>
      <c r="G118" s="209" t="s">
        <v>159</v>
      </c>
      <c r="H118" s="210">
        <v>0.94499999999999995</v>
      </c>
      <c r="I118" s="211"/>
      <c r="J118" s="212">
        <f>ROUND(I118*H118,2)</f>
        <v>0</v>
      </c>
      <c r="K118" s="208" t="s">
        <v>139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2.40978</v>
      </c>
      <c r="R118" s="215">
        <f>Q118*H118</f>
        <v>2.2772421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140</v>
      </c>
      <c r="AT118" s="217" t="s">
        <v>135</v>
      </c>
      <c r="AU118" s="217" t="s">
        <v>84</v>
      </c>
      <c r="AY118" s="19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140</v>
      </c>
      <c r="BM118" s="217" t="s">
        <v>550</v>
      </c>
    </row>
    <row r="119" s="2" customFormat="1">
      <c r="A119" s="40"/>
      <c r="B119" s="41"/>
      <c r="C119" s="42"/>
      <c r="D119" s="219" t="s">
        <v>142</v>
      </c>
      <c r="E119" s="42"/>
      <c r="F119" s="220" t="s">
        <v>551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142</v>
      </c>
      <c r="AU119" s="19" t="s">
        <v>84</v>
      </c>
    </row>
    <row r="120" s="13" customFormat="1">
      <c r="A120" s="13"/>
      <c r="B120" s="224"/>
      <c r="C120" s="225"/>
      <c r="D120" s="226" t="s">
        <v>144</v>
      </c>
      <c r="E120" s="227" t="s">
        <v>19</v>
      </c>
      <c r="F120" s="228" t="s">
        <v>552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144</v>
      </c>
      <c r="AU120" s="234" t="s">
        <v>84</v>
      </c>
      <c r="AV120" s="13" t="s">
        <v>82</v>
      </c>
      <c r="AW120" s="13" t="s">
        <v>36</v>
      </c>
      <c r="AX120" s="13" t="s">
        <v>74</v>
      </c>
      <c r="AY120" s="234" t="s">
        <v>132</v>
      </c>
    </row>
    <row r="121" s="13" customFormat="1">
      <c r="A121" s="13"/>
      <c r="B121" s="224"/>
      <c r="C121" s="225"/>
      <c r="D121" s="226" t="s">
        <v>144</v>
      </c>
      <c r="E121" s="227" t="s">
        <v>19</v>
      </c>
      <c r="F121" s="228" t="s">
        <v>162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144</v>
      </c>
      <c r="AU121" s="234" t="s">
        <v>84</v>
      </c>
      <c r="AV121" s="13" t="s">
        <v>82</v>
      </c>
      <c r="AW121" s="13" t="s">
        <v>36</v>
      </c>
      <c r="AX121" s="13" t="s">
        <v>74</v>
      </c>
      <c r="AY121" s="234" t="s">
        <v>132</v>
      </c>
    </row>
    <row r="122" s="14" customFormat="1">
      <c r="A122" s="14"/>
      <c r="B122" s="235"/>
      <c r="C122" s="236"/>
      <c r="D122" s="226" t="s">
        <v>144</v>
      </c>
      <c r="E122" s="237" t="s">
        <v>19</v>
      </c>
      <c r="F122" s="238" t="s">
        <v>553</v>
      </c>
      <c r="G122" s="236"/>
      <c r="H122" s="239">
        <v>0.035999999999999997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144</v>
      </c>
      <c r="AU122" s="245" t="s">
        <v>84</v>
      </c>
      <c r="AV122" s="14" t="s">
        <v>84</v>
      </c>
      <c r="AW122" s="14" t="s">
        <v>36</v>
      </c>
      <c r="AX122" s="14" t="s">
        <v>74</v>
      </c>
      <c r="AY122" s="245" t="s">
        <v>132</v>
      </c>
    </row>
    <row r="123" s="13" customFormat="1">
      <c r="A123" s="13"/>
      <c r="B123" s="224"/>
      <c r="C123" s="225"/>
      <c r="D123" s="226" t="s">
        <v>144</v>
      </c>
      <c r="E123" s="227" t="s">
        <v>19</v>
      </c>
      <c r="F123" s="228" t="s">
        <v>164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144</v>
      </c>
      <c r="AU123" s="234" t="s">
        <v>84</v>
      </c>
      <c r="AV123" s="13" t="s">
        <v>82</v>
      </c>
      <c r="AW123" s="13" t="s">
        <v>36</v>
      </c>
      <c r="AX123" s="13" t="s">
        <v>74</v>
      </c>
      <c r="AY123" s="234" t="s">
        <v>132</v>
      </c>
    </row>
    <row r="124" s="14" customFormat="1">
      <c r="A124" s="14"/>
      <c r="B124" s="235"/>
      <c r="C124" s="236"/>
      <c r="D124" s="226" t="s">
        <v>144</v>
      </c>
      <c r="E124" s="237" t="s">
        <v>19</v>
      </c>
      <c r="F124" s="238" t="s">
        <v>554</v>
      </c>
      <c r="G124" s="236"/>
      <c r="H124" s="239">
        <v>0.053999999999999999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144</v>
      </c>
      <c r="AU124" s="245" t="s">
        <v>84</v>
      </c>
      <c r="AV124" s="14" t="s">
        <v>84</v>
      </c>
      <c r="AW124" s="14" t="s">
        <v>36</v>
      </c>
      <c r="AX124" s="14" t="s">
        <v>74</v>
      </c>
      <c r="AY124" s="245" t="s">
        <v>132</v>
      </c>
    </row>
    <row r="125" s="13" customFormat="1">
      <c r="A125" s="13"/>
      <c r="B125" s="224"/>
      <c r="C125" s="225"/>
      <c r="D125" s="226" t="s">
        <v>144</v>
      </c>
      <c r="E125" s="227" t="s">
        <v>19</v>
      </c>
      <c r="F125" s="228" t="s">
        <v>153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144</v>
      </c>
      <c r="AU125" s="234" t="s">
        <v>84</v>
      </c>
      <c r="AV125" s="13" t="s">
        <v>82</v>
      </c>
      <c r="AW125" s="13" t="s">
        <v>36</v>
      </c>
      <c r="AX125" s="13" t="s">
        <v>74</v>
      </c>
      <c r="AY125" s="234" t="s">
        <v>132</v>
      </c>
    </row>
    <row r="126" s="14" customFormat="1">
      <c r="A126" s="14"/>
      <c r="B126" s="235"/>
      <c r="C126" s="236"/>
      <c r="D126" s="226" t="s">
        <v>144</v>
      </c>
      <c r="E126" s="237" t="s">
        <v>19</v>
      </c>
      <c r="F126" s="238" t="s">
        <v>555</v>
      </c>
      <c r="G126" s="236"/>
      <c r="H126" s="239">
        <v>0.063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144</v>
      </c>
      <c r="AU126" s="245" t="s">
        <v>84</v>
      </c>
      <c r="AV126" s="14" t="s">
        <v>84</v>
      </c>
      <c r="AW126" s="14" t="s">
        <v>36</v>
      </c>
      <c r="AX126" s="14" t="s">
        <v>74</v>
      </c>
      <c r="AY126" s="245" t="s">
        <v>132</v>
      </c>
    </row>
    <row r="127" s="13" customFormat="1">
      <c r="A127" s="13"/>
      <c r="B127" s="224"/>
      <c r="C127" s="225"/>
      <c r="D127" s="226" t="s">
        <v>144</v>
      </c>
      <c r="E127" s="227" t="s">
        <v>19</v>
      </c>
      <c r="F127" s="228" t="s">
        <v>167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144</v>
      </c>
      <c r="AU127" s="234" t="s">
        <v>84</v>
      </c>
      <c r="AV127" s="13" t="s">
        <v>82</v>
      </c>
      <c r="AW127" s="13" t="s">
        <v>36</v>
      </c>
      <c r="AX127" s="13" t="s">
        <v>74</v>
      </c>
      <c r="AY127" s="234" t="s">
        <v>132</v>
      </c>
    </row>
    <row r="128" s="14" customFormat="1">
      <c r="A128" s="14"/>
      <c r="B128" s="235"/>
      <c r="C128" s="236"/>
      <c r="D128" s="226" t="s">
        <v>144</v>
      </c>
      <c r="E128" s="237" t="s">
        <v>19</v>
      </c>
      <c r="F128" s="238" t="s">
        <v>553</v>
      </c>
      <c r="G128" s="236"/>
      <c r="H128" s="239">
        <v>0.035999999999999997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144</v>
      </c>
      <c r="AU128" s="245" t="s">
        <v>84</v>
      </c>
      <c r="AV128" s="14" t="s">
        <v>84</v>
      </c>
      <c r="AW128" s="14" t="s">
        <v>36</v>
      </c>
      <c r="AX128" s="14" t="s">
        <v>74</v>
      </c>
      <c r="AY128" s="245" t="s">
        <v>132</v>
      </c>
    </row>
    <row r="129" s="13" customFormat="1">
      <c r="A129" s="13"/>
      <c r="B129" s="224"/>
      <c r="C129" s="225"/>
      <c r="D129" s="226" t="s">
        <v>144</v>
      </c>
      <c r="E129" s="227" t="s">
        <v>19</v>
      </c>
      <c r="F129" s="228" t="s">
        <v>556</v>
      </c>
      <c r="G129" s="225"/>
      <c r="H129" s="227" t="s">
        <v>19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144</v>
      </c>
      <c r="AU129" s="234" t="s">
        <v>84</v>
      </c>
      <c r="AV129" s="13" t="s">
        <v>82</v>
      </c>
      <c r="AW129" s="13" t="s">
        <v>36</v>
      </c>
      <c r="AX129" s="13" t="s">
        <v>74</v>
      </c>
      <c r="AY129" s="234" t="s">
        <v>132</v>
      </c>
    </row>
    <row r="130" s="13" customFormat="1">
      <c r="A130" s="13"/>
      <c r="B130" s="224"/>
      <c r="C130" s="225"/>
      <c r="D130" s="226" t="s">
        <v>144</v>
      </c>
      <c r="E130" s="227" t="s">
        <v>19</v>
      </c>
      <c r="F130" s="228" t="s">
        <v>162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144</v>
      </c>
      <c r="AU130" s="234" t="s">
        <v>84</v>
      </c>
      <c r="AV130" s="13" t="s">
        <v>82</v>
      </c>
      <c r="AW130" s="13" t="s">
        <v>36</v>
      </c>
      <c r="AX130" s="13" t="s">
        <v>74</v>
      </c>
      <c r="AY130" s="234" t="s">
        <v>132</v>
      </c>
    </row>
    <row r="131" s="14" customFormat="1">
      <c r="A131" s="14"/>
      <c r="B131" s="235"/>
      <c r="C131" s="236"/>
      <c r="D131" s="226" t="s">
        <v>144</v>
      </c>
      <c r="E131" s="237" t="s">
        <v>19</v>
      </c>
      <c r="F131" s="238" t="s">
        <v>557</v>
      </c>
      <c r="G131" s="236"/>
      <c r="H131" s="239">
        <v>0.14399999999999999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144</v>
      </c>
      <c r="AU131" s="245" t="s">
        <v>84</v>
      </c>
      <c r="AV131" s="14" t="s">
        <v>84</v>
      </c>
      <c r="AW131" s="14" t="s">
        <v>36</v>
      </c>
      <c r="AX131" s="14" t="s">
        <v>74</v>
      </c>
      <c r="AY131" s="245" t="s">
        <v>132</v>
      </c>
    </row>
    <row r="132" s="13" customFormat="1">
      <c r="A132" s="13"/>
      <c r="B132" s="224"/>
      <c r="C132" s="225"/>
      <c r="D132" s="226" t="s">
        <v>144</v>
      </c>
      <c r="E132" s="227" t="s">
        <v>19</v>
      </c>
      <c r="F132" s="228" t="s">
        <v>164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144</v>
      </c>
      <c r="AU132" s="234" t="s">
        <v>84</v>
      </c>
      <c r="AV132" s="13" t="s">
        <v>82</v>
      </c>
      <c r="AW132" s="13" t="s">
        <v>36</v>
      </c>
      <c r="AX132" s="13" t="s">
        <v>74</v>
      </c>
      <c r="AY132" s="234" t="s">
        <v>132</v>
      </c>
    </row>
    <row r="133" s="14" customFormat="1">
      <c r="A133" s="14"/>
      <c r="B133" s="235"/>
      <c r="C133" s="236"/>
      <c r="D133" s="226" t="s">
        <v>144</v>
      </c>
      <c r="E133" s="237" t="s">
        <v>19</v>
      </c>
      <c r="F133" s="238" t="s">
        <v>558</v>
      </c>
      <c r="G133" s="236"/>
      <c r="H133" s="239">
        <v>0.216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144</v>
      </c>
      <c r="AU133" s="245" t="s">
        <v>84</v>
      </c>
      <c r="AV133" s="14" t="s">
        <v>84</v>
      </c>
      <c r="AW133" s="14" t="s">
        <v>36</v>
      </c>
      <c r="AX133" s="14" t="s">
        <v>74</v>
      </c>
      <c r="AY133" s="245" t="s">
        <v>132</v>
      </c>
    </row>
    <row r="134" s="13" customFormat="1">
      <c r="A134" s="13"/>
      <c r="B134" s="224"/>
      <c r="C134" s="225"/>
      <c r="D134" s="226" t="s">
        <v>144</v>
      </c>
      <c r="E134" s="227" t="s">
        <v>19</v>
      </c>
      <c r="F134" s="228" t="s">
        <v>153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144</v>
      </c>
      <c r="AU134" s="234" t="s">
        <v>84</v>
      </c>
      <c r="AV134" s="13" t="s">
        <v>82</v>
      </c>
      <c r="AW134" s="13" t="s">
        <v>36</v>
      </c>
      <c r="AX134" s="13" t="s">
        <v>74</v>
      </c>
      <c r="AY134" s="234" t="s">
        <v>132</v>
      </c>
    </row>
    <row r="135" s="14" customFormat="1">
      <c r="A135" s="14"/>
      <c r="B135" s="235"/>
      <c r="C135" s="236"/>
      <c r="D135" s="226" t="s">
        <v>144</v>
      </c>
      <c r="E135" s="237" t="s">
        <v>19</v>
      </c>
      <c r="F135" s="238" t="s">
        <v>559</v>
      </c>
      <c r="G135" s="236"/>
      <c r="H135" s="239">
        <v>0.252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144</v>
      </c>
      <c r="AU135" s="245" t="s">
        <v>84</v>
      </c>
      <c r="AV135" s="14" t="s">
        <v>84</v>
      </c>
      <c r="AW135" s="14" t="s">
        <v>36</v>
      </c>
      <c r="AX135" s="14" t="s">
        <v>74</v>
      </c>
      <c r="AY135" s="245" t="s">
        <v>132</v>
      </c>
    </row>
    <row r="136" s="13" customFormat="1">
      <c r="A136" s="13"/>
      <c r="B136" s="224"/>
      <c r="C136" s="225"/>
      <c r="D136" s="226" t="s">
        <v>144</v>
      </c>
      <c r="E136" s="227" t="s">
        <v>19</v>
      </c>
      <c r="F136" s="228" t="s">
        <v>167</v>
      </c>
      <c r="G136" s="225"/>
      <c r="H136" s="227" t="s">
        <v>19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144</v>
      </c>
      <c r="AU136" s="234" t="s">
        <v>84</v>
      </c>
      <c r="AV136" s="13" t="s">
        <v>82</v>
      </c>
      <c r="AW136" s="13" t="s">
        <v>36</v>
      </c>
      <c r="AX136" s="13" t="s">
        <v>74</v>
      </c>
      <c r="AY136" s="234" t="s">
        <v>132</v>
      </c>
    </row>
    <row r="137" s="14" customFormat="1">
      <c r="A137" s="14"/>
      <c r="B137" s="235"/>
      <c r="C137" s="236"/>
      <c r="D137" s="226" t="s">
        <v>144</v>
      </c>
      <c r="E137" s="237" t="s">
        <v>19</v>
      </c>
      <c r="F137" s="238" t="s">
        <v>557</v>
      </c>
      <c r="G137" s="236"/>
      <c r="H137" s="239">
        <v>0.14399999999999999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144</v>
      </c>
      <c r="AU137" s="245" t="s">
        <v>84</v>
      </c>
      <c r="AV137" s="14" t="s">
        <v>84</v>
      </c>
      <c r="AW137" s="14" t="s">
        <v>36</v>
      </c>
      <c r="AX137" s="14" t="s">
        <v>74</v>
      </c>
      <c r="AY137" s="245" t="s">
        <v>132</v>
      </c>
    </row>
    <row r="138" s="15" customFormat="1">
      <c r="A138" s="15"/>
      <c r="B138" s="246"/>
      <c r="C138" s="247"/>
      <c r="D138" s="226" t="s">
        <v>144</v>
      </c>
      <c r="E138" s="248" t="s">
        <v>19</v>
      </c>
      <c r="F138" s="249" t="s">
        <v>147</v>
      </c>
      <c r="G138" s="247"/>
      <c r="H138" s="250">
        <v>0.94499999999999995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6" t="s">
        <v>144</v>
      </c>
      <c r="AU138" s="256" t="s">
        <v>84</v>
      </c>
      <c r="AV138" s="15" t="s">
        <v>140</v>
      </c>
      <c r="AW138" s="15" t="s">
        <v>36</v>
      </c>
      <c r="AX138" s="15" t="s">
        <v>82</v>
      </c>
      <c r="AY138" s="256" t="s">
        <v>132</v>
      </c>
    </row>
    <row r="139" s="12" customFormat="1" ht="22.8" customHeight="1">
      <c r="A139" s="12"/>
      <c r="B139" s="190"/>
      <c r="C139" s="191"/>
      <c r="D139" s="192" t="s">
        <v>73</v>
      </c>
      <c r="E139" s="204" t="s">
        <v>191</v>
      </c>
      <c r="F139" s="204" t="s">
        <v>560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SUM(P140:P248)</f>
        <v>0</v>
      </c>
      <c r="Q139" s="198"/>
      <c r="R139" s="199">
        <f>SUM(R140:R248)</f>
        <v>35.952584450000003</v>
      </c>
      <c r="S139" s="198"/>
      <c r="T139" s="200">
        <f>SUM(T140:T248)</f>
        <v>0.071129999999999999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82</v>
      </c>
      <c r="AT139" s="202" t="s">
        <v>73</v>
      </c>
      <c r="AU139" s="202" t="s">
        <v>82</v>
      </c>
      <c r="AY139" s="201" t="s">
        <v>132</v>
      </c>
      <c r="BK139" s="203">
        <f>SUM(BK140:BK248)</f>
        <v>0</v>
      </c>
    </row>
    <row r="140" s="2" customFormat="1" ht="37.8" customHeight="1">
      <c r="A140" s="40"/>
      <c r="B140" s="41"/>
      <c r="C140" s="206" t="s">
        <v>156</v>
      </c>
      <c r="D140" s="206" t="s">
        <v>135</v>
      </c>
      <c r="E140" s="207" t="s">
        <v>561</v>
      </c>
      <c r="F140" s="208" t="s">
        <v>562</v>
      </c>
      <c r="G140" s="209" t="s">
        <v>138</v>
      </c>
      <c r="H140" s="210">
        <v>305</v>
      </c>
      <c r="I140" s="211"/>
      <c r="J140" s="212">
        <f>ROUND(I140*H140,2)</f>
        <v>0</v>
      </c>
      <c r="K140" s="208" t="s">
        <v>139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0.016299999999999999</v>
      </c>
      <c r="R140" s="215">
        <f>Q140*H140</f>
        <v>4.9714999999999998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140</v>
      </c>
      <c r="AT140" s="217" t="s">
        <v>135</v>
      </c>
      <c r="AU140" s="217" t="s">
        <v>84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140</v>
      </c>
      <c r="BM140" s="217" t="s">
        <v>563</v>
      </c>
    </row>
    <row r="141" s="2" customFormat="1">
      <c r="A141" s="40"/>
      <c r="B141" s="41"/>
      <c r="C141" s="42"/>
      <c r="D141" s="219" t="s">
        <v>142</v>
      </c>
      <c r="E141" s="42"/>
      <c r="F141" s="220" t="s">
        <v>564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142</v>
      </c>
      <c r="AU141" s="19" t="s">
        <v>84</v>
      </c>
    </row>
    <row r="142" s="13" customFormat="1">
      <c r="A142" s="13"/>
      <c r="B142" s="224"/>
      <c r="C142" s="225"/>
      <c r="D142" s="226" t="s">
        <v>144</v>
      </c>
      <c r="E142" s="227" t="s">
        <v>19</v>
      </c>
      <c r="F142" s="228" t="s">
        <v>162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144</v>
      </c>
      <c r="AU142" s="234" t="s">
        <v>84</v>
      </c>
      <c r="AV142" s="13" t="s">
        <v>82</v>
      </c>
      <c r="AW142" s="13" t="s">
        <v>36</v>
      </c>
      <c r="AX142" s="13" t="s">
        <v>74</v>
      </c>
      <c r="AY142" s="234" t="s">
        <v>132</v>
      </c>
    </row>
    <row r="143" s="14" customFormat="1">
      <c r="A143" s="14"/>
      <c r="B143" s="235"/>
      <c r="C143" s="236"/>
      <c r="D143" s="226" t="s">
        <v>144</v>
      </c>
      <c r="E143" s="237" t="s">
        <v>19</v>
      </c>
      <c r="F143" s="238" t="s">
        <v>565</v>
      </c>
      <c r="G143" s="236"/>
      <c r="H143" s="239">
        <v>66.400000000000006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144</v>
      </c>
      <c r="AU143" s="245" t="s">
        <v>84</v>
      </c>
      <c r="AV143" s="14" t="s">
        <v>84</v>
      </c>
      <c r="AW143" s="14" t="s">
        <v>36</v>
      </c>
      <c r="AX143" s="14" t="s">
        <v>74</v>
      </c>
      <c r="AY143" s="245" t="s">
        <v>132</v>
      </c>
    </row>
    <row r="144" s="13" customFormat="1">
      <c r="A144" s="13"/>
      <c r="B144" s="224"/>
      <c r="C144" s="225"/>
      <c r="D144" s="226" t="s">
        <v>144</v>
      </c>
      <c r="E144" s="227" t="s">
        <v>19</v>
      </c>
      <c r="F144" s="228" t="s">
        <v>164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144</v>
      </c>
      <c r="AU144" s="234" t="s">
        <v>84</v>
      </c>
      <c r="AV144" s="13" t="s">
        <v>82</v>
      </c>
      <c r="AW144" s="13" t="s">
        <v>36</v>
      </c>
      <c r="AX144" s="13" t="s">
        <v>74</v>
      </c>
      <c r="AY144" s="234" t="s">
        <v>132</v>
      </c>
    </row>
    <row r="145" s="14" customFormat="1">
      <c r="A145" s="14"/>
      <c r="B145" s="235"/>
      <c r="C145" s="236"/>
      <c r="D145" s="226" t="s">
        <v>144</v>
      </c>
      <c r="E145" s="237" t="s">
        <v>19</v>
      </c>
      <c r="F145" s="238" t="s">
        <v>566</v>
      </c>
      <c r="G145" s="236"/>
      <c r="H145" s="239">
        <v>82.599999999999994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144</v>
      </c>
      <c r="AU145" s="245" t="s">
        <v>84</v>
      </c>
      <c r="AV145" s="14" t="s">
        <v>84</v>
      </c>
      <c r="AW145" s="14" t="s">
        <v>36</v>
      </c>
      <c r="AX145" s="14" t="s">
        <v>74</v>
      </c>
      <c r="AY145" s="245" t="s">
        <v>132</v>
      </c>
    </row>
    <row r="146" s="13" customFormat="1">
      <c r="A146" s="13"/>
      <c r="B146" s="224"/>
      <c r="C146" s="225"/>
      <c r="D146" s="226" t="s">
        <v>144</v>
      </c>
      <c r="E146" s="227" t="s">
        <v>19</v>
      </c>
      <c r="F146" s="228" t="s">
        <v>153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144</v>
      </c>
      <c r="AU146" s="234" t="s">
        <v>84</v>
      </c>
      <c r="AV146" s="13" t="s">
        <v>82</v>
      </c>
      <c r="AW146" s="13" t="s">
        <v>36</v>
      </c>
      <c r="AX146" s="13" t="s">
        <v>74</v>
      </c>
      <c r="AY146" s="234" t="s">
        <v>132</v>
      </c>
    </row>
    <row r="147" s="14" customFormat="1">
      <c r="A147" s="14"/>
      <c r="B147" s="235"/>
      <c r="C147" s="236"/>
      <c r="D147" s="226" t="s">
        <v>144</v>
      </c>
      <c r="E147" s="237" t="s">
        <v>19</v>
      </c>
      <c r="F147" s="238" t="s">
        <v>567</v>
      </c>
      <c r="G147" s="236"/>
      <c r="H147" s="239">
        <v>89.599999999999994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144</v>
      </c>
      <c r="AU147" s="245" t="s">
        <v>84</v>
      </c>
      <c r="AV147" s="14" t="s">
        <v>84</v>
      </c>
      <c r="AW147" s="14" t="s">
        <v>36</v>
      </c>
      <c r="AX147" s="14" t="s">
        <v>74</v>
      </c>
      <c r="AY147" s="245" t="s">
        <v>132</v>
      </c>
    </row>
    <row r="148" s="13" customFormat="1">
      <c r="A148" s="13"/>
      <c r="B148" s="224"/>
      <c r="C148" s="225"/>
      <c r="D148" s="226" t="s">
        <v>144</v>
      </c>
      <c r="E148" s="227" t="s">
        <v>19</v>
      </c>
      <c r="F148" s="228" t="s">
        <v>167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144</v>
      </c>
      <c r="AU148" s="234" t="s">
        <v>84</v>
      </c>
      <c r="AV148" s="13" t="s">
        <v>82</v>
      </c>
      <c r="AW148" s="13" t="s">
        <v>36</v>
      </c>
      <c r="AX148" s="13" t="s">
        <v>74</v>
      </c>
      <c r="AY148" s="234" t="s">
        <v>132</v>
      </c>
    </row>
    <row r="149" s="14" customFormat="1">
      <c r="A149" s="14"/>
      <c r="B149" s="235"/>
      <c r="C149" s="236"/>
      <c r="D149" s="226" t="s">
        <v>144</v>
      </c>
      <c r="E149" s="237" t="s">
        <v>19</v>
      </c>
      <c r="F149" s="238" t="s">
        <v>568</v>
      </c>
      <c r="G149" s="236"/>
      <c r="H149" s="239">
        <v>66.400000000000006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144</v>
      </c>
      <c r="AU149" s="245" t="s">
        <v>84</v>
      </c>
      <c r="AV149" s="14" t="s">
        <v>84</v>
      </c>
      <c r="AW149" s="14" t="s">
        <v>36</v>
      </c>
      <c r="AX149" s="14" t="s">
        <v>74</v>
      </c>
      <c r="AY149" s="245" t="s">
        <v>132</v>
      </c>
    </row>
    <row r="150" s="15" customFormat="1">
      <c r="A150" s="15"/>
      <c r="B150" s="246"/>
      <c r="C150" s="247"/>
      <c r="D150" s="226" t="s">
        <v>144</v>
      </c>
      <c r="E150" s="248" t="s">
        <v>19</v>
      </c>
      <c r="F150" s="249" t="s">
        <v>147</v>
      </c>
      <c r="G150" s="247"/>
      <c r="H150" s="250">
        <v>305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6" t="s">
        <v>144</v>
      </c>
      <c r="AU150" s="256" t="s">
        <v>84</v>
      </c>
      <c r="AV150" s="15" t="s">
        <v>140</v>
      </c>
      <c r="AW150" s="15" t="s">
        <v>36</v>
      </c>
      <c r="AX150" s="15" t="s">
        <v>82</v>
      </c>
      <c r="AY150" s="256" t="s">
        <v>132</v>
      </c>
    </row>
    <row r="151" s="2" customFormat="1" ht="49.05" customHeight="1">
      <c r="A151" s="40"/>
      <c r="B151" s="41"/>
      <c r="C151" s="206" t="s">
        <v>140</v>
      </c>
      <c r="D151" s="206" t="s">
        <v>135</v>
      </c>
      <c r="E151" s="207" t="s">
        <v>569</v>
      </c>
      <c r="F151" s="208" t="s">
        <v>570</v>
      </c>
      <c r="G151" s="209" t="s">
        <v>138</v>
      </c>
      <c r="H151" s="210">
        <v>251.63999999999999</v>
      </c>
      <c r="I151" s="211"/>
      <c r="J151" s="212">
        <f>ROUND(I151*H151,2)</f>
        <v>0</v>
      </c>
      <c r="K151" s="208" t="s">
        <v>139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0.0206</v>
      </c>
      <c r="R151" s="215">
        <f>Q151*H151</f>
        <v>5.1837840000000002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135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140</v>
      </c>
      <c r="BM151" s="217" t="s">
        <v>571</v>
      </c>
    </row>
    <row r="152" s="2" customFormat="1">
      <c r="A152" s="40"/>
      <c r="B152" s="41"/>
      <c r="C152" s="42"/>
      <c r="D152" s="219" t="s">
        <v>142</v>
      </c>
      <c r="E152" s="42"/>
      <c r="F152" s="220" t="s">
        <v>572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142</v>
      </c>
      <c r="AU152" s="19" t="s">
        <v>84</v>
      </c>
    </row>
    <row r="153" s="13" customFormat="1">
      <c r="A153" s="13"/>
      <c r="B153" s="224"/>
      <c r="C153" s="225"/>
      <c r="D153" s="226" t="s">
        <v>144</v>
      </c>
      <c r="E153" s="227" t="s">
        <v>19</v>
      </c>
      <c r="F153" s="228" t="s">
        <v>162</v>
      </c>
      <c r="G153" s="225"/>
      <c r="H153" s="227" t="s">
        <v>19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144</v>
      </c>
      <c r="AU153" s="234" t="s">
        <v>84</v>
      </c>
      <c r="AV153" s="13" t="s">
        <v>82</v>
      </c>
      <c r="AW153" s="13" t="s">
        <v>36</v>
      </c>
      <c r="AX153" s="13" t="s">
        <v>74</v>
      </c>
      <c r="AY153" s="234" t="s">
        <v>132</v>
      </c>
    </row>
    <row r="154" s="14" customFormat="1">
      <c r="A154" s="14"/>
      <c r="B154" s="235"/>
      <c r="C154" s="236"/>
      <c r="D154" s="226" t="s">
        <v>144</v>
      </c>
      <c r="E154" s="237" t="s">
        <v>19</v>
      </c>
      <c r="F154" s="238" t="s">
        <v>573</v>
      </c>
      <c r="G154" s="236"/>
      <c r="H154" s="239">
        <v>39.840000000000003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144</v>
      </c>
      <c r="AU154" s="245" t="s">
        <v>84</v>
      </c>
      <c r="AV154" s="14" t="s">
        <v>84</v>
      </c>
      <c r="AW154" s="14" t="s">
        <v>36</v>
      </c>
      <c r="AX154" s="14" t="s">
        <v>74</v>
      </c>
      <c r="AY154" s="245" t="s">
        <v>132</v>
      </c>
    </row>
    <row r="155" s="13" customFormat="1">
      <c r="A155" s="13"/>
      <c r="B155" s="224"/>
      <c r="C155" s="225"/>
      <c r="D155" s="226" t="s">
        <v>144</v>
      </c>
      <c r="E155" s="227" t="s">
        <v>19</v>
      </c>
      <c r="F155" s="228" t="s">
        <v>164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144</v>
      </c>
      <c r="AU155" s="234" t="s">
        <v>84</v>
      </c>
      <c r="AV155" s="13" t="s">
        <v>82</v>
      </c>
      <c r="AW155" s="13" t="s">
        <v>36</v>
      </c>
      <c r="AX155" s="13" t="s">
        <v>74</v>
      </c>
      <c r="AY155" s="234" t="s">
        <v>132</v>
      </c>
    </row>
    <row r="156" s="14" customFormat="1">
      <c r="A156" s="14"/>
      <c r="B156" s="235"/>
      <c r="C156" s="236"/>
      <c r="D156" s="226" t="s">
        <v>144</v>
      </c>
      <c r="E156" s="237" t="s">
        <v>19</v>
      </c>
      <c r="F156" s="238" t="s">
        <v>574</v>
      </c>
      <c r="G156" s="236"/>
      <c r="H156" s="239">
        <v>57.719999999999999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144</v>
      </c>
      <c r="AU156" s="245" t="s">
        <v>84</v>
      </c>
      <c r="AV156" s="14" t="s">
        <v>84</v>
      </c>
      <c r="AW156" s="14" t="s">
        <v>36</v>
      </c>
      <c r="AX156" s="14" t="s">
        <v>74</v>
      </c>
      <c r="AY156" s="245" t="s">
        <v>132</v>
      </c>
    </row>
    <row r="157" s="14" customFormat="1">
      <c r="A157" s="14"/>
      <c r="B157" s="235"/>
      <c r="C157" s="236"/>
      <c r="D157" s="226" t="s">
        <v>144</v>
      </c>
      <c r="E157" s="237" t="s">
        <v>19</v>
      </c>
      <c r="F157" s="238" t="s">
        <v>575</v>
      </c>
      <c r="G157" s="236"/>
      <c r="H157" s="239">
        <v>21.760000000000002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144</v>
      </c>
      <c r="AU157" s="245" t="s">
        <v>84</v>
      </c>
      <c r="AV157" s="14" t="s">
        <v>84</v>
      </c>
      <c r="AW157" s="14" t="s">
        <v>36</v>
      </c>
      <c r="AX157" s="14" t="s">
        <v>74</v>
      </c>
      <c r="AY157" s="245" t="s">
        <v>132</v>
      </c>
    </row>
    <row r="158" s="13" customFormat="1">
      <c r="A158" s="13"/>
      <c r="B158" s="224"/>
      <c r="C158" s="225"/>
      <c r="D158" s="226" t="s">
        <v>144</v>
      </c>
      <c r="E158" s="227" t="s">
        <v>19</v>
      </c>
      <c r="F158" s="228" t="s">
        <v>153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144</v>
      </c>
      <c r="AU158" s="234" t="s">
        <v>84</v>
      </c>
      <c r="AV158" s="13" t="s">
        <v>82</v>
      </c>
      <c r="AW158" s="13" t="s">
        <v>36</v>
      </c>
      <c r="AX158" s="13" t="s">
        <v>74</v>
      </c>
      <c r="AY158" s="234" t="s">
        <v>132</v>
      </c>
    </row>
    <row r="159" s="14" customFormat="1">
      <c r="A159" s="14"/>
      <c r="B159" s="235"/>
      <c r="C159" s="236"/>
      <c r="D159" s="226" t="s">
        <v>144</v>
      </c>
      <c r="E159" s="237" t="s">
        <v>19</v>
      </c>
      <c r="F159" s="238" t="s">
        <v>576</v>
      </c>
      <c r="G159" s="236"/>
      <c r="H159" s="239">
        <v>64.319999999999993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144</v>
      </c>
      <c r="AU159" s="245" t="s">
        <v>84</v>
      </c>
      <c r="AV159" s="14" t="s">
        <v>84</v>
      </c>
      <c r="AW159" s="14" t="s">
        <v>36</v>
      </c>
      <c r="AX159" s="14" t="s">
        <v>74</v>
      </c>
      <c r="AY159" s="245" t="s">
        <v>132</v>
      </c>
    </row>
    <row r="160" s="14" customFormat="1">
      <c r="A160" s="14"/>
      <c r="B160" s="235"/>
      <c r="C160" s="236"/>
      <c r="D160" s="226" t="s">
        <v>144</v>
      </c>
      <c r="E160" s="237" t="s">
        <v>19</v>
      </c>
      <c r="F160" s="238" t="s">
        <v>577</v>
      </c>
      <c r="G160" s="236"/>
      <c r="H160" s="239">
        <v>28.16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144</v>
      </c>
      <c r="AU160" s="245" t="s">
        <v>84</v>
      </c>
      <c r="AV160" s="14" t="s">
        <v>84</v>
      </c>
      <c r="AW160" s="14" t="s">
        <v>36</v>
      </c>
      <c r="AX160" s="14" t="s">
        <v>74</v>
      </c>
      <c r="AY160" s="245" t="s">
        <v>132</v>
      </c>
    </row>
    <row r="161" s="13" customFormat="1">
      <c r="A161" s="13"/>
      <c r="B161" s="224"/>
      <c r="C161" s="225"/>
      <c r="D161" s="226" t="s">
        <v>144</v>
      </c>
      <c r="E161" s="227" t="s">
        <v>19</v>
      </c>
      <c r="F161" s="228" t="s">
        <v>167</v>
      </c>
      <c r="G161" s="225"/>
      <c r="H161" s="227" t="s">
        <v>19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144</v>
      </c>
      <c r="AU161" s="234" t="s">
        <v>84</v>
      </c>
      <c r="AV161" s="13" t="s">
        <v>82</v>
      </c>
      <c r="AW161" s="13" t="s">
        <v>36</v>
      </c>
      <c r="AX161" s="13" t="s">
        <v>74</v>
      </c>
      <c r="AY161" s="234" t="s">
        <v>132</v>
      </c>
    </row>
    <row r="162" s="14" customFormat="1">
      <c r="A162" s="14"/>
      <c r="B162" s="235"/>
      <c r="C162" s="236"/>
      <c r="D162" s="226" t="s">
        <v>144</v>
      </c>
      <c r="E162" s="237" t="s">
        <v>19</v>
      </c>
      <c r="F162" s="238" t="s">
        <v>578</v>
      </c>
      <c r="G162" s="236"/>
      <c r="H162" s="239">
        <v>39.840000000000003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144</v>
      </c>
      <c r="AU162" s="245" t="s">
        <v>84</v>
      </c>
      <c r="AV162" s="14" t="s">
        <v>84</v>
      </c>
      <c r="AW162" s="14" t="s">
        <v>36</v>
      </c>
      <c r="AX162" s="14" t="s">
        <v>74</v>
      </c>
      <c r="AY162" s="245" t="s">
        <v>132</v>
      </c>
    </row>
    <row r="163" s="15" customFormat="1">
      <c r="A163" s="15"/>
      <c r="B163" s="246"/>
      <c r="C163" s="247"/>
      <c r="D163" s="226" t="s">
        <v>144</v>
      </c>
      <c r="E163" s="248" t="s">
        <v>19</v>
      </c>
      <c r="F163" s="249" t="s">
        <v>147</v>
      </c>
      <c r="G163" s="247"/>
      <c r="H163" s="250">
        <v>251.63999999999999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6" t="s">
        <v>144</v>
      </c>
      <c r="AU163" s="256" t="s">
        <v>84</v>
      </c>
      <c r="AV163" s="15" t="s">
        <v>140</v>
      </c>
      <c r="AW163" s="15" t="s">
        <v>36</v>
      </c>
      <c r="AX163" s="15" t="s">
        <v>82</v>
      </c>
      <c r="AY163" s="256" t="s">
        <v>132</v>
      </c>
    </row>
    <row r="164" s="2" customFormat="1" ht="24.15" customHeight="1">
      <c r="A164" s="40"/>
      <c r="B164" s="41"/>
      <c r="C164" s="206" t="s">
        <v>177</v>
      </c>
      <c r="D164" s="206" t="s">
        <v>135</v>
      </c>
      <c r="E164" s="207" t="s">
        <v>579</v>
      </c>
      <c r="F164" s="208" t="s">
        <v>580</v>
      </c>
      <c r="G164" s="209" t="s">
        <v>180</v>
      </c>
      <c r="H164" s="210">
        <v>65</v>
      </c>
      <c r="I164" s="211"/>
      <c r="J164" s="212">
        <f>ROUND(I164*H164,2)</f>
        <v>0</v>
      </c>
      <c r="K164" s="208" t="s">
        <v>139</v>
      </c>
      <c r="L164" s="46"/>
      <c r="M164" s="213" t="s">
        <v>19</v>
      </c>
      <c r="N164" s="214" t="s">
        <v>45</v>
      </c>
      <c r="O164" s="86"/>
      <c r="P164" s="215">
        <f>O164*H164</f>
        <v>0</v>
      </c>
      <c r="Q164" s="215">
        <v>0.0015</v>
      </c>
      <c r="R164" s="215">
        <f>Q164*H164</f>
        <v>0.097500000000000003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140</v>
      </c>
      <c r="AT164" s="217" t="s">
        <v>135</v>
      </c>
      <c r="AU164" s="217" t="s">
        <v>84</v>
      </c>
      <c r="AY164" s="19" t="s">
        <v>132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140</v>
      </c>
      <c r="BM164" s="217" t="s">
        <v>581</v>
      </c>
    </row>
    <row r="165" s="2" customFormat="1">
      <c r="A165" s="40"/>
      <c r="B165" s="41"/>
      <c r="C165" s="42"/>
      <c r="D165" s="219" t="s">
        <v>142</v>
      </c>
      <c r="E165" s="42"/>
      <c r="F165" s="220" t="s">
        <v>582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142</v>
      </c>
      <c r="AU165" s="19" t="s">
        <v>84</v>
      </c>
    </row>
    <row r="166" s="13" customFormat="1">
      <c r="A166" s="13"/>
      <c r="B166" s="224"/>
      <c r="C166" s="225"/>
      <c r="D166" s="226" t="s">
        <v>144</v>
      </c>
      <c r="E166" s="227" t="s">
        <v>19</v>
      </c>
      <c r="F166" s="228" t="s">
        <v>162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144</v>
      </c>
      <c r="AU166" s="234" t="s">
        <v>84</v>
      </c>
      <c r="AV166" s="13" t="s">
        <v>82</v>
      </c>
      <c r="AW166" s="13" t="s">
        <v>36</v>
      </c>
      <c r="AX166" s="13" t="s">
        <v>74</v>
      </c>
      <c r="AY166" s="234" t="s">
        <v>132</v>
      </c>
    </row>
    <row r="167" s="14" customFormat="1">
      <c r="A167" s="14"/>
      <c r="B167" s="235"/>
      <c r="C167" s="236"/>
      <c r="D167" s="226" t="s">
        <v>144</v>
      </c>
      <c r="E167" s="237" t="s">
        <v>19</v>
      </c>
      <c r="F167" s="238" t="s">
        <v>583</v>
      </c>
      <c r="G167" s="236"/>
      <c r="H167" s="239">
        <v>10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144</v>
      </c>
      <c r="AU167" s="245" t="s">
        <v>84</v>
      </c>
      <c r="AV167" s="14" t="s">
        <v>84</v>
      </c>
      <c r="AW167" s="14" t="s">
        <v>36</v>
      </c>
      <c r="AX167" s="14" t="s">
        <v>74</v>
      </c>
      <c r="AY167" s="245" t="s">
        <v>132</v>
      </c>
    </row>
    <row r="168" s="13" customFormat="1">
      <c r="A168" s="13"/>
      <c r="B168" s="224"/>
      <c r="C168" s="225"/>
      <c r="D168" s="226" t="s">
        <v>144</v>
      </c>
      <c r="E168" s="227" t="s">
        <v>19</v>
      </c>
      <c r="F168" s="228" t="s">
        <v>164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144</v>
      </c>
      <c r="AU168" s="234" t="s">
        <v>84</v>
      </c>
      <c r="AV168" s="13" t="s">
        <v>82</v>
      </c>
      <c r="AW168" s="13" t="s">
        <v>36</v>
      </c>
      <c r="AX168" s="13" t="s">
        <v>74</v>
      </c>
      <c r="AY168" s="234" t="s">
        <v>132</v>
      </c>
    </row>
    <row r="169" s="14" customFormat="1">
      <c r="A169" s="14"/>
      <c r="B169" s="235"/>
      <c r="C169" s="236"/>
      <c r="D169" s="226" t="s">
        <v>144</v>
      </c>
      <c r="E169" s="237" t="s">
        <v>19</v>
      </c>
      <c r="F169" s="238" t="s">
        <v>584</v>
      </c>
      <c r="G169" s="236"/>
      <c r="H169" s="239">
        <v>25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144</v>
      </c>
      <c r="AU169" s="245" t="s">
        <v>84</v>
      </c>
      <c r="AV169" s="14" t="s">
        <v>84</v>
      </c>
      <c r="AW169" s="14" t="s">
        <v>36</v>
      </c>
      <c r="AX169" s="14" t="s">
        <v>74</v>
      </c>
      <c r="AY169" s="245" t="s">
        <v>132</v>
      </c>
    </row>
    <row r="170" s="13" customFormat="1">
      <c r="A170" s="13"/>
      <c r="B170" s="224"/>
      <c r="C170" s="225"/>
      <c r="D170" s="226" t="s">
        <v>144</v>
      </c>
      <c r="E170" s="227" t="s">
        <v>19</v>
      </c>
      <c r="F170" s="228" t="s">
        <v>153</v>
      </c>
      <c r="G170" s="225"/>
      <c r="H170" s="227" t="s">
        <v>19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144</v>
      </c>
      <c r="AU170" s="234" t="s">
        <v>84</v>
      </c>
      <c r="AV170" s="13" t="s">
        <v>82</v>
      </c>
      <c r="AW170" s="13" t="s">
        <v>36</v>
      </c>
      <c r="AX170" s="13" t="s">
        <v>74</v>
      </c>
      <c r="AY170" s="234" t="s">
        <v>132</v>
      </c>
    </row>
    <row r="171" s="14" customFormat="1">
      <c r="A171" s="14"/>
      <c r="B171" s="235"/>
      <c r="C171" s="236"/>
      <c r="D171" s="226" t="s">
        <v>144</v>
      </c>
      <c r="E171" s="237" t="s">
        <v>19</v>
      </c>
      <c r="F171" s="238" t="s">
        <v>585</v>
      </c>
      <c r="G171" s="236"/>
      <c r="H171" s="239">
        <v>20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144</v>
      </c>
      <c r="AU171" s="245" t="s">
        <v>84</v>
      </c>
      <c r="AV171" s="14" t="s">
        <v>84</v>
      </c>
      <c r="AW171" s="14" t="s">
        <v>36</v>
      </c>
      <c r="AX171" s="14" t="s">
        <v>74</v>
      </c>
      <c r="AY171" s="245" t="s">
        <v>132</v>
      </c>
    </row>
    <row r="172" s="13" customFormat="1">
      <c r="A172" s="13"/>
      <c r="B172" s="224"/>
      <c r="C172" s="225"/>
      <c r="D172" s="226" t="s">
        <v>144</v>
      </c>
      <c r="E172" s="227" t="s">
        <v>19</v>
      </c>
      <c r="F172" s="228" t="s">
        <v>167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144</v>
      </c>
      <c r="AU172" s="234" t="s">
        <v>84</v>
      </c>
      <c r="AV172" s="13" t="s">
        <v>82</v>
      </c>
      <c r="AW172" s="13" t="s">
        <v>36</v>
      </c>
      <c r="AX172" s="13" t="s">
        <v>74</v>
      </c>
      <c r="AY172" s="234" t="s">
        <v>132</v>
      </c>
    </row>
    <row r="173" s="14" customFormat="1">
      <c r="A173" s="14"/>
      <c r="B173" s="235"/>
      <c r="C173" s="236"/>
      <c r="D173" s="226" t="s">
        <v>144</v>
      </c>
      <c r="E173" s="237" t="s">
        <v>19</v>
      </c>
      <c r="F173" s="238" t="s">
        <v>583</v>
      </c>
      <c r="G173" s="236"/>
      <c r="H173" s="239">
        <v>10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144</v>
      </c>
      <c r="AU173" s="245" t="s">
        <v>84</v>
      </c>
      <c r="AV173" s="14" t="s">
        <v>84</v>
      </c>
      <c r="AW173" s="14" t="s">
        <v>36</v>
      </c>
      <c r="AX173" s="14" t="s">
        <v>74</v>
      </c>
      <c r="AY173" s="245" t="s">
        <v>132</v>
      </c>
    </row>
    <row r="174" s="15" customFormat="1">
      <c r="A174" s="15"/>
      <c r="B174" s="246"/>
      <c r="C174" s="247"/>
      <c r="D174" s="226" t="s">
        <v>144</v>
      </c>
      <c r="E174" s="248" t="s">
        <v>19</v>
      </c>
      <c r="F174" s="249" t="s">
        <v>147</v>
      </c>
      <c r="G174" s="247"/>
      <c r="H174" s="250">
        <v>65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6" t="s">
        <v>144</v>
      </c>
      <c r="AU174" s="256" t="s">
        <v>84</v>
      </c>
      <c r="AV174" s="15" t="s">
        <v>140</v>
      </c>
      <c r="AW174" s="15" t="s">
        <v>36</v>
      </c>
      <c r="AX174" s="15" t="s">
        <v>82</v>
      </c>
      <c r="AY174" s="256" t="s">
        <v>132</v>
      </c>
    </row>
    <row r="175" s="2" customFormat="1" ht="37.8" customHeight="1">
      <c r="A175" s="40"/>
      <c r="B175" s="41"/>
      <c r="C175" s="206" t="s">
        <v>191</v>
      </c>
      <c r="D175" s="206" t="s">
        <v>135</v>
      </c>
      <c r="E175" s="207" t="s">
        <v>586</v>
      </c>
      <c r="F175" s="208" t="s">
        <v>587</v>
      </c>
      <c r="G175" s="209" t="s">
        <v>138</v>
      </c>
      <c r="H175" s="210">
        <v>118.55</v>
      </c>
      <c r="I175" s="211"/>
      <c r="J175" s="212">
        <f>ROUND(I175*H175,2)</f>
        <v>0</v>
      </c>
      <c r="K175" s="208" t="s">
        <v>139</v>
      </c>
      <c r="L175" s="46"/>
      <c r="M175" s="213" t="s">
        <v>19</v>
      </c>
      <c r="N175" s="214" t="s">
        <v>45</v>
      </c>
      <c r="O175" s="86"/>
      <c r="P175" s="215">
        <f>O175*H175</f>
        <v>0</v>
      </c>
      <c r="Q175" s="215">
        <v>0.00055000000000000003</v>
      </c>
      <c r="R175" s="215">
        <f>Q175*H175</f>
        <v>0.065202499999999997</v>
      </c>
      <c r="S175" s="215">
        <v>0.00059999999999999995</v>
      </c>
      <c r="T175" s="216">
        <f>S175*H175</f>
        <v>0.071129999999999999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140</v>
      </c>
      <c r="AT175" s="217" t="s">
        <v>135</v>
      </c>
      <c r="AU175" s="217" t="s">
        <v>84</v>
      </c>
      <c r="AY175" s="19" t="s">
        <v>132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140</v>
      </c>
      <c r="BM175" s="217" t="s">
        <v>588</v>
      </c>
    </row>
    <row r="176" s="2" customFormat="1">
      <c r="A176" s="40"/>
      <c r="B176" s="41"/>
      <c r="C176" s="42"/>
      <c r="D176" s="219" t="s">
        <v>142</v>
      </c>
      <c r="E176" s="42"/>
      <c r="F176" s="220" t="s">
        <v>589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142</v>
      </c>
      <c r="AU176" s="19" t="s">
        <v>84</v>
      </c>
    </row>
    <row r="177" s="13" customFormat="1">
      <c r="A177" s="13"/>
      <c r="B177" s="224"/>
      <c r="C177" s="225"/>
      <c r="D177" s="226" t="s">
        <v>144</v>
      </c>
      <c r="E177" s="227" t="s">
        <v>19</v>
      </c>
      <c r="F177" s="228" t="s">
        <v>162</v>
      </c>
      <c r="G177" s="225"/>
      <c r="H177" s="227" t="s">
        <v>19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144</v>
      </c>
      <c r="AU177" s="234" t="s">
        <v>84</v>
      </c>
      <c r="AV177" s="13" t="s">
        <v>82</v>
      </c>
      <c r="AW177" s="13" t="s">
        <v>36</v>
      </c>
      <c r="AX177" s="13" t="s">
        <v>74</v>
      </c>
      <c r="AY177" s="234" t="s">
        <v>132</v>
      </c>
    </row>
    <row r="178" s="14" customFormat="1">
      <c r="A178" s="14"/>
      <c r="B178" s="235"/>
      <c r="C178" s="236"/>
      <c r="D178" s="226" t="s">
        <v>144</v>
      </c>
      <c r="E178" s="237" t="s">
        <v>19</v>
      </c>
      <c r="F178" s="238" t="s">
        <v>590</v>
      </c>
      <c r="G178" s="236"/>
      <c r="H178" s="239">
        <v>26.66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144</v>
      </c>
      <c r="AU178" s="245" t="s">
        <v>84</v>
      </c>
      <c r="AV178" s="14" t="s">
        <v>84</v>
      </c>
      <c r="AW178" s="14" t="s">
        <v>36</v>
      </c>
      <c r="AX178" s="14" t="s">
        <v>74</v>
      </c>
      <c r="AY178" s="245" t="s">
        <v>132</v>
      </c>
    </row>
    <row r="179" s="13" customFormat="1">
      <c r="A179" s="13"/>
      <c r="B179" s="224"/>
      <c r="C179" s="225"/>
      <c r="D179" s="226" t="s">
        <v>144</v>
      </c>
      <c r="E179" s="227" t="s">
        <v>19</v>
      </c>
      <c r="F179" s="228" t="s">
        <v>164</v>
      </c>
      <c r="G179" s="225"/>
      <c r="H179" s="227" t="s">
        <v>19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144</v>
      </c>
      <c r="AU179" s="234" t="s">
        <v>84</v>
      </c>
      <c r="AV179" s="13" t="s">
        <v>82</v>
      </c>
      <c r="AW179" s="13" t="s">
        <v>36</v>
      </c>
      <c r="AX179" s="13" t="s">
        <v>74</v>
      </c>
      <c r="AY179" s="234" t="s">
        <v>132</v>
      </c>
    </row>
    <row r="180" s="14" customFormat="1">
      <c r="A180" s="14"/>
      <c r="B180" s="235"/>
      <c r="C180" s="236"/>
      <c r="D180" s="226" t="s">
        <v>144</v>
      </c>
      <c r="E180" s="237" t="s">
        <v>19</v>
      </c>
      <c r="F180" s="238" t="s">
        <v>591</v>
      </c>
      <c r="G180" s="236"/>
      <c r="H180" s="239">
        <v>34.18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144</v>
      </c>
      <c r="AU180" s="245" t="s">
        <v>84</v>
      </c>
      <c r="AV180" s="14" t="s">
        <v>84</v>
      </c>
      <c r="AW180" s="14" t="s">
        <v>36</v>
      </c>
      <c r="AX180" s="14" t="s">
        <v>74</v>
      </c>
      <c r="AY180" s="245" t="s">
        <v>132</v>
      </c>
    </row>
    <row r="181" s="13" customFormat="1">
      <c r="A181" s="13"/>
      <c r="B181" s="224"/>
      <c r="C181" s="225"/>
      <c r="D181" s="226" t="s">
        <v>144</v>
      </c>
      <c r="E181" s="227" t="s">
        <v>19</v>
      </c>
      <c r="F181" s="228" t="s">
        <v>153</v>
      </c>
      <c r="G181" s="225"/>
      <c r="H181" s="227" t="s">
        <v>19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144</v>
      </c>
      <c r="AU181" s="234" t="s">
        <v>84</v>
      </c>
      <c r="AV181" s="13" t="s">
        <v>82</v>
      </c>
      <c r="AW181" s="13" t="s">
        <v>36</v>
      </c>
      <c r="AX181" s="13" t="s">
        <v>74</v>
      </c>
      <c r="AY181" s="234" t="s">
        <v>132</v>
      </c>
    </row>
    <row r="182" s="14" customFormat="1">
      <c r="A182" s="14"/>
      <c r="B182" s="235"/>
      <c r="C182" s="236"/>
      <c r="D182" s="226" t="s">
        <v>144</v>
      </c>
      <c r="E182" s="237" t="s">
        <v>19</v>
      </c>
      <c r="F182" s="238" t="s">
        <v>592</v>
      </c>
      <c r="G182" s="236"/>
      <c r="H182" s="239">
        <v>31.52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144</v>
      </c>
      <c r="AU182" s="245" t="s">
        <v>84</v>
      </c>
      <c r="AV182" s="14" t="s">
        <v>84</v>
      </c>
      <c r="AW182" s="14" t="s">
        <v>36</v>
      </c>
      <c r="AX182" s="14" t="s">
        <v>74</v>
      </c>
      <c r="AY182" s="245" t="s">
        <v>132</v>
      </c>
    </row>
    <row r="183" s="13" customFormat="1">
      <c r="A183" s="13"/>
      <c r="B183" s="224"/>
      <c r="C183" s="225"/>
      <c r="D183" s="226" t="s">
        <v>144</v>
      </c>
      <c r="E183" s="227" t="s">
        <v>19</v>
      </c>
      <c r="F183" s="228" t="s">
        <v>167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144</v>
      </c>
      <c r="AU183" s="234" t="s">
        <v>84</v>
      </c>
      <c r="AV183" s="13" t="s">
        <v>82</v>
      </c>
      <c r="AW183" s="13" t="s">
        <v>36</v>
      </c>
      <c r="AX183" s="13" t="s">
        <v>74</v>
      </c>
      <c r="AY183" s="234" t="s">
        <v>132</v>
      </c>
    </row>
    <row r="184" s="14" customFormat="1">
      <c r="A184" s="14"/>
      <c r="B184" s="235"/>
      <c r="C184" s="236"/>
      <c r="D184" s="226" t="s">
        <v>144</v>
      </c>
      <c r="E184" s="237" t="s">
        <v>19</v>
      </c>
      <c r="F184" s="238" t="s">
        <v>593</v>
      </c>
      <c r="G184" s="236"/>
      <c r="H184" s="239">
        <v>26.190000000000001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144</v>
      </c>
      <c r="AU184" s="245" t="s">
        <v>84</v>
      </c>
      <c r="AV184" s="14" t="s">
        <v>84</v>
      </c>
      <c r="AW184" s="14" t="s">
        <v>36</v>
      </c>
      <c r="AX184" s="14" t="s">
        <v>74</v>
      </c>
      <c r="AY184" s="245" t="s">
        <v>132</v>
      </c>
    </row>
    <row r="185" s="15" customFormat="1">
      <c r="A185" s="15"/>
      <c r="B185" s="246"/>
      <c r="C185" s="247"/>
      <c r="D185" s="226" t="s">
        <v>144</v>
      </c>
      <c r="E185" s="248" t="s">
        <v>19</v>
      </c>
      <c r="F185" s="249" t="s">
        <v>147</v>
      </c>
      <c r="G185" s="247"/>
      <c r="H185" s="250">
        <v>118.55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6" t="s">
        <v>144</v>
      </c>
      <c r="AU185" s="256" t="s">
        <v>84</v>
      </c>
      <c r="AV185" s="15" t="s">
        <v>140</v>
      </c>
      <c r="AW185" s="15" t="s">
        <v>36</v>
      </c>
      <c r="AX185" s="15" t="s">
        <v>82</v>
      </c>
      <c r="AY185" s="256" t="s">
        <v>132</v>
      </c>
    </row>
    <row r="186" s="2" customFormat="1" ht="33" customHeight="1">
      <c r="A186" s="40"/>
      <c r="B186" s="41"/>
      <c r="C186" s="206" t="s">
        <v>197</v>
      </c>
      <c r="D186" s="206" t="s">
        <v>135</v>
      </c>
      <c r="E186" s="207" t="s">
        <v>594</v>
      </c>
      <c r="F186" s="208" t="s">
        <v>595</v>
      </c>
      <c r="G186" s="209" t="s">
        <v>159</v>
      </c>
      <c r="H186" s="210">
        <v>8.7850000000000001</v>
      </c>
      <c r="I186" s="211"/>
      <c r="J186" s="212">
        <f>ROUND(I186*H186,2)</f>
        <v>0</v>
      </c>
      <c r="K186" s="208" t="s">
        <v>139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2.5018699999999998</v>
      </c>
      <c r="R186" s="215">
        <f>Q186*H186</f>
        <v>21.978927949999999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140</v>
      </c>
      <c r="AT186" s="217" t="s">
        <v>135</v>
      </c>
      <c r="AU186" s="217" t="s">
        <v>84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140</v>
      </c>
      <c r="BM186" s="217" t="s">
        <v>596</v>
      </c>
    </row>
    <row r="187" s="2" customFormat="1">
      <c r="A187" s="40"/>
      <c r="B187" s="41"/>
      <c r="C187" s="42"/>
      <c r="D187" s="219" t="s">
        <v>142</v>
      </c>
      <c r="E187" s="42"/>
      <c r="F187" s="220" t="s">
        <v>597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142</v>
      </c>
      <c r="AU187" s="19" t="s">
        <v>84</v>
      </c>
    </row>
    <row r="188" s="13" customFormat="1">
      <c r="A188" s="13"/>
      <c r="B188" s="224"/>
      <c r="C188" s="225"/>
      <c r="D188" s="226" t="s">
        <v>144</v>
      </c>
      <c r="E188" s="227" t="s">
        <v>19</v>
      </c>
      <c r="F188" s="228" t="s">
        <v>162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144</v>
      </c>
      <c r="AU188" s="234" t="s">
        <v>84</v>
      </c>
      <c r="AV188" s="13" t="s">
        <v>82</v>
      </c>
      <c r="AW188" s="13" t="s">
        <v>36</v>
      </c>
      <c r="AX188" s="13" t="s">
        <v>74</v>
      </c>
      <c r="AY188" s="234" t="s">
        <v>132</v>
      </c>
    </row>
    <row r="189" s="14" customFormat="1">
      <c r="A189" s="14"/>
      <c r="B189" s="235"/>
      <c r="C189" s="236"/>
      <c r="D189" s="226" t="s">
        <v>144</v>
      </c>
      <c r="E189" s="237" t="s">
        <v>19</v>
      </c>
      <c r="F189" s="238" t="s">
        <v>163</v>
      </c>
      <c r="G189" s="236"/>
      <c r="H189" s="239">
        <v>1.925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144</v>
      </c>
      <c r="AU189" s="245" t="s">
        <v>84</v>
      </c>
      <c r="AV189" s="14" t="s">
        <v>84</v>
      </c>
      <c r="AW189" s="14" t="s">
        <v>36</v>
      </c>
      <c r="AX189" s="14" t="s">
        <v>74</v>
      </c>
      <c r="AY189" s="245" t="s">
        <v>132</v>
      </c>
    </row>
    <row r="190" s="13" customFormat="1">
      <c r="A190" s="13"/>
      <c r="B190" s="224"/>
      <c r="C190" s="225"/>
      <c r="D190" s="226" t="s">
        <v>144</v>
      </c>
      <c r="E190" s="227" t="s">
        <v>19</v>
      </c>
      <c r="F190" s="228" t="s">
        <v>164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144</v>
      </c>
      <c r="AU190" s="234" t="s">
        <v>84</v>
      </c>
      <c r="AV190" s="13" t="s">
        <v>82</v>
      </c>
      <c r="AW190" s="13" t="s">
        <v>36</v>
      </c>
      <c r="AX190" s="13" t="s">
        <v>74</v>
      </c>
      <c r="AY190" s="234" t="s">
        <v>132</v>
      </c>
    </row>
    <row r="191" s="14" customFormat="1">
      <c r="A191" s="14"/>
      <c r="B191" s="235"/>
      <c r="C191" s="236"/>
      <c r="D191" s="226" t="s">
        <v>144</v>
      </c>
      <c r="E191" s="237" t="s">
        <v>19</v>
      </c>
      <c r="F191" s="238" t="s">
        <v>165</v>
      </c>
      <c r="G191" s="236"/>
      <c r="H191" s="239">
        <v>2.52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144</v>
      </c>
      <c r="AU191" s="245" t="s">
        <v>84</v>
      </c>
      <c r="AV191" s="14" t="s">
        <v>84</v>
      </c>
      <c r="AW191" s="14" t="s">
        <v>36</v>
      </c>
      <c r="AX191" s="14" t="s">
        <v>74</v>
      </c>
      <c r="AY191" s="245" t="s">
        <v>132</v>
      </c>
    </row>
    <row r="192" s="13" customFormat="1">
      <c r="A192" s="13"/>
      <c r="B192" s="224"/>
      <c r="C192" s="225"/>
      <c r="D192" s="226" t="s">
        <v>144</v>
      </c>
      <c r="E192" s="227" t="s">
        <v>19</v>
      </c>
      <c r="F192" s="228" t="s">
        <v>153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144</v>
      </c>
      <c r="AU192" s="234" t="s">
        <v>84</v>
      </c>
      <c r="AV192" s="13" t="s">
        <v>82</v>
      </c>
      <c r="AW192" s="13" t="s">
        <v>36</v>
      </c>
      <c r="AX192" s="13" t="s">
        <v>74</v>
      </c>
      <c r="AY192" s="234" t="s">
        <v>132</v>
      </c>
    </row>
    <row r="193" s="14" customFormat="1">
      <c r="A193" s="14"/>
      <c r="B193" s="235"/>
      <c r="C193" s="236"/>
      <c r="D193" s="226" t="s">
        <v>144</v>
      </c>
      <c r="E193" s="237" t="s">
        <v>19</v>
      </c>
      <c r="F193" s="238" t="s">
        <v>166</v>
      </c>
      <c r="G193" s="236"/>
      <c r="H193" s="239">
        <v>2.415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144</v>
      </c>
      <c r="AU193" s="245" t="s">
        <v>84</v>
      </c>
      <c r="AV193" s="14" t="s">
        <v>84</v>
      </c>
      <c r="AW193" s="14" t="s">
        <v>36</v>
      </c>
      <c r="AX193" s="14" t="s">
        <v>74</v>
      </c>
      <c r="AY193" s="245" t="s">
        <v>132</v>
      </c>
    </row>
    <row r="194" s="13" customFormat="1">
      <c r="A194" s="13"/>
      <c r="B194" s="224"/>
      <c r="C194" s="225"/>
      <c r="D194" s="226" t="s">
        <v>144</v>
      </c>
      <c r="E194" s="227" t="s">
        <v>19</v>
      </c>
      <c r="F194" s="228" t="s">
        <v>167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144</v>
      </c>
      <c r="AU194" s="234" t="s">
        <v>84</v>
      </c>
      <c r="AV194" s="13" t="s">
        <v>82</v>
      </c>
      <c r="AW194" s="13" t="s">
        <v>36</v>
      </c>
      <c r="AX194" s="13" t="s">
        <v>74</v>
      </c>
      <c r="AY194" s="234" t="s">
        <v>132</v>
      </c>
    </row>
    <row r="195" s="14" customFormat="1">
      <c r="A195" s="14"/>
      <c r="B195" s="235"/>
      <c r="C195" s="236"/>
      <c r="D195" s="226" t="s">
        <v>144</v>
      </c>
      <c r="E195" s="237" t="s">
        <v>19</v>
      </c>
      <c r="F195" s="238" t="s">
        <v>168</v>
      </c>
      <c r="G195" s="236"/>
      <c r="H195" s="239">
        <v>1.925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144</v>
      </c>
      <c r="AU195" s="245" t="s">
        <v>84</v>
      </c>
      <c r="AV195" s="14" t="s">
        <v>84</v>
      </c>
      <c r="AW195" s="14" t="s">
        <v>36</v>
      </c>
      <c r="AX195" s="14" t="s">
        <v>74</v>
      </c>
      <c r="AY195" s="245" t="s">
        <v>132</v>
      </c>
    </row>
    <row r="196" s="15" customFormat="1">
      <c r="A196" s="15"/>
      <c r="B196" s="246"/>
      <c r="C196" s="247"/>
      <c r="D196" s="226" t="s">
        <v>144</v>
      </c>
      <c r="E196" s="248" t="s">
        <v>19</v>
      </c>
      <c r="F196" s="249" t="s">
        <v>147</v>
      </c>
      <c r="G196" s="247"/>
      <c r="H196" s="250">
        <v>8.7850000000000001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6" t="s">
        <v>144</v>
      </c>
      <c r="AU196" s="256" t="s">
        <v>84</v>
      </c>
      <c r="AV196" s="15" t="s">
        <v>140</v>
      </c>
      <c r="AW196" s="15" t="s">
        <v>36</v>
      </c>
      <c r="AX196" s="15" t="s">
        <v>82</v>
      </c>
      <c r="AY196" s="256" t="s">
        <v>132</v>
      </c>
    </row>
    <row r="197" s="2" customFormat="1" ht="37.8" customHeight="1">
      <c r="A197" s="40"/>
      <c r="B197" s="41"/>
      <c r="C197" s="206" t="s">
        <v>205</v>
      </c>
      <c r="D197" s="206" t="s">
        <v>135</v>
      </c>
      <c r="E197" s="207" t="s">
        <v>598</v>
      </c>
      <c r="F197" s="208" t="s">
        <v>599</v>
      </c>
      <c r="G197" s="209" t="s">
        <v>194</v>
      </c>
      <c r="H197" s="210">
        <v>5</v>
      </c>
      <c r="I197" s="211"/>
      <c r="J197" s="212">
        <f>ROUND(I197*H197,2)</f>
        <v>0</v>
      </c>
      <c r="K197" s="208" t="s">
        <v>139</v>
      </c>
      <c r="L197" s="46"/>
      <c r="M197" s="213" t="s">
        <v>19</v>
      </c>
      <c r="N197" s="214" t="s">
        <v>45</v>
      </c>
      <c r="O197" s="86"/>
      <c r="P197" s="215">
        <f>O197*H197</f>
        <v>0</v>
      </c>
      <c r="Q197" s="215">
        <v>0.017770000000000001</v>
      </c>
      <c r="R197" s="215">
        <f>Q197*H197</f>
        <v>0.088850000000000012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140</v>
      </c>
      <c r="AT197" s="217" t="s">
        <v>135</v>
      </c>
      <c r="AU197" s="217" t="s">
        <v>84</v>
      </c>
      <c r="AY197" s="19" t="s">
        <v>132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82</v>
      </c>
      <c r="BK197" s="218">
        <f>ROUND(I197*H197,2)</f>
        <v>0</v>
      </c>
      <c r="BL197" s="19" t="s">
        <v>140</v>
      </c>
      <c r="BM197" s="217" t="s">
        <v>600</v>
      </c>
    </row>
    <row r="198" s="2" customFormat="1">
      <c r="A198" s="40"/>
      <c r="B198" s="41"/>
      <c r="C198" s="42"/>
      <c r="D198" s="219" t="s">
        <v>142</v>
      </c>
      <c r="E198" s="42"/>
      <c r="F198" s="220" t="s">
        <v>601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142</v>
      </c>
      <c r="AU198" s="19" t="s">
        <v>84</v>
      </c>
    </row>
    <row r="199" s="13" customFormat="1">
      <c r="A199" s="13"/>
      <c r="B199" s="224"/>
      <c r="C199" s="225"/>
      <c r="D199" s="226" t="s">
        <v>144</v>
      </c>
      <c r="E199" s="227" t="s">
        <v>19</v>
      </c>
      <c r="F199" s="228" t="s">
        <v>162</v>
      </c>
      <c r="G199" s="225"/>
      <c r="H199" s="227" t="s">
        <v>19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144</v>
      </c>
      <c r="AU199" s="234" t="s">
        <v>84</v>
      </c>
      <c r="AV199" s="13" t="s">
        <v>82</v>
      </c>
      <c r="AW199" s="13" t="s">
        <v>36</v>
      </c>
      <c r="AX199" s="13" t="s">
        <v>74</v>
      </c>
      <c r="AY199" s="234" t="s">
        <v>132</v>
      </c>
    </row>
    <row r="200" s="14" customFormat="1">
      <c r="A200" s="14"/>
      <c r="B200" s="235"/>
      <c r="C200" s="236"/>
      <c r="D200" s="226" t="s">
        <v>144</v>
      </c>
      <c r="E200" s="237" t="s">
        <v>19</v>
      </c>
      <c r="F200" s="238" t="s">
        <v>82</v>
      </c>
      <c r="G200" s="236"/>
      <c r="H200" s="239">
        <v>1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144</v>
      </c>
      <c r="AU200" s="245" t="s">
        <v>84</v>
      </c>
      <c r="AV200" s="14" t="s">
        <v>84</v>
      </c>
      <c r="AW200" s="14" t="s">
        <v>36</v>
      </c>
      <c r="AX200" s="14" t="s">
        <v>74</v>
      </c>
      <c r="AY200" s="245" t="s">
        <v>132</v>
      </c>
    </row>
    <row r="201" s="13" customFormat="1">
      <c r="A201" s="13"/>
      <c r="B201" s="224"/>
      <c r="C201" s="225"/>
      <c r="D201" s="226" t="s">
        <v>144</v>
      </c>
      <c r="E201" s="227" t="s">
        <v>19</v>
      </c>
      <c r="F201" s="228" t="s">
        <v>164</v>
      </c>
      <c r="G201" s="225"/>
      <c r="H201" s="227" t="s">
        <v>19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144</v>
      </c>
      <c r="AU201" s="234" t="s">
        <v>84</v>
      </c>
      <c r="AV201" s="13" t="s">
        <v>82</v>
      </c>
      <c r="AW201" s="13" t="s">
        <v>36</v>
      </c>
      <c r="AX201" s="13" t="s">
        <v>74</v>
      </c>
      <c r="AY201" s="234" t="s">
        <v>132</v>
      </c>
    </row>
    <row r="202" s="14" customFormat="1">
      <c r="A202" s="14"/>
      <c r="B202" s="235"/>
      <c r="C202" s="236"/>
      <c r="D202" s="226" t="s">
        <v>144</v>
      </c>
      <c r="E202" s="237" t="s">
        <v>19</v>
      </c>
      <c r="F202" s="238" t="s">
        <v>84</v>
      </c>
      <c r="G202" s="236"/>
      <c r="H202" s="239">
        <v>2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144</v>
      </c>
      <c r="AU202" s="245" t="s">
        <v>84</v>
      </c>
      <c r="AV202" s="14" t="s">
        <v>84</v>
      </c>
      <c r="AW202" s="14" t="s">
        <v>36</v>
      </c>
      <c r="AX202" s="14" t="s">
        <v>74</v>
      </c>
      <c r="AY202" s="245" t="s">
        <v>132</v>
      </c>
    </row>
    <row r="203" s="13" customFormat="1">
      <c r="A203" s="13"/>
      <c r="B203" s="224"/>
      <c r="C203" s="225"/>
      <c r="D203" s="226" t="s">
        <v>144</v>
      </c>
      <c r="E203" s="227" t="s">
        <v>19</v>
      </c>
      <c r="F203" s="228" t="s">
        <v>153</v>
      </c>
      <c r="G203" s="225"/>
      <c r="H203" s="227" t="s">
        <v>19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144</v>
      </c>
      <c r="AU203" s="234" t="s">
        <v>84</v>
      </c>
      <c r="AV203" s="13" t="s">
        <v>82</v>
      </c>
      <c r="AW203" s="13" t="s">
        <v>36</v>
      </c>
      <c r="AX203" s="13" t="s">
        <v>74</v>
      </c>
      <c r="AY203" s="234" t="s">
        <v>132</v>
      </c>
    </row>
    <row r="204" s="14" customFormat="1">
      <c r="A204" s="14"/>
      <c r="B204" s="235"/>
      <c r="C204" s="236"/>
      <c r="D204" s="226" t="s">
        <v>144</v>
      </c>
      <c r="E204" s="237" t="s">
        <v>19</v>
      </c>
      <c r="F204" s="238" t="s">
        <v>82</v>
      </c>
      <c r="G204" s="236"/>
      <c r="H204" s="239">
        <v>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144</v>
      </c>
      <c r="AU204" s="245" t="s">
        <v>84</v>
      </c>
      <c r="AV204" s="14" t="s">
        <v>84</v>
      </c>
      <c r="AW204" s="14" t="s">
        <v>36</v>
      </c>
      <c r="AX204" s="14" t="s">
        <v>74</v>
      </c>
      <c r="AY204" s="245" t="s">
        <v>132</v>
      </c>
    </row>
    <row r="205" s="13" customFormat="1">
      <c r="A205" s="13"/>
      <c r="B205" s="224"/>
      <c r="C205" s="225"/>
      <c r="D205" s="226" t="s">
        <v>144</v>
      </c>
      <c r="E205" s="227" t="s">
        <v>19</v>
      </c>
      <c r="F205" s="228" t="s">
        <v>167</v>
      </c>
      <c r="G205" s="225"/>
      <c r="H205" s="227" t="s">
        <v>19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144</v>
      </c>
      <c r="AU205" s="234" t="s">
        <v>84</v>
      </c>
      <c r="AV205" s="13" t="s">
        <v>82</v>
      </c>
      <c r="AW205" s="13" t="s">
        <v>36</v>
      </c>
      <c r="AX205" s="13" t="s">
        <v>74</v>
      </c>
      <c r="AY205" s="234" t="s">
        <v>132</v>
      </c>
    </row>
    <row r="206" s="14" customFormat="1">
      <c r="A206" s="14"/>
      <c r="B206" s="235"/>
      <c r="C206" s="236"/>
      <c r="D206" s="226" t="s">
        <v>144</v>
      </c>
      <c r="E206" s="237" t="s">
        <v>19</v>
      </c>
      <c r="F206" s="238" t="s">
        <v>82</v>
      </c>
      <c r="G206" s="236"/>
      <c r="H206" s="239">
        <v>1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144</v>
      </c>
      <c r="AU206" s="245" t="s">
        <v>84</v>
      </c>
      <c r="AV206" s="14" t="s">
        <v>84</v>
      </c>
      <c r="AW206" s="14" t="s">
        <v>36</v>
      </c>
      <c r="AX206" s="14" t="s">
        <v>74</v>
      </c>
      <c r="AY206" s="245" t="s">
        <v>132</v>
      </c>
    </row>
    <row r="207" s="15" customFormat="1">
      <c r="A207" s="15"/>
      <c r="B207" s="246"/>
      <c r="C207" s="247"/>
      <c r="D207" s="226" t="s">
        <v>144</v>
      </c>
      <c r="E207" s="248" t="s">
        <v>19</v>
      </c>
      <c r="F207" s="249" t="s">
        <v>147</v>
      </c>
      <c r="G207" s="247"/>
      <c r="H207" s="250">
        <v>5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6" t="s">
        <v>144</v>
      </c>
      <c r="AU207" s="256" t="s">
        <v>84</v>
      </c>
      <c r="AV207" s="15" t="s">
        <v>140</v>
      </c>
      <c r="AW207" s="15" t="s">
        <v>36</v>
      </c>
      <c r="AX207" s="15" t="s">
        <v>82</v>
      </c>
      <c r="AY207" s="256" t="s">
        <v>132</v>
      </c>
    </row>
    <row r="208" s="2" customFormat="1" ht="24.15" customHeight="1">
      <c r="A208" s="40"/>
      <c r="B208" s="41"/>
      <c r="C208" s="260" t="s">
        <v>133</v>
      </c>
      <c r="D208" s="260" t="s">
        <v>602</v>
      </c>
      <c r="E208" s="261" t="s">
        <v>603</v>
      </c>
      <c r="F208" s="262" t="s">
        <v>604</v>
      </c>
      <c r="G208" s="263" t="s">
        <v>194</v>
      </c>
      <c r="H208" s="264">
        <v>1</v>
      </c>
      <c r="I208" s="265"/>
      <c r="J208" s="266">
        <f>ROUND(I208*H208,2)</f>
        <v>0</v>
      </c>
      <c r="K208" s="262" t="s">
        <v>139</v>
      </c>
      <c r="L208" s="267"/>
      <c r="M208" s="268" t="s">
        <v>19</v>
      </c>
      <c r="N208" s="269" t="s">
        <v>45</v>
      </c>
      <c r="O208" s="86"/>
      <c r="P208" s="215">
        <f>O208*H208</f>
        <v>0</v>
      </c>
      <c r="Q208" s="215">
        <v>0.014579999999999999</v>
      </c>
      <c r="R208" s="215">
        <f>Q208*H208</f>
        <v>0.014579999999999999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205</v>
      </c>
      <c r="AT208" s="217" t="s">
        <v>602</v>
      </c>
      <c r="AU208" s="217" t="s">
        <v>84</v>
      </c>
      <c r="AY208" s="19" t="s">
        <v>132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82</v>
      </c>
      <c r="BK208" s="218">
        <f>ROUND(I208*H208,2)</f>
        <v>0</v>
      </c>
      <c r="BL208" s="19" t="s">
        <v>140</v>
      </c>
      <c r="BM208" s="217" t="s">
        <v>605</v>
      </c>
    </row>
    <row r="209" s="13" customFormat="1">
      <c r="A209" s="13"/>
      <c r="B209" s="224"/>
      <c r="C209" s="225"/>
      <c r="D209" s="226" t="s">
        <v>144</v>
      </c>
      <c r="E209" s="227" t="s">
        <v>19</v>
      </c>
      <c r="F209" s="228" t="s">
        <v>164</v>
      </c>
      <c r="G209" s="225"/>
      <c r="H209" s="227" t="s">
        <v>19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144</v>
      </c>
      <c r="AU209" s="234" t="s">
        <v>84</v>
      </c>
      <c r="AV209" s="13" t="s">
        <v>82</v>
      </c>
      <c r="AW209" s="13" t="s">
        <v>36</v>
      </c>
      <c r="AX209" s="13" t="s">
        <v>74</v>
      </c>
      <c r="AY209" s="234" t="s">
        <v>132</v>
      </c>
    </row>
    <row r="210" s="14" customFormat="1">
      <c r="A210" s="14"/>
      <c r="B210" s="235"/>
      <c r="C210" s="236"/>
      <c r="D210" s="226" t="s">
        <v>144</v>
      </c>
      <c r="E210" s="237" t="s">
        <v>19</v>
      </c>
      <c r="F210" s="238" t="s">
        <v>82</v>
      </c>
      <c r="G210" s="236"/>
      <c r="H210" s="239">
        <v>1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144</v>
      </c>
      <c r="AU210" s="245" t="s">
        <v>84</v>
      </c>
      <c r="AV210" s="14" t="s">
        <v>84</v>
      </c>
      <c r="AW210" s="14" t="s">
        <v>36</v>
      </c>
      <c r="AX210" s="14" t="s">
        <v>74</v>
      </c>
      <c r="AY210" s="245" t="s">
        <v>132</v>
      </c>
    </row>
    <row r="211" s="15" customFormat="1">
      <c r="A211" s="15"/>
      <c r="B211" s="246"/>
      <c r="C211" s="247"/>
      <c r="D211" s="226" t="s">
        <v>144</v>
      </c>
      <c r="E211" s="248" t="s">
        <v>19</v>
      </c>
      <c r="F211" s="249" t="s">
        <v>147</v>
      </c>
      <c r="G211" s="247"/>
      <c r="H211" s="250">
        <v>1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6" t="s">
        <v>144</v>
      </c>
      <c r="AU211" s="256" t="s">
        <v>84</v>
      </c>
      <c r="AV211" s="15" t="s">
        <v>140</v>
      </c>
      <c r="AW211" s="15" t="s">
        <v>36</v>
      </c>
      <c r="AX211" s="15" t="s">
        <v>82</v>
      </c>
      <c r="AY211" s="256" t="s">
        <v>132</v>
      </c>
    </row>
    <row r="212" s="2" customFormat="1" ht="24.15" customHeight="1">
      <c r="A212" s="40"/>
      <c r="B212" s="41"/>
      <c r="C212" s="260" t="s">
        <v>224</v>
      </c>
      <c r="D212" s="260" t="s">
        <v>602</v>
      </c>
      <c r="E212" s="261" t="s">
        <v>606</v>
      </c>
      <c r="F212" s="262" t="s">
        <v>607</v>
      </c>
      <c r="G212" s="263" t="s">
        <v>194</v>
      </c>
      <c r="H212" s="264">
        <v>4</v>
      </c>
      <c r="I212" s="265"/>
      <c r="J212" s="266">
        <f>ROUND(I212*H212,2)</f>
        <v>0</v>
      </c>
      <c r="K212" s="262" t="s">
        <v>139</v>
      </c>
      <c r="L212" s="267"/>
      <c r="M212" s="268" t="s">
        <v>19</v>
      </c>
      <c r="N212" s="269" t="s">
        <v>45</v>
      </c>
      <c r="O212" s="86"/>
      <c r="P212" s="215">
        <f>O212*H212</f>
        <v>0</v>
      </c>
      <c r="Q212" s="215">
        <v>0.01521</v>
      </c>
      <c r="R212" s="215">
        <f>Q212*H212</f>
        <v>0.060839999999999998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205</v>
      </c>
      <c r="AT212" s="217" t="s">
        <v>602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140</v>
      </c>
      <c r="BM212" s="217" t="s">
        <v>608</v>
      </c>
    </row>
    <row r="213" s="13" customFormat="1">
      <c r="A213" s="13"/>
      <c r="B213" s="224"/>
      <c r="C213" s="225"/>
      <c r="D213" s="226" t="s">
        <v>144</v>
      </c>
      <c r="E213" s="227" t="s">
        <v>19</v>
      </c>
      <c r="F213" s="228" t="s">
        <v>162</v>
      </c>
      <c r="G213" s="225"/>
      <c r="H213" s="227" t="s">
        <v>19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144</v>
      </c>
      <c r="AU213" s="234" t="s">
        <v>84</v>
      </c>
      <c r="AV213" s="13" t="s">
        <v>82</v>
      </c>
      <c r="AW213" s="13" t="s">
        <v>36</v>
      </c>
      <c r="AX213" s="13" t="s">
        <v>74</v>
      </c>
      <c r="AY213" s="234" t="s">
        <v>132</v>
      </c>
    </row>
    <row r="214" s="14" customFormat="1">
      <c r="A214" s="14"/>
      <c r="B214" s="235"/>
      <c r="C214" s="236"/>
      <c r="D214" s="226" t="s">
        <v>144</v>
      </c>
      <c r="E214" s="237" t="s">
        <v>19</v>
      </c>
      <c r="F214" s="238" t="s">
        <v>82</v>
      </c>
      <c r="G214" s="236"/>
      <c r="H214" s="239">
        <v>1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144</v>
      </c>
      <c r="AU214" s="245" t="s">
        <v>84</v>
      </c>
      <c r="AV214" s="14" t="s">
        <v>84</v>
      </c>
      <c r="AW214" s="14" t="s">
        <v>36</v>
      </c>
      <c r="AX214" s="14" t="s">
        <v>74</v>
      </c>
      <c r="AY214" s="245" t="s">
        <v>132</v>
      </c>
    </row>
    <row r="215" s="13" customFormat="1">
      <c r="A215" s="13"/>
      <c r="B215" s="224"/>
      <c r="C215" s="225"/>
      <c r="D215" s="226" t="s">
        <v>144</v>
      </c>
      <c r="E215" s="227" t="s">
        <v>19</v>
      </c>
      <c r="F215" s="228" t="s">
        <v>164</v>
      </c>
      <c r="G215" s="225"/>
      <c r="H215" s="227" t="s">
        <v>19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144</v>
      </c>
      <c r="AU215" s="234" t="s">
        <v>84</v>
      </c>
      <c r="AV215" s="13" t="s">
        <v>82</v>
      </c>
      <c r="AW215" s="13" t="s">
        <v>36</v>
      </c>
      <c r="AX215" s="13" t="s">
        <v>74</v>
      </c>
      <c r="AY215" s="234" t="s">
        <v>132</v>
      </c>
    </row>
    <row r="216" s="14" customFormat="1">
      <c r="A216" s="14"/>
      <c r="B216" s="235"/>
      <c r="C216" s="236"/>
      <c r="D216" s="226" t="s">
        <v>144</v>
      </c>
      <c r="E216" s="237" t="s">
        <v>19</v>
      </c>
      <c r="F216" s="238" t="s">
        <v>82</v>
      </c>
      <c r="G216" s="236"/>
      <c r="H216" s="239">
        <v>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144</v>
      </c>
      <c r="AU216" s="245" t="s">
        <v>84</v>
      </c>
      <c r="AV216" s="14" t="s">
        <v>84</v>
      </c>
      <c r="AW216" s="14" t="s">
        <v>36</v>
      </c>
      <c r="AX216" s="14" t="s">
        <v>74</v>
      </c>
      <c r="AY216" s="245" t="s">
        <v>132</v>
      </c>
    </row>
    <row r="217" s="13" customFormat="1">
      <c r="A217" s="13"/>
      <c r="B217" s="224"/>
      <c r="C217" s="225"/>
      <c r="D217" s="226" t="s">
        <v>144</v>
      </c>
      <c r="E217" s="227" t="s">
        <v>19</v>
      </c>
      <c r="F217" s="228" t="s">
        <v>153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144</v>
      </c>
      <c r="AU217" s="234" t="s">
        <v>84</v>
      </c>
      <c r="AV217" s="13" t="s">
        <v>82</v>
      </c>
      <c r="AW217" s="13" t="s">
        <v>36</v>
      </c>
      <c r="AX217" s="13" t="s">
        <v>74</v>
      </c>
      <c r="AY217" s="234" t="s">
        <v>132</v>
      </c>
    </row>
    <row r="218" s="14" customFormat="1">
      <c r="A218" s="14"/>
      <c r="B218" s="235"/>
      <c r="C218" s="236"/>
      <c r="D218" s="226" t="s">
        <v>144</v>
      </c>
      <c r="E218" s="237" t="s">
        <v>19</v>
      </c>
      <c r="F218" s="238" t="s">
        <v>82</v>
      </c>
      <c r="G218" s="236"/>
      <c r="H218" s="239">
        <v>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144</v>
      </c>
      <c r="AU218" s="245" t="s">
        <v>84</v>
      </c>
      <c r="AV218" s="14" t="s">
        <v>84</v>
      </c>
      <c r="AW218" s="14" t="s">
        <v>36</v>
      </c>
      <c r="AX218" s="14" t="s">
        <v>74</v>
      </c>
      <c r="AY218" s="245" t="s">
        <v>132</v>
      </c>
    </row>
    <row r="219" s="13" customFormat="1">
      <c r="A219" s="13"/>
      <c r="B219" s="224"/>
      <c r="C219" s="225"/>
      <c r="D219" s="226" t="s">
        <v>144</v>
      </c>
      <c r="E219" s="227" t="s">
        <v>19</v>
      </c>
      <c r="F219" s="228" t="s">
        <v>167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144</v>
      </c>
      <c r="AU219" s="234" t="s">
        <v>84</v>
      </c>
      <c r="AV219" s="13" t="s">
        <v>82</v>
      </c>
      <c r="AW219" s="13" t="s">
        <v>36</v>
      </c>
      <c r="AX219" s="13" t="s">
        <v>74</v>
      </c>
      <c r="AY219" s="234" t="s">
        <v>132</v>
      </c>
    </row>
    <row r="220" s="14" customFormat="1">
      <c r="A220" s="14"/>
      <c r="B220" s="235"/>
      <c r="C220" s="236"/>
      <c r="D220" s="226" t="s">
        <v>144</v>
      </c>
      <c r="E220" s="237" t="s">
        <v>19</v>
      </c>
      <c r="F220" s="238" t="s">
        <v>82</v>
      </c>
      <c r="G220" s="236"/>
      <c r="H220" s="239">
        <v>1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144</v>
      </c>
      <c r="AU220" s="245" t="s">
        <v>84</v>
      </c>
      <c r="AV220" s="14" t="s">
        <v>84</v>
      </c>
      <c r="AW220" s="14" t="s">
        <v>36</v>
      </c>
      <c r="AX220" s="14" t="s">
        <v>74</v>
      </c>
      <c r="AY220" s="245" t="s">
        <v>132</v>
      </c>
    </row>
    <row r="221" s="15" customFormat="1">
      <c r="A221" s="15"/>
      <c r="B221" s="246"/>
      <c r="C221" s="247"/>
      <c r="D221" s="226" t="s">
        <v>144</v>
      </c>
      <c r="E221" s="248" t="s">
        <v>19</v>
      </c>
      <c r="F221" s="249" t="s">
        <v>147</v>
      </c>
      <c r="G221" s="247"/>
      <c r="H221" s="250">
        <v>4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144</v>
      </c>
      <c r="AU221" s="256" t="s">
        <v>84</v>
      </c>
      <c r="AV221" s="15" t="s">
        <v>140</v>
      </c>
      <c r="AW221" s="15" t="s">
        <v>36</v>
      </c>
      <c r="AX221" s="15" t="s">
        <v>82</v>
      </c>
      <c r="AY221" s="256" t="s">
        <v>132</v>
      </c>
    </row>
    <row r="222" s="2" customFormat="1" ht="37.8" customHeight="1">
      <c r="A222" s="40"/>
      <c r="B222" s="41"/>
      <c r="C222" s="206" t="s">
        <v>230</v>
      </c>
      <c r="D222" s="206" t="s">
        <v>135</v>
      </c>
      <c r="E222" s="207" t="s">
        <v>609</v>
      </c>
      <c r="F222" s="208" t="s">
        <v>610</v>
      </c>
      <c r="G222" s="209" t="s">
        <v>194</v>
      </c>
      <c r="H222" s="210">
        <v>8</v>
      </c>
      <c r="I222" s="211"/>
      <c r="J222" s="212">
        <f>ROUND(I222*H222,2)</f>
        <v>0</v>
      </c>
      <c r="K222" s="208" t="s">
        <v>139</v>
      </c>
      <c r="L222" s="46"/>
      <c r="M222" s="213" t="s">
        <v>19</v>
      </c>
      <c r="N222" s="214" t="s">
        <v>45</v>
      </c>
      <c r="O222" s="86"/>
      <c r="P222" s="215">
        <f>O222*H222</f>
        <v>0</v>
      </c>
      <c r="Q222" s="215">
        <v>0.42153000000000002</v>
      </c>
      <c r="R222" s="215">
        <f>Q222*H222</f>
        <v>3.3722400000000001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140</v>
      </c>
      <c r="AT222" s="217" t="s">
        <v>135</v>
      </c>
      <c r="AU222" s="217" t="s">
        <v>84</v>
      </c>
      <c r="AY222" s="19" t="s">
        <v>132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82</v>
      </c>
      <c r="BK222" s="218">
        <f>ROUND(I222*H222,2)</f>
        <v>0</v>
      </c>
      <c r="BL222" s="19" t="s">
        <v>140</v>
      </c>
      <c r="BM222" s="217" t="s">
        <v>611</v>
      </c>
    </row>
    <row r="223" s="2" customFormat="1">
      <c r="A223" s="40"/>
      <c r="B223" s="41"/>
      <c r="C223" s="42"/>
      <c r="D223" s="219" t="s">
        <v>142</v>
      </c>
      <c r="E223" s="42"/>
      <c r="F223" s="220" t="s">
        <v>612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142</v>
      </c>
      <c r="AU223" s="19" t="s">
        <v>84</v>
      </c>
    </row>
    <row r="224" s="13" customFormat="1">
      <c r="A224" s="13"/>
      <c r="B224" s="224"/>
      <c r="C224" s="225"/>
      <c r="D224" s="226" t="s">
        <v>144</v>
      </c>
      <c r="E224" s="227" t="s">
        <v>19</v>
      </c>
      <c r="F224" s="228" t="s">
        <v>162</v>
      </c>
      <c r="G224" s="225"/>
      <c r="H224" s="227" t="s">
        <v>19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144</v>
      </c>
      <c r="AU224" s="234" t="s">
        <v>84</v>
      </c>
      <c r="AV224" s="13" t="s">
        <v>82</v>
      </c>
      <c r="AW224" s="13" t="s">
        <v>36</v>
      </c>
      <c r="AX224" s="13" t="s">
        <v>74</v>
      </c>
      <c r="AY224" s="234" t="s">
        <v>132</v>
      </c>
    </row>
    <row r="225" s="14" customFormat="1">
      <c r="A225" s="14"/>
      <c r="B225" s="235"/>
      <c r="C225" s="236"/>
      <c r="D225" s="226" t="s">
        <v>144</v>
      </c>
      <c r="E225" s="237" t="s">
        <v>19</v>
      </c>
      <c r="F225" s="238" t="s">
        <v>82</v>
      </c>
      <c r="G225" s="236"/>
      <c r="H225" s="239">
        <v>1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144</v>
      </c>
      <c r="AU225" s="245" t="s">
        <v>84</v>
      </c>
      <c r="AV225" s="14" t="s">
        <v>84</v>
      </c>
      <c r="AW225" s="14" t="s">
        <v>36</v>
      </c>
      <c r="AX225" s="14" t="s">
        <v>74</v>
      </c>
      <c r="AY225" s="245" t="s">
        <v>132</v>
      </c>
    </row>
    <row r="226" s="13" customFormat="1">
      <c r="A226" s="13"/>
      <c r="B226" s="224"/>
      <c r="C226" s="225"/>
      <c r="D226" s="226" t="s">
        <v>144</v>
      </c>
      <c r="E226" s="227" t="s">
        <v>19</v>
      </c>
      <c r="F226" s="228" t="s">
        <v>164</v>
      </c>
      <c r="G226" s="225"/>
      <c r="H226" s="227" t="s">
        <v>19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144</v>
      </c>
      <c r="AU226" s="234" t="s">
        <v>84</v>
      </c>
      <c r="AV226" s="13" t="s">
        <v>82</v>
      </c>
      <c r="AW226" s="13" t="s">
        <v>36</v>
      </c>
      <c r="AX226" s="13" t="s">
        <v>74</v>
      </c>
      <c r="AY226" s="234" t="s">
        <v>132</v>
      </c>
    </row>
    <row r="227" s="14" customFormat="1">
      <c r="A227" s="14"/>
      <c r="B227" s="235"/>
      <c r="C227" s="236"/>
      <c r="D227" s="226" t="s">
        <v>144</v>
      </c>
      <c r="E227" s="237" t="s">
        <v>19</v>
      </c>
      <c r="F227" s="238" t="s">
        <v>156</v>
      </c>
      <c r="G227" s="236"/>
      <c r="H227" s="239">
        <v>3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144</v>
      </c>
      <c r="AU227" s="245" t="s">
        <v>84</v>
      </c>
      <c r="AV227" s="14" t="s">
        <v>84</v>
      </c>
      <c r="AW227" s="14" t="s">
        <v>36</v>
      </c>
      <c r="AX227" s="14" t="s">
        <v>74</v>
      </c>
      <c r="AY227" s="245" t="s">
        <v>132</v>
      </c>
    </row>
    <row r="228" s="13" customFormat="1">
      <c r="A228" s="13"/>
      <c r="B228" s="224"/>
      <c r="C228" s="225"/>
      <c r="D228" s="226" t="s">
        <v>144</v>
      </c>
      <c r="E228" s="227" t="s">
        <v>19</v>
      </c>
      <c r="F228" s="228" t="s">
        <v>153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144</v>
      </c>
      <c r="AU228" s="234" t="s">
        <v>84</v>
      </c>
      <c r="AV228" s="13" t="s">
        <v>82</v>
      </c>
      <c r="AW228" s="13" t="s">
        <v>36</v>
      </c>
      <c r="AX228" s="13" t="s">
        <v>74</v>
      </c>
      <c r="AY228" s="234" t="s">
        <v>132</v>
      </c>
    </row>
    <row r="229" s="14" customFormat="1">
      <c r="A229" s="14"/>
      <c r="B229" s="235"/>
      <c r="C229" s="236"/>
      <c r="D229" s="226" t="s">
        <v>144</v>
      </c>
      <c r="E229" s="237" t="s">
        <v>19</v>
      </c>
      <c r="F229" s="238" t="s">
        <v>156</v>
      </c>
      <c r="G229" s="236"/>
      <c r="H229" s="239">
        <v>3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144</v>
      </c>
      <c r="AU229" s="245" t="s">
        <v>84</v>
      </c>
      <c r="AV229" s="14" t="s">
        <v>84</v>
      </c>
      <c r="AW229" s="14" t="s">
        <v>36</v>
      </c>
      <c r="AX229" s="14" t="s">
        <v>74</v>
      </c>
      <c r="AY229" s="245" t="s">
        <v>132</v>
      </c>
    </row>
    <row r="230" s="13" customFormat="1">
      <c r="A230" s="13"/>
      <c r="B230" s="224"/>
      <c r="C230" s="225"/>
      <c r="D230" s="226" t="s">
        <v>144</v>
      </c>
      <c r="E230" s="227" t="s">
        <v>19</v>
      </c>
      <c r="F230" s="228" t="s">
        <v>167</v>
      </c>
      <c r="G230" s="225"/>
      <c r="H230" s="227" t="s">
        <v>19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144</v>
      </c>
      <c r="AU230" s="234" t="s">
        <v>84</v>
      </c>
      <c r="AV230" s="13" t="s">
        <v>82</v>
      </c>
      <c r="AW230" s="13" t="s">
        <v>36</v>
      </c>
      <c r="AX230" s="13" t="s">
        <v>74</v>
      </c>
      <c r="AY230" s="234" t="s">
        <v>132</v>
      </c>
    </row>
    <row r="231" s="14" customFormat="1">
      <c r="A231" s="14"/>
      <c r="B231" s="235"/>
      <c r="C231" s="236"/>
      <c r="D231" s="226" t="s">
        <v>144</v>
      </c>
      <c r="E231" s="237" t="s">
        <v>19</v>
      </c>
      <c r="F231" s="238" t="s">
        <v>82</v>
      </c>
      <c r="G231" s="236"/>
      <c r="H231" s="239">
        <v>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144</v>
      </c>
      <c r="AU231" s="245" t="s">
        <v>84</v>
      </c>
      <c r="AV231" s="14" t="s">
        <v>84</v>
      </c>
      <c r="AW231" s="14" t="s">
        <v>36</v>
      </c>
      <c r="AX231" s="14" t="s">
        <v>74</v>
      </c>
      <c r="AY231" s="245" t="s">
        <v>132</v>
      </c>
    </row>
    <row r="232" s="15" customFormat="1">
      <c r="A232" s="15"/>
      <c r="B232" s="246"/>
      <c r="C232" s="247"/>
      <c r="D232" s="226" t="s">
        <v>144</v>
      </c>
      <c r="E232" s="248" t="s">
        <v>19</v>
      </c>
      <c r="F232" s="249" t="s">
        <v>147</v>
      </c>
      <c r="G232" s="247"/>
      <c r="H232" s="250">
        <v>8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6" t="s">
        <v>144</v>
      </c>
      <c r="AU232" s="256" t="s">
        <v>84</v>
      </c>
      <c r="AV232" s="15" t="s">
        <v>140</v>
      </c>
      <c r="AW232" s="15" t="s">
        <v>36</v>
      </c>
      <c r="AX232" s="15" t="s">
        <v>82</v>
      </c>
      <c r="AY232" s="256" t="s">
        <v>132</v>
      </c>
    </row>
    <row r="233" s="2" customFormat="1" ht="37.8" customHeight="1">
      <c r="A233" s="40"/>
      <c r="B233" s="41"/>
      <c r="C233" s="260" t="s">
        <v>8</v>
      </c>
      <c r="D233" s="260" t="s">
        <v>602</v>
      </c>
      <c r="E233" s="261" t="s">
        <v>613</v>
      </c>
      <c r="F233" s="262" t="s">
        <v>614</v>
      </c>
      <c r="G233" s="263" t="s">
        <v>194</v>
      </c>
      <c r="H233" s="264">
        <v>4</v>
      </c>
      <c r="I233" s="265"/>
      <c r="J233" s="266">
        <f>ROUND(I233*H233,2)</f>
        <v>0</v>
      </c>
      <c r="K233" s="262" t="s">
        <v>139</v>
      </c>
      <c r="L233" s="267"/>
      <c r="M233" s="268" t="s">
        <v>19</v>
      </c>
      <c r="N233" s="269" t="s">
        <v>45</v>
      </c>
      <c r="O233" s="86"/>
      <c r="P233" s="215">
        <f>O233*H233</f>
        <v>0</v>
      </c>
      <c r="Q233" s="215">
        <v>0.014579999999999999</v>
      </c>
      <c r="R233" s="215">
        <f>Q233*H233</f>
        <v>0.058319999999999997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205</v>
      </c>
      <c r="AT233" s="217" t="s">
        <v>602</v>
      </c>
      <c r="AU233" s="217" t="s">
        <v>84</v>
      </c>
      <c r="AY233" s="19" t="s">
        <v>132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140</v>
      </c>
      <c r="BM233" s="217" t="s">
        <v>615</v>
      </c>
    </row>
    <row r="234" s="13" customFormat="1">
      <c r="A234" s="13"/>
      <c r="B234" s="224"/>
      <c r="C234" s="225"/>
      <c r="D234" s="226" t="s">
        <v>144</v>
      </c>
      <c r="E234" s="227" t="s">
        <v>19</v>
      </c>
      <c r="F234" s="228" t="s">
        <v>164</v>
      </c>
      <c r="G234" s="225"/>
      <c r="H234" s="227" t="s">
        <v>19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144</v>
      </c>
      <c r="AU234" s="234" t="s">
        <v>84</v>
      </c>
      <c r="AV234" s="13" t="s">
        <v>82</v>
      </c>
      <c r="AW234" s="13" t="s">
        <v>36</v>
      </c>
      <c r="AX234" s="13" t="s">
        <v>74</v>
      </c>
      <c r="AY234" s="234" t="s">
        <v>132</v>
      </c>
    </row>
    <row r="235" s="14" customFormat="1">
      <c r="A235" s="14"/>
      <c r="B235" s="235"/>
      <c r="C235" s="236"/>
      <c r="D235" s="226" t="s">
        <v>144</v>
      </c>
      <c r="E235" s="237" t="s">
        <v>19</v>
      </c>
      <c r="F235" s="238" t="s">
        <v>84</v>
      </c>
      <c r="G235" s="236"/>
      <c r="H235" s="239">
        <v>2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144</v>
      </c>
      <c r="AU235" s="245" t="s">
        <v>84</v>
      </c>
      <c r="AV235" s="14" t="s">
        <v>84</v>
      </c>
      <c r="AW235" s="14" t="s">
        <v>36</v>
      </c>
      <c r="AX235" s="14" t="s">
        <v>74</v>
      </c>
      <c r="AY235" s="245" t="s">
        <v>132</v>
      </c>
    </row>
    <row r="236" s="13" customFormat="1">
      <c r="A236" s="13"/>
      <c r="B236" s="224"/>
      <c r="C236" s="225"/>
      <c r="D236" s="226" t="s">
        <v>144</v>
      </c>
      <c r="E236" s="227" t="s">
        <v>19</v>
      </c>
      <c r="F236" s="228" t="s">
        <v>153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144</v>
      </c>
      <c r="AU236" s="234" t="s">
        <v>84</v>
      </c>
      <c r="AV236" s="13" t="s">
        <v>82</v>
      </c>
      <c r="AW236" s="13" t="s">
        <v>36</v>
      </c>
      <c r="AX236" s="13" t="s">
        <v>74</v>
      </c>
      <c r="AY236" s="234" t="s">
        <v>132</v>
      </c>
    </row>
    <row r="237" s="14" customFormat="1">
      <c r="A237" s="14"/>
      <c r="B237" s="235"/>
      <c r="C237" s="236"/>
      <c r="D237" s="226" t="s">
        <v>144</v>
      </c>
      <c r="E237" s="237" t="s">
        <v>19</v>
      </c>
      <c r="F237" s="238" t="s">
        <v>84</v>
      </c>
      <c r="G237" s="236"/>
      <c r="H237" s="239">
        <v>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144</v>
      </c>
      <c r="AU237" s="245" t="s">
        <v>84</v>
      </c>
      <c r="AV237" s="14" t="s">
        <v>84</v>
      </c>
      <c r="AW237" s="14" t="s">
        <v>36</v>
      </c>
      <c r="AX237" s="14" t="s">
        <v>74</v>
      </c>
      <c r="AY237" s="245" t="s">
        <v>132</v>
      </c>
    </row>
    <row r="238" s="15" customFormat="1">
      <c r="A238" s="15"/>
      <c r="B238" s="246"/>
      <c r="C238" s="247"/>
      <c r="D238" s="226" t="s">
        <v>144</v>
      </c>
      <c r="E238" s="248" t="s">
        <v>19</v>
      </c>
      <c r="F238" s="249" t="s">
        <v>147</v>
      </c>
      <c r="G238" s="247"/>
      <c r="H238" s="250">
        <v>4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6" t="s">
        <v>144</v>
      </c>
      <c r="AU238" s="256" t="s">
        <v>84</v>
      </c>
      <c r="AV238" s="15" t="s">
        <v>140</v>
      </c>
      <c r="AW238" s="15" t="s">
        <v>36</v>
      </c>
      <c r="AX238" s="15" t="s">
        <v>82</v>
      </c>
      <c r="AY238" s="256" t="s">
        <v>132</v>
      </c>
    </row>
    <row r="239" s="2" customFormat="1" ht="37.8" customHeight="1">
      <c r="A239" s="40"/>
      <c r="B239" s="41"/>
      <c r="C239" s="260" t="s">
        <v>240</v>
      </c>
      <c r="D239" s="260" t="s">
        <v>602</v>
      </c>
      <c r="E239" s="261" t="s">
        <v>616</v>
      </c>
      <c r="F239" s="262" t="s">
        <v>617</v>
      </c>
      <c r="G239" s="263" t="s">
        <v>194</v>
      </c>
      <c r="H239" s="264">
        <v>4</v>
      </c>
      <c r="I239" s="265"/>
      <c r="J239" s="266">
        <f>ROUND(I239*H239,2)</f>
        <v>0</v>
      </c>
      <c r="K239" s="262" t="s">
        <v>139</v>
      </c>
      <c r="L239" s="267"/>
      <c r="M239" s="268" t="s">
        <v>19</v>
      </c>
      <c r="N239" s="269" t="s">
        <v>45</v>
      </c>
      <c r="O239" s="86"/>
      <c r="P239" s="215">
        <f>O239*H239</f>
        <v>0</v>
      </c>
      <c r="Q239" s="215">
        <v>0.01521</v>
      </c>
      <c r="R239" s="215">
        <f>Q239*H239</f>
        <v>0.060839999999999998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205</v>
      </c>
      <c r="AT239" s="217" t="s">
        <v>602</v>
      </c>
      <c r="AU239" s="217" t="s">
        <v>84</v>
      </c>
      <c r="AY239" s="19" t="s">
        <v>132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82</v>
      </c>
      <c r="BK239" s="218">
        <f>ROUND(I239*H239,2)</f>
        <v>0</v>
      </c>
      <c r="BL239" s="19" t="s">
        <v>140</v>
      </c>
      <c r="BM239" s="217" t="s">
        <v>618</v>
      </c>
    </row>
    <row r="240" s="13" customFormat="1">
      <c r="A240" s="13"/>
      <c r="B240" s="224"/>
      <c r="C240" s="225"/>
      <c r="D240" s="226" t="s">
        <v>144</v>
      </c>
      <c r="E240" s="227" t="s">
        <v>19</v>
      </c>
      <c r="F240" s="228" t="s">
        <v>162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144</v>
      </c>
      <c r="AU240" s="234" t="s">
        <v>84</v>
      </c>
      <c r="AV240" s="13" t="s">
        <v>82</v>
      </c>
      <c r="AW240" s="13" t="s">
        <v>36</v>
      </c>
      <c r="AX240" s="13" t="s">
        <v>74</v>
      </c>
      <c r="AY240" s="234" t="s">
        <v>132</v>
      </c>
    </row>
    <row r="241" s="14" customFormat="1">
      <c r="A241" s="14"/>
      <c r="B241" s="235"/>
      <c r="C241" s="236"/>
      <c r="D241" s="226" t="s">
        <v>144</v>
      </c>
      <c r="E241" s="237" t="s">
        <v>19</v>
      </c>
      <c r="F241" s="238" t="s">
        <v>82</v>
      </c>
      <c r="G241" s="236"/>
      <c r="H241" s="239">
        <v>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144</v>
      </c>
      <c r="AU241" s="245" t="s">
        <v>84</v>
      </c>
      <c r="AV241" s="14" t="s">
        <v>84</v>
      </c>
      <c r="AW241" s="14" t="s">
        <v>36</v>
      </c>
      <c r="AX241" s="14" t="s">
        <v>74</v>
      </c>
      <c r="AY241" s="245" t="s">
        <v>132</v>
      </c>
    </row>
    <row r="242" s="13" customFormat="1">
      <c r="A242" s="13"/>
      <c r="B242" s="224"/>
      <c r="C242" s="225"/>
      <c r="D242" s="226" t="s">
        <v>144</v>
      </c>
      <c r="E242" s="227" t="s">
        <v>19</v>
      </c>
      <c r="F242" s="228" t="s">
        <v>164</v>
      </c>
      <c r="G242" s="225"/>
      <c r="H242" s="227" t="s">
        <v>19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144</v>
      </c>
      <c r="AU242" s="234" t="s">
        <v>84</v>
      </c>
      <c r="AV242" s="13" t="s">
        <v>82</v>
      </c>
      <c r="AW242" s="13" t="s">
        <v>36</v>
      </c>
      <c r="AX242" s="13" t="s">
        <v>74</v>
      </c>
      <c r="AY242" s="234" t="s">
        <v>132</v>
      </c>
    </row>
    <row r="243" s="14" customFormat="1">
      <c r="A243" s="14"/>
      <c r="B243" s="235"/>
      <c r="C243" s="236"/>
      <c r="D243" s="226" t="s">
        <v>144</v>
      </c>
      <c r="E243" s="237" t="s">
        <v>19</v>
      </c>
      <c r="F243" s="238" t="s">
        <v>82</v>
      </c>
      <c r="G243" s="236"/>
      <c r="H243" s="239">
        <v>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144</v>
      </c>
      <c r="AU243" s="245" t="s">
        <v>84</v>
      </c>
      <c r="AV243" s="14" t="s">
        <v>84</v>
      </c>
      <c r="AW243" s="14" t="s">
        <v>36</v>
      </c>
      <c r="AX243" s="14" t="s">
        <v>74</v>
      </c>
      <c r="AY243" s="245" t="s">
        <v>132</v>
      </c>
    </row>
    <row r="244" s="13" customFormat="1">
      <c r="A244" s="13"/>
      <c r="B244" s="224"/>
      <c r="C244" s="225"/>
      <c r="D244" s="226" t="s">
        <v>144</v>
      </c>
      <c r="E244" s="227" t="s">
        <v>19</v>
      </c>
      <c r="F244" s="228" t="s">
        <v>153</v>
      </c>
      <c r="G244" s="225"/>
      <c r="H244" s="227" t="s">
        <v>19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144</v>
      </c>
      <c r="AU244" s="234" t="s">
        <v>84</v>
      </c>
      <c r="AV244" s="13" t="s">
        <v>82</v>
      </c>
      <c r="AW244" s="13" t="s">
        <v>36</v>
      </c>
      <c r="AX244" s="13" t="s">
        <v>74</v>
      </c>
      <c r="AY244" s="234" t="s">
        <v>132</v>
      </c>
    </row>
    <row r="245" s="14" customFormat="1">
      <c r="A245" s="14"/>
      <c r="B245" s="235"/>
      <c r="C245" s="236"/>
      <c r="D245" s="226" t="s">
        <v>144</v>
      </c>
      <c r="E245" s="237" t="s">
        <v>19</v>
      </c>
      <c r="F245" s="238" t="s">
        <v>82</v>
      </c>
      <c r="G245" s="236"/>
      <c r="H245" s="239">
        <v>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144</v>
      </c>
      <c r="AU245" s="245" t="s">
        <v>84</v>
      </c>
      <c r="AV245" s="14" t="s">
        <v>84</v>
      </c>
      <c r="AW245" s="14" t="s">
        <v>36</v>
      </c>
      <c r="AX245" s="14" t="s">
        <v>74</v>
      </c>
      <c r="AY245" s="245" t="s">
        <v>132</v>
      </c>
    </row>
    <row r="246" s="13" customFormat="1">
      <c r="A246" s="13"/>
      <c r="B246" s="224"/>
      <c r="C246" s="225"/>
      <c r="D246" s="226" t="s">
        <v>144</v>
      </c>
      <c r="E246" s="227" t="s">
        <v>19</v>
      </c>
      <c r="F246" s="228" t="s">
        <v>167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144</v>
      </c>
      <c r="AU246" s="234" t="s">
        <v>84</v>
      </c>
      <c r="AV246" s="13" t="s">
        <v>82</v>
      </c>
      <c r="AW246" s="13" t="s">
        <v>36</v>
      </c>
      <c r="AX246" s="13" t="s">
        <v>74</v>
      </c>
      <c r="AY246" s="234" t="s">
        <v>132</v>
      </c>
    </row>
    <row r="247" s="14" customFormat="1">
      <c r="A247" s="14"/>
      <c r="B247" s="235"/>
      <c r="C247" s="236"/>
      <c r="D247" s="226" t="s">
        <v>144</v>
      </c>
      <c r="E247" s="237" t="s">
        <v>19</v>
      </c>
      <c r="F247" s="238" t="s">
        <v>82</v>
      </c>
      <c r="G247" s="236"/>
      <c r="H247" s="239">
        <v>1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144</v>
      </c>
      <c r="AU247" s="245" t="s">
        <v>84</v>
      </c>
      <c r="AV247" s="14" t="s">
        <v>84</v>
      </c>
      <c r="AW247" s="14" t="s">
        <v>36</v>
      </c>
      <c r="AX247" s="14" t="s">
        <v>74</v>
      </c>
      <c r="AY247" s="245" t="s">
        <v>132</v>
      </c>
    </row>
    <row r="248" s="15" customFormat="1">
      <c r="A248" s="15"/>
      <c r="B248" s="246"/>
      <c r="C248" s="247"/>
      <c r="D248" s="226" t="s">
        <v>144</v>
      </c>
      <c r="E248" s="248" t="s">
        <v>19</v>
      </c>
      <c r="F248" s="249" t="s">
        <v>147</v>
      </c>
      <c r="G248" s="247"/>
      <c r="H248" s="250">
        <v>4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144</v>
      </c>
      <c r="AU248" s="256" t="s">
        <v>84</v>
      </c>
      <c r="AV248" s="15" t="s">
        <v>140</v>
      </c>
      <c r="AW248" s="15" t="s">
        <v>36</v>
      </c>
      <c r="AX248" s="15" t="s">
        <v>82</v>
      </c>
      <c r="AY248" s="256" t="s">
        <v>132</v>
      </c>
    </row>
    <row r="249" s="12" customFormat="1" ht="22.8" customHeight="1">
      <c r="A249" s="12"/>
      <c r="B249" s="190"/>
      <c r="C249" s="191"/>
      <c r="D249" s="192" t="s">
        <v>73</v>
      </c>
      <c r="E249" s="204" t="s">
        <v>133</v>
      </c>
      <c r="F249" s="204" t="s">
        <v>134</v>
      </c>
      <c r="G249" s="191"/>
      <c r="H249" s="191"/>
      <c r="I249" s="194"/>
      <c r="J249" s="205">
        <f>BK249</f>
        <v>0</v>
      </c>
      <c r="K249" s="191"/>
      <c r="L249" s="196"/>
      <c r="M249" s="197"/>
      <c r="N249" s="198"/>
      <c r="O249" s="198"/>
      <c r="P249" s="199">
        <f>SUM(P250:P265)</f>
        <v>0</v>
      </c>
      <c r="Q249" s="198"/>
      <c r="R249" s="199">
        <f>SUM(R250:R265)</f>
        <v>0.0065415999999999998</v>
      </c>
      <c r="S249" s="198"/>
      <c r="T249" s="200">
        <f>SUM(T250:T265)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1" t="s">
        <v>82</v>
      </c>
      <c r="AT249" s="202" t="s">
        <v>73</v>
      </c>
      <c r="AU249" s="202" t="s">
        <v>82</v>
      </c>
      <c r="AY249" s="201" t="s">
        <v>132</v>
      </c>
      <c r="BK249" s="203">
        <f>SUM(BK250:BK265)</f>
        <v>0</v>
      </c>
    </row>
    <row r="250" s="2" customFormat="1" ht="37.8" customHeight="1">
      <c r="A250" s="40"/>
      <c r="B250" s="41"/>
      <c r="C250" s="206" t="s">
        <v>246</v>
      </c>
      <c r="D250" s="206" t="s">
        <v>135</v>
      </c>
      <c r="E250" s="207" t="s">
        <v>619</v>
      </c>
      <c r="F250" s="208" t="s">
        <v>620</v>
      </c>
      <c r="G250" s="209" t="s">
        <v>138</v>
      </c>
      <c r="H250" s="210">
        <v>133.53999999999999</v>
      </c>
      <c r="I250" s="211"/>
      <c r="J250" s="212">
        <f>ROUND(I250*H250,2)</f>
        <v>0</v>
      </c>
      <c r="K250" s="208" t="s">
        <v>139</v>
      </c>
      <c r="L250" s="46"/>
      <c r="M250" s="213" t="s">
        <v>19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140</v>
      </c>
      <c r="AT250" s="217" t="s">
        <v>135</v>
      </c>
      <c r="AU250" s="217" t="s">
        <v>84</v>
      </c>
      <c r="AY250" s="19" t="s">
        <v>132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140</v>
      </c>
      <c r="BM250" s="217" t="s">
        <v>621</v>
      </c>
    </row>
    <row r="251" s="2" customFormat="1">
      <c r="A251" s="40"/>
      <c r="B251" s="41"/>
      <c r="C251" s="42"/>
      <c r="D251" s="219" t="s">
        <v>142</v>
      </c>
      <c r="E251" s="42"/>
      <c r="F251" s="220" t="s">
        <v>622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142</v>
      </c>
      <c r="AU251" s="19" t="s">
        <v>84</v>
      </c>
    </row>
    <row r="252" s="13" customFormat="1">
      <c r="A252" s="13"/>
      <c r="B252" s="224"/>
      <c r="C252" s="225"/>
      <c r="D252" s="226" t="s">
        <v>144</v>
      </c>
      <c r="E252" s="227" t="s">
        <v>19</v>
      </c>
      <c r="F252" s="228" t="s">
        <v>305</v>
      </c>
      <c r="G252" s="225"/>
      <c r="H252" s="227" t="s">
        <v>19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144</v>
      </c>
      <c r="AU252" s="234" t="s">
        <v>84</v>
      </c>
      <c r="AV252" s="13" t="s">
        <v>82</v>
      </c>
      <c r="AW252" s="13" t="s">
        <v>36</v>
      </c>
      <c r="AX252" s="13" t="s">
        <v>74</v>
      </c>
      <c r="AY252" s="234" t="s">
        <v>132</v>
      </c>
    </row>
    <row r="253" s="14" customFormat="1">
      <c r="A253" s="14"/>
      <c r="B253" s="235"/>
      <c r="C253" s="236"/>
      <c r="D253" s="226" t="s">
        <v>144</v>
      </c>
      <c r="E253" s="237" t="s">
        <v>19</v>
      </c>
      <c r="F253" s="238" t="s">
        <v>623</v>
      </c>
      <c r="G253" s="236"/>
      <c r="H253" s="239">
        <v>118.54000000000001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144</v>
      </c>
      <c r="AU253" s="245" t="s">
        <v>84</v>
      </c>
      <c r="AV253" s="14" t="s">
        <v>84</v>
      </c>
      <c r="AW253" s="14" t="s">
        <v>36</v>
      </c>
      <c r="AX253" s="14" t="s">
        <v>74</v>
      </c>
      <c r="AY253" s="245" t="s">
        <v>132</v>
      </c>
    </row>
    <row r="254" s="13" customFormat="1">
      <c r="A254" s="13"/>
      <c r="B254" s="224"/>
      <c r="C254" s="225"/>
      <c r="D254" s="226" t="s">
        <v>144</v>
      </c>
      <c r="E254" s="227" t="s">
        <v>19</v>
      </c>
      <c r="F254" s="228" t="s">
        <v>297</v>
      </c>
      <c r="G254" s="225"/>
      <c r="H254" s="227" t="s">
        <v>19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144</v>
      </c>
      <c r="AU254" s="234" t="s">
        <v>84</v>
      </c>
      <c r="AV254" s="13" t="s">
        <v>82</v>
      </c>
      <c r="AW254" s="13" t="s">
        <v>36</v>
      </c>
      <c r="AX254" s="13" t="s">
        <v>74</v>
      </c>
      <c r="AY254" s="234" t="s">
        <v>132</v>
      </c>
    </row>
    <row r="255" s="14" customFormat="1">
      <c r="A255" s="14"/>
      <c r="B255" s="235"/>
      <c r="C255" s="236"/>
      <c r="D255" s="226" t="s">
        <v>144</v>
      </c>
      <c r="E255" s="237" t="s">
        <v>19</v>
      </c>
      <c r="F255" s="238" t="s">
        <v>184</v>
      </c>
      <c r="G255" s="236"/>
      <c r="H255" s="239">
        <v>15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144</v>
      </c>
      <c r="AU255" s="245" t="s">
        <v>84</v>
      </c>
      <c r="AV255" s="14" t="s">
        <v>84</v>
      </c>
      <c r="AW255" s="14" t="s">
        <v>36</v>
      </c>
      <c r="AX255" s="14" t="s">
        <v>74</v>
      </c>
      <c r="AY255" s="245" t="s">
        <v>132</v>
      </c>
    </row>
    <row r="256" s="15" customFormat="1">
      <c r="A256" s="15"/>
      <c r="B256" s="246"/>
      <c r="C256" s="247"/>
      <c r="D256" s="226" t="s">
        <v>144</v>
      </c>
      <c r="E256" s="248" t="s">
        <v>19</v>
      </c>
      <c r="F256" s="249" t="s">
        <v>147</v>
      </c>
      <c r="G256" s="247"/>
      <c r="H256" s="250">
        <v>133.53999999999999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6" t="s">
        <v>144</v>
      </c>
      <c r="AU256" s="256" t="s">
        <v>84</v>
      </c>
      <c r="AV256" s="15" t="s">
        <v>140</v>
      </c>
      <c r="AW256" s="15" t="s">
        <v>36</v>
      </c>
      <c r="AX256" s="15" t="s">
        <v>82</v>
      </c>
      <c r="AY256" s="256" t="s">
        <v>132</v>
      </c>
    </row>
    <row r="257" s="2" customFormat="1" ht="37.8" customHeight="1">
      <c r="A257" s="40"/>
      <c r="B257" s="41"/>
      <c r="C257" s="206" t="s">
        <v>184</v>
      </c>
      <c r="D257" s="206" t="s">
        <v>135</v>
      </c>
      <c r="E257" s="207" t="s">
        <v>624</v>
      </c>
      <c r="F257" s="208" t="s">
        <v>625</v>
      </c>
      <c r="G257" s="209" t="s">
        <v>138</v>
      </c>
      <c r="H257" s="210">
        <v>163.53999999999999</v>
      </c>
      <c r="I257" s="211"/>
      <c r="J257" s="212">
        <f>ROUND(I257*H257,2)</f>
        <v>0</v>
      </c>
      <c r="K257" s="208" t="s">
        <v>139</v>
      </c>
      <c r="L257" s="46"/>
      <c r="M257" s="213" t="s">
        <v>19</v>
      </c>
      <c r="N257" s="214" t="s">
        <v>45</v>
      </c>
      <c r="O257" s="86"/>
      <c r="P257" s="215">
        <f>O257*H257</f>
        <v>0</v>
      </c>
      <c r="Q257" s="215">
        <v>4.0000000000000003E-05</v>
      </c>
      <c r="R257" s="215">
        <f>Q257*H257</f>
        <v>0.0065415999999999998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140</v>
      </c>
      <c r="AT257" s="217" t="s">
        <v>135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140</v>
      </c>
      <c r="BM257" s="217" t="s">
        <v>626</v>
      </c>
    </row>
    <row r="258" s="2" customFormat="1">
      <c r="A258" s="40"/>
      <c r="B258" s="41"/>
      <c r="C258" s="42"/>
      <c r="D258" s="219" t="s">
        <v>142</v>
      </c>
      <c r="E258" s="42"/>
      <c r="F258" s="220" t="s">
        <v>627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142</v>
      </c>
      <c r="AU258" s="19" t="s">
        <v>84</v>
      </c>
    </row>
    <row r="259" s="13" customFormat="1">
      <c r="A259" s="13"/>
      <c r="B259" s="224"/>
      <c r="C259" s="225"/>
      <c r="D259" s="226" t="s">
        <v>144</v>
      </c>
      <c r="E259" s="227" t="s">
        <v>19</v>
      </c>
      <c r="F259" s="228" t="s">
        <v>305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144</v>
      </c>
      <c r="AU259" s="234" t="s">
        <v>84</v>
      </c>
      <c r="AV259" s="13" t="s">
        <v>82</v>
      </c>
      <c r="AW259" s="13" t="s">
        <v>36</v>
      </c>
      <c r="AX259" s="13" t="s">
        <v>74</v>
      </c>
      <c r="AY259" s="234" t="s">
        <v>132</v>
      </c>
    </row>
    <row r="260" s="14" customFormat="1">
      <c r="A260" s="14"/>
      <c r="B260" s="235"/>
      <c r="C260" s="236"/>
      <c r="D260" s="226" t="s">
        <v>144</v>
      </c>
      <c r="E260" s="237" t="s">
        <v>19</v>
      </c>
      <c r="F260" s="238" t="s">
        <v>623</v>
      </c>
      <c r="G260" s="236"/>
      <c r="H260" s="239">
        <v>118.54000000000001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144</v>
      </c>
      <c r="AU260" s="245" t="s">
        <v>84</v>
      </c>
      <c r="AV260" s="14" t="s">
        <v>84</v>
      </c>
      <c r="AW260" s="14" t="s">
        <v>36</v>
      </c>
      <c r="AX260" s="14" t="s">
        <v>74</v>
      </c>
      <c r="AY260" s="245" t="s">
        <v>132</v>
      </c>
    </row>
    <row r="261" s="13" customFormat="1">
      <c r="A261" s="13"/>
      <c r="B261" s="224"/>
      <c r="C261" s="225"/>
      <c r="D261" s="226" t="s">
        <v>144</v>
      </c>
      <c r="E261" s="227" t="s">
        <v>19</v>
      </c>
      <c r="F261" s="228" t="s">
        <v>628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144</v>
      </c>
      <c r="AU261" s="234" t="s">
        <v>84</v>
      </c>
      <c r="AV261" s="13" t="s">
        <v>82</v>
      </c>
      <c r="AW261" s="13" t="s">
        <v>36</v>
      </c>
      <c r="AX261" s="13" t="s">
        <v>74</v>
      </c>
      <c r="AY261" s="234" t="s">
        <v>132</v>
      </c>
    </row>
    <row r="262" s="14" customFormat="1">
      <c r="A262" s="14"/>
      <c r="B262" s="235"/>
      <c r="C262" s="236"/>
      <c r="D262" s="226" t="s">
        <v>144</v>
      </c>
      <c r="E262" s="237" t="s">
        <v>19</v>
      </c>
      <c r="F262" s="238" t="s">
        <v>359</v>
      </c>
      <c r="G262" s="236"/>
      <c r="H262" s="239">
        <v>30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144</v>
      </c>
      <c r="AU262" s="245" t="s">
        <v>84</v>
      </c>
      <c r="AV262" s="14" t="s">
        <v>84</v>
      </c>
      <c r="AW262" s="14" t="s">
        <v>36</v>
      </c>
      <c r="AX262" s="14" t="s">
        <v>74</v>
      </c>
      <c r="AY262" s="245" t="s">
        <v>132</v>
      </c>
    </row>
    <row r="263" s="13" customFormat="1">
      <c r="A263" s="13"/>
      <c r="B263" s="224"/>
      <c r="C263" s="225"/>
      <c r="D263" s="226" t="s">
        <v>144</v>
      </c>
      <c r="E263" s="227" t="s">
        <v>19</v>
      </c>
      <c r="F263" s="228" t="s">
        <v>297</v>
      </c>
      <c r="G263" s="225"/>
      <c r="H263" s="227" t="s">
        <v>19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144</v>
      </c>
      <c r="AU263" s="234" t="s">
        <v>84</v>
      </c>
      <c r="AV263" s="13" t="s">
        <v>82</v>
      </c>
      <c r="AW263" s="13" t="s">
        <v>36</v>
      </c>
      <c r="AX263" s="13" t="s">
        <v>74</v>
      </c>
      <c r="AY263" s="234" t="s">
        <v>132</v>
      </c>
    </row>
    <row r="264" s="14" customFormat="1">
      <c r="A264" s="14"/>
      <c r="B264" s="235"/>
      <c r="C264" s="236"/>
      <c r="D264" s="226" t="s">
        <v>144</v>
      </c>
      <c r="E264" s="237" t="s">
        <v>19</v>
      </c>
      <c r="F264" s="238" t="s">
        <v>184</v>
      </c>
      <c r="G264" s="236"/>
      <c r="H264" s="239">
        <v>15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144</v>
      </c>
      <c r="AU264" s="245" t="s">
        <v>84</v>
      </c>
      <c r="AV264" s="14" t="s">
        <v>84</v>
      </c>
      <c r="AW264" s="14" t="s">
        <v>36</v>
      </c>
      <c r="AX264" s="14" t="s">
        <v>74</v>
      </c>
      <c r="AY264" s="245" t="s">
        <v>132</v>
      </c>
    </row>
    <row r="265" s="15" customFormat="1">
      <c r="A265" s="15"/>
      <c r="B265" s="246"/>
      <c r="C265" s="247"/>
      <c r="D265" s="226" t="s">
        <v>144</v>
      </c>
      <c r="E265" s="248" t="s">
        <v>19</v>
      </c>
      <c r="F265" s="249" t="s">
        <v>147</v>
      </c>
      <c r="G265" s="247"/>
      <c r="H265" s="250">
        <v>163.53999999999999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6" t="s">
        <v>144</v>
      </c>
      <c r="AU265" s="256" t="s">
        <v>84</v>
      </c>
      <c r="AV265" s="15" t="s">
        <v>140</v>
      </c>
      <c r="AW265" s="15" t="s">
        <v>36</v>
      </c>
      <c r="AX265" s="15" t="s">
        <v>82</v>
      </c>
      <c r="AY265" s="256" t="s">
        <v>132</v>
      </c>
    </row>
    <row r="266" s="12" customFormat="1" ht="22.8" customHeight="1">
      <c r="A266" s="12"/>
      <c r="B266" s="190"/>
      <c r="C266" s="191"/>
      <c r="D266" s="192" t="s">
        <v>73</v>
      </c>
      <c r="E266" s="204" t="s">
        <v>629</v>
      </c>
      <c r="F266" s="204" t="s">
        <v>630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SUM(P267:P268)</f>
        <v>0</v>
      </c>
      <c r="Q266" s="198"/>
      <c r="R266" s="199">
        <f>SUM(R267:R268)</f>
        <v>0</v>
      </c>
      <c r="S266" s="198"/>
      <c r="T266" s="200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82</v>
      </c>
      <c r="AT266" s="202" t="s">
        <v>73</v>
      </c>
      <c r="AU266" s="202" t="s">
        <v>82</v>
      </c>
      <c r="AY266" s="201" t="s">
        <v>132</v>
      </c>
      <c r="BK266" s="203">
        <f>SUM(BK267:BK268)</f>
        <v>0</v>
      </c>
    </row>
    <row r="267" s="2" customFormat="1" ht="55.5" customHeight="1">
      <c r="A267" s="40"/>
      <c r="B267" s="41"/>
      <c r="C267" s="206" t="s">
        <v>257</v>
      </c>
      <c r="D267" s="206" t="s">
        <v>135</v>
      </c>
      <c r="E267" s="207" t="s">
        <v>631</v>
      </c>
      <c r="F267" s="208" t="s">
        <v>632</v>
      </c>
      <c r="G267" s="209" t="s">
        <v>227</v>
      </c>
      <c r="H267" s="210">
        <v>38.901000000000003</v>
      </c>
      <c r="I267" s="211"/>
      <c r="J267" s="212">
        <f>ROUND(I267*H267,2)</f>
        <v>0</v>
      </c>
      <c r="K267" s="208" t="s">
        <v>139</v>
      </c>
      <c r="L267" s="46"/>
      <c r="M267" s="213" t="s">
        <v>19</v>
      </c>
      <c r="N267" s="214" t="s">
        <v>45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140</v>
      </c>
      <c r="AT267" s="217" t="s">
        <v>135</v>
      </c>
      <c r="AU267" s="217" t="s">
        <v>84</v>
      </c>
      <c r="AY267" s="19" t="s">
        <v>132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140</v>
      </c>
      <c r="BM267" s="217" t="s">
        <v>633</v>
      </c>
    </row>
    <row r="268" s="2" customFormat="1">
      <c r="A268" s="40"/>
      <c r="B268" s="41"/>
      <c r="C268" s="42"/>
      <c r="D268" s="219" t="s">
        <v>142</v>
      </c>
      <c r="E268" s="42"/>
      <c r="F268" s="220" t="s">
        <v>634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142</v>
      </c>
      <c r="AU268" s="19" t="s">
        <v>84</v>
      </c>
    </row>
    <row r="269" s="12" customFormat="1" ht="25.92" customHeight="1">
      <c r="A269" s="12"/>
      <c r="B269" s="190"/>
      <c r="C269" s="191"/>
      <c r="D269" s="192" t="s">
        <v>73</v>
      </c>
      <c r="E269" s="193" t="s">
        <v>287</v>
      </c>
      <c r="F269" s="193" t="s">
        <v>288</v>
      </c>
      <c r="G269" s="191"/>
      <c r="H269" s="191"/>
      <c r="I269" s="194"/>
      <c r="J269" s="195">
        <f>BK269</f>
        <v>0</v>
      </c>
      <c r="K269" s="191"/>
      <c r="L269" s="196"/>
      <c r="M269" s="197"/>
      <c r="N269" s="198"/>
      <c r="O269" s="198"/>
      <c r="P269" s="199">
        <f>P270+P370+P481+P680+P716+P751+P762+P771+P816+P845+P937+P1085+P1113+P1247+P1419+P1460</f>
        <v>0</v>
      </c>
      <c r="Q269" s="198"/>
      <c r="R269" s="199">
        <f>R270+R370+R481+R680+R716+R751+R762+R771+R816+R845+R937+R1085+R1113+R1247+R1419+R1460</f>
        <v>17.987276170000001</v>
      </c>
      <c r="S269" s="198"/>
      <c r="T269" s="200">
        <f>T270+T370+T481+T680+T716+T751+T762+T771+T816+T845+T937+T1085+T1113+T1247+T1419+T1460</f>
        <v>0.026049700000000002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84</v>
      </c>
      <c r="AT269" s="202" t="s">
        <v>73</v>
      </c>
      <c r="AU269" s="202" t="s">
        <v>74</v>
      </c>
      <c r="AY269" s="201" t="s">
        <v>132</v>
      </c>
      <c r="BK269" s="203">
        <f>BK270+BK370+BK481+BK680+BK716+BK751+BK762+BK771+BK816+BK845+BK937+BK1085+BK1113+BK1247+BK1419+BK1460</f>
        <v>0</v>
      </c>
    </row>
    <row r="270" s="12" customFormat="1" ht="22.8" customHeight="1">
      <c r="A270" s="12"/>
      <c r="B270" s="190"/>
      <c r="C270" s="191"/>
      <c r="D270" s="192" t="s">
        <v>73</v>
      </c>
      <c r="E270" s="204" t="s">
        <v>289</v>
      </c>
      <c r="F270" s="204" t="s">
        <v>290</v>
      </c>
      <c r="G270" s="191"/>
      <c r="H270" s="191"/>
      <c r="I270" s="194"/>
      <c r="J270" s="205">
        <f>BK270</f>
        <v>0</v>
      </c>
      <c r="K270" s="191"/>
      <c r="L270" s="196"/>
      <c r="M270" s="197"/>
      <c r="N270" s="198"/>
      <c r="O270" s="198"/>
      <c r="P270" s="199">
        <f>SUM(P271:P369)</f>
        <v>0</v>
      </c>
      <c r="Q270" s="198"/>
      <c r="R270" s="199">
        <f>SUM(R271:R369)</f>
        <v>0.15190499999999998</v>
      </c>
      <c r="S270" s="198"/>
      <c r="T270" s="200">
        <f>SUM(T271:T369)</f>
        <v>0.0235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1" t="s">
        <v>84</v>
      </c>
      <c r="AT270" s="202" t="s">
        <v>73</v>
      </c>
      <c r="AU270" s="202" t="s">
        <v>82</v>
      </c>
      <c r="AY270" s="201" t="s">
        <v>132</v>
      </c>
      <c r="BK270" s="203">
        <f>SUM(BK271:BK369)</f>
        <v>0</v>
      </c>
    </row>
    <row r="271" s="2" customFormat="1" ht="33" customHeight="1">
      <c r="A271" s="40"/>
      <c r="B271" s="41"/>
      <c r="C271" s="206" t="s">
        <v>263</v>
      </c>
      <c r="D271" s="206" t="s">
        <v>135</v>
      </c>
      <c r="E271" s="207" t="s">
        <v>635</v>
      </c>
      <c r="F271" s="208" t="s">
        <v>636</v>
      </c>
      <c r="G271" s="209" t="s">
        <v>637</v>
      </c>
      <c r="H271" s="210">
        <v>4</v>
      </c>
      <c r="I271" s="211"/>
      <c r="J271" s="212">
        <f>ROUND(I271*H271,2)</f>
        <v>0</v>
      </c>
      <c r="K271" s="208" t="s">
        <v>19</v>
      </c>
      <c r="L271" s="46"/>
      <c r="M271" s="213" t="s">
        <v>19</v>
      </c>
      <c r="N271" s="214" t="s">
        <v>45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257</v>
      </c>
      <c r="AT271" s="217" t="s">
        <v>135</v>
      </c>
      <c r="AU271" s="217" t="s">
        <v>84</v>
      </c>
      <c r="AY271" s="19" t="s">
        <v>132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82</v>
      </c>
      <c r="BK271" s="218">
        <f>ROUND(I271*H271,2)</f>
        <v>0</v>
      </c>
      <c r="BL271" s="19" t="s">
        <v>257</v>
      </c>
      <c r="BM271" s="217" t="s">
        <v>638</v>
      </c>
    </row>
    <row r="272" s="13" customFormat="1">
      <c r="A272" s="13"/>
      <c r="B272" s="224"/>
      <c r="C272" s="225"/>
      <c r="D272" s="226" t="s">
        <v>144</v>
      </c>
      <c r="E272" s="227" t="s">
        <v>19</v>
      </c>
      <c r="F272" s="228" t="s">
        <v>162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144</v>
      </c>
      <c r="AU272" s="234" t="s">
        <v>84</v>
      </c>
      <c r="AV272" s="13" t="s">
        <v>82</v>
      </c>
      <c r="AW272" s="13" t="s">
        <v>36</v>
      </c>
      <c r="AX272" s="13" t="s">
        <v>74</v>
      </c>
      <c r="AY272" s="234" t="s">
        <v>132</v>
      </c>
    </row>
    <row r="273" s="14" customFormat="1">
      <c r="A273" s="14"/>
      <c r="B273" s="235"/>
      <c r="C273" s="236"/>
      <c r="D273" s="226" t="s">
        <v>144</v>
      </c>
      <c r="E273" s="237" t="s">
        <v>19</v>
      </c>
      <c r="F273" s="238" t="s">
        <v>82</v>
      </c>
      <c r="G273" s="236"/>
      <c r="H273" s="239">
        <v>1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144</v>
      </c>
      <c r="AU273" s="245" t="s">
        <v>84</v>
      </c>
      <c r="AV273" s="14" t="s">
        <v>84</v>
      </c>
      <c r="AW273" s="14" t="s">
        <v>36</v>
      </c>
      <c r="AX273" s="14" t="s">
        <v>74</v>
      </c>
      <c r="AY273" s="245" t="s">
        <v>132</v>
      </c>
    </row>
    <row r="274" s="13" customFormat="1">
      <c r="A274" s="13"/>
      <c r="B274" s="224"/>
      <c r="C274" s="225"/>
      <c r="D274" s="226" t="s">
        <v>144</v>
      </c>
      <c r="E274" s="227" t="s">
        <v>19</v>
      </c>
      <c r="F274" s="228" t="s">
        <v>164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144</v>
      </c>
      <c r="AU274" s="234" t="s">
        <v>84</v>
      </c>
      <c r="AV274" s="13" t="s">
        <v>82</v>
      </c>
      <c r="AW274" s="13" t="s">
        <v>36</v>
      </c>
      <c r="AX274" s="13" t="s">
        <v>74</v>
      </c>
      <c r="AY274" s="234" t="s">
        <v>132</v>
      </c>
    </row>
    <row r="275" s="14" customFormat="1">
      <c r="A275" s="14"/>
      <c r="B275" s="235"/>
      <c r="C275" s="236"/>
      <c r="D275" s="226" t="s">
        <v>144</v>
      </c>
      <c r="E275" s="237" t="s">
        <v>19</v>
      </c>
      <c r="F275" s="238" t="s">
        <v>82</v>
      </c>
      <c r="G275" s="236"/>
      <c r="H275" s="239">
        <v>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144</v>
      </c>
      <c r="AU275" s="245" t="s">
        <v>84</v>
      </c>
      <c r="AV275" s="14" t="s">
        <v>84</v>
      </c>
      <c r="AW275" s="14" t="s">
        <v>36</v>
      </c>
      <c r="AX275" s="14" t="s">
        <v>74</v>
      </c>
      <c r="AY275" s="245" t="s">
        <v>132</v>
      </c>
    </row>
    <row r="276" s="13" customFormat="1">
      <c r="A276" s="13"/>
      <c r="B276" s="224"/>
      <c r="C276" s="225"/>
      <c r="D276" s="226" t="s">
        <v>144</v>
      </c>
      <c r="E276" s="227" t="s">
        <v>19</v>
      </c>
      <c r="F276" s="228" t="s">
        <v>153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144</v>
      </c>
      <c r="AU276" s="234" t="s">
        <v>84</v>
      </c>
      <c r="AV276" s="13" t="s">
        <v>82</v>
      </c>
      <c r="AW276" s="13" t="s">
        <v>36</v>
      </c>
      <c r="AX276" s="13" t="s">
        <v>74</v>
      </c>
      <c r="AY276" s="234" t="s">
        <v>132</v>
      </c>
    </row>
    <row r="277" s="14" customFormat="1">
      <c r="A277" s="14"/>
      <c r="B277" s="235"/>
      <c r="C277" s="236"/>
      <c r="D277" s="226" t="s">
        <v>144</v>
      </c>
      <c r="E277" s="237" t="s">
        <v>19</v>
      </c>
      <c r="F277" s="238" t="s">
        <v>82</v>
      </c>
      <c r="G277" s="236"/>
      <c r="H277" s="239">
        <v>1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144</v>
      </c>
      <c r="AU277" s="245" t="s">
        <v>84</v>
      </c>
      <c r="AV277" s="14" t="s">
        <v>84</v>
      </c>
      <c r="AW277" s="14" t="s">
        <v>36</v>
      </c>
      <c r="AX277" s="14" t="s">
        <v>74</v>
      </c>
      <c r="AY277" s="245" t="s">
        <v>132</v>
      </c>
    </row>
    <row r="278" s="13" customFormat="1">
      <c r="A278" s="13"/>
      <c r="B278" s="224"/>
      <c r="C278" s="225"/>
      <c r="D278" s="226" t="s">
        <v>144</v>
      </c>
      <c r="E278" s="227" t="s">
        <v>19</v>
      </c>
      <c r="F278" s="228" t="s">
        <v>167</v>
      </c>
      <c r="G278" s="225"/>
      <c r="H278" s="227" t="s">
        <v>19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144</v>
      </c>
      <c r="AU278" s="234" t="s">
        <v>84</v>
      </c>
      <c r="AV278" s="13" t="s">
        <v>82</v>
      </c>
      <c r="AW278" s="13" t="s">
        <v>36</v>
      </c>
      <c r="AX278" s="13" t="s">
        <v>74</v>
      </c>
      <c r="AY278" s="234" t="s">
        <v>132</v>
      </c>
    </row>
    <row r="279" s="14" customFormat="1">
      <c r="A279" s="14"/>
      <c r="B279" s="235"/>
      <c r="C279" s="236"/>
      <c r="D279" s="226" t="s">
        <v>144</v>
      </c>
      <c r="E279" s="237" t="s">
        <v>19</v>
      </c>
      <c r="F279" s="238" t="s">
        <v>82</v>
      </c>
      <c r="G279" s="236"/>
      <c r="H279" s="239">
        <v>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144</v>
      </c>
      <c r="AU279" s="245" t="s">
        <v>84</v>
      </c>
      <c r="AV279" s="14" t="s">
        <v>84</v>
      </c>
      <c r="AW279" s="14" t="s">
        <v>36</v>
      </c>
      <c r="AX279" s="14" t="s">
        <v>74</v>
      </c>
      <c r="AY279" s="245" t="s">
        <v>132</v>
      </c>
    </row>
    <row r="280" s="15" customFormat="1">
      <c r="A280" s="15"/>
      <c r="B280" s="246"/>
      <c r="C280" s="247"/>
      <c r="D280" s="226" t="s">
        <v>144</v>
      </c>
      <c r="E280" s="248" t="s">
        <v>19</v>
      </c>
      <c r="F280" s="249" t="s">
        <v>147</v>
      </c>
      <c r="G280" s="247"/>
      <c r="H280" s="250">
        <v>4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6" t="s">
        <v>144</v>
      </c>
      <c r="AU280" s="256" t="s">
        <v>84</v>
      </c>
      <c r="AV280" s="15" t="s">
        <v>140</v>
      </c>
      <c r="AW280" s="15" t="s">
        <v>36</v>
      </c>
      <c r="AX280" s="15" t="s">
        <v>82</v>
      </c>
      <c r="AY280" s="256" t="s">
        <v>132</v>
      </c>
    </row>
    <row r="281" s="2" customFormat="1" ht="24.15" customHeight="1">
      <c r="A281" s="40"/>
      <c r="B281" s="41"/>
      <c r="C281" s="206" t="s">
        <v>269</v>
      </c>
      <c r="D281" s="206" t="s">
        <v>135</v>
      </c>
      <c r="E281" s="207" t="s">
        <v>639</v>
      </c>
      <c r="F281" s="208" t="s">
        <v>640</v>
      </c>
      <c r="G281" s="209" t="s">
        <v>194</v>
      </c>
      <c r="H281" s="210">
        <v>13</v>
      </c>
      <c r="I281" s="211"/>
      <c r="J281" s="212">
        <f>ROUND(I281*H281,2)</f>
        <v>0</v>
      </c>
      <c r="K281" s="208" t="s">
        <v>139</v>
      </c>
      <c r="L281" s="46"/>
      <c r="M281" s="213" t="s">
        <v>19</v>
      </c>
      <c r="N281" s="214" t="s">
        <v>45</v>
      </c>
      <c r="O281" s="86"/>
      <c r="P281" s="215">
        <f>O281*H281</f>
        <v>0</v>
      </c>
      <c r="Q281" s="215">
        <v>0.00058</v>
      </c>
      <c r="R281" s="215">
        <f>Q281*H281</f>
        <v>0.0075399999999999998</v>
      </c>
      <c r="S281" s="215">
        <v>0.00042000000000000002</v>
      </c>
      <c r="T281" s="216">
        <f>S281*H281</f>
        <v>0.0054600000000000004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257</v>
      </c>
      <c r="AT281" s="217" t="s">
        <v>135</v>
      </c>
      <c r="AU281" s="217" t="s">
        <v>84</v>
      </c>
      <c r="AY281" s="19" t="s">
        <v>132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82</v>
      </c>
      <c r="BK281" s="218">
        <f>ROUND(I281*H281,2)</f>
        <v>0</v>
      </c>
      <c r="BL281" s="19" t="s">
        <v>257</v>
      </c>
      <c r="BM281" s="217" t="s">
        <v>641</v>
      </c>
    </row>
    <row r="282" s="2" customFormat="1">
      <c r="A282" s="40"/>
      <c r="B282" s="41"/>
      <c r="C282" s="42"/>
      <c r="D282" s="219" t="s">
        <v>142</v>
      </c>
      <c r="E282" s="42"/>
      <c r="F282" s="220" t="s">
        <v>642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142</v>
      </c>
      <c r="AU282" s="19" t="s">
        <v>84</v>
      </c>
    </row>
    <row r="283" s="13" customFormat="1">
      <c r="A283" s="13"/>
      <c r="B283" s="224"/>
      <c r="C283" s="225"/>
      <c r="D283" s="226" t="s">
        <v>144</v>
      </c>
      <c r="E283" s="227" t="s">
        <v>19</v>
      </c>
      <c r="F283" s="228" t="s">
        <v>162</v>
      </c>
      <c r="G283" s="225"/>
      <c r="H283" s="227" t="s">
        <v>19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144</v>
      </c>
      <c r="AU283" s="234" t="s">
        <v>84</v>
      </c>
      <c r="AV283" s="13" t="s">
        <v>82</v>
      </c>
      <c r="AW283" s="13" t="s">
        <v>36</v>
      </c>
      <c r="AX283" s="13" t="s">
        <v>74</v>
      </c>
      <c r="AY283" s="234" t="s">
        <v>132</v>
      </c>
    </row>
    <row r="284" s="14" customFormat="1">
      <c r="A284" s="14"/>
      <c r="B284" s="235"/>
      <c r="C284" s="236"/>
      <c r="D284" s="226" t="s">
        <v>144</v>
      </c>
      <c r="E284" s="237" t="s">
        <v>19</v>
      </c>
      <c r="F284" s="238" t="s">
        <v>84</v>
      </c>
      <c r="G284" s="236"/>
      <c r="H284" s="239">
        <v>2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144</v>
      </c>
      <c r="AU284" s="245" t="s">
        <v>84</v>
      </c>
      <c r="AV284" s="14" t="s">
        <v>84</v>
      </c>
      <c r="AW284" s="14" t="s">
        <v>36</v>
      </c>
      <c r="AX284" s="14" t="s">
        <v>74</v>
      </c>
      <c r="AY284" s="245" t="s">
        <v>132</v>
      </c>
    </row>
    <row r="285" s="13" customFormat="1">
      <c r="A285" s="13"/>
      <c r="B285" s="224"/>
      <c r="C285" s="225"/>
      <c r="D285" s="226" t="s">
        <v>144</v>
      </c>
      <c r="E285" s="227" t="s">
        <v>19</v>
      </c>
      <c r="F285" s="228" t="s">
        <v>164</v>
      </c>
      <c r="G285" s="225"/>
      <c r="H285" s="227" t="s">
        <v>19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144</v>
      </c>
      <c r="AU285" s="234" t="s">
        <v>84</v>
      </c>
      <c r="AV285" s="13" t="s">
        <v>82</v>
      </c>
      <c r="AW285" s="13" t="s">
        <v>36</v>
      </c>
      <c r="AX285" s="13" t="s">
        <v>74</v>
      </c>
      <c r="AY285" s="234" t="s">
        <v>132</v>
      </c>
    </row>
    <row r="286" s="14" customFormat="1">
      <c r="A286" s="14"/>
      <c r="B286" s="235"/>
      <c r="C286" s="236"/>
      <c r="D286" s="226" t="s">
        <v>144</v>
      </c>
      <c r="E286" s="237" t="s">
        <v>19</v>
      </c>
      <c r="F286" s="238" t="s">
        <v>414</v>
      </c>
      <c r="G286" s="236"/>
      <c r="H286" s="239">
        <v>4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144</v>
      </c>
      <c r="AU286" s="245" t="s">
        <v>84</v>
      </c>
      <c r="AV286" s="14" t="s">
        <v>84</v>
      </c>
      <c r="AW286" s="14" t="s">
        <v>36</v>
      </c>
      <c r="AX286" s="14" t="s">
        <v>74</v>
      </c>
      <c r="AY286" s="245" t="s">
        <v>132</v>
      </c>
    </row>
    <row r="287" s="13" customFormat="1">
      <c r="A287" s="13"/>
      <c r="B287" s="224"/>
      <c r="C287" s="225"/>
      <c r="D287" s="226" t="s">
        <v>144</v>
      </c>
      <c r="E287" s="227" t="s">
        <v>19</v>
      </c>
      <c r="F287" s="228" t="s">
        <v>153</v>
      </c>
      <c r="G287" s="225"/>
      <c r="H287" s="227" t="s">
        <v>19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144</v>
      </c>
      <c r="AU287" s="234" t="s">
        <v>84</v>
      </c>
      <c r="AV287" s="13" t="s">
        <v>82</v>
      </c>
      <c r="AW287" s="13" t="s">
        <v>36</v>
      </c>
      <c r="AX287" s="13" t="s">
        <v>74</v>
      </c>
      <c r="AY287" s="234" t="s">
        <v>132</v>
      </c>
    </row>
    <row r="288" s="14" customFormat="1">
      <c r="A288" s="14"/>
      <c r="B288" s="235"/>
      <c r="C288" s="236"/>
      <c r="D288" s="226" t="s">
        <v>144</v>
      </c>
      <c r="E288" s="237" t="s">
        <v>19</v>
      </c>
      <c r="F288" s="238" t="s">
        <v>469</v>
      </c>
      <c r="G288" s="236"/>
      <c r="H288" s="239">
        <v>5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144</v>
      </c>
      <c r="AU288" s="245" t="s">
        <v>84</v>
      </c>
      <c r="AV288" s="14" t="s">
        <v>84</v>
      </c>
      <c r="AW288" s="14" t="s">
        <v>36</v>
      </c>
      <c r="AX288" s="14" t="s">
        <v>74</v>
      </c>
      <c r="AY288" s="245" t="s">
        <v>132</v>
      </c>
    </row>
    <row r="289" s="13" customFormat="1">
      <c r="A289" s="13"/>
      <c r="B289" s="224"/>
      <c r="C289" s="225"/>
      <c r="D289" s="226" t="s">
        <v>144</v>
      </c>
      <c r="E289" s="227" t="s">
        <v>19</v>
      </c>
      <c r="F289" s="228" t="s">
        <v>167</v>
      </c>
      <c r="G289" s="225"/>
      <c r="H289" s="227" t="s">
        <v>19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144</v>
      </c>
      <c r="AU289" s="234" t="s">
        <v>84</v>
      </c>
      <c r="AV289" s="13" t="s">
        <v>82</v>
      </c>
      <c r="AW289" s="13" t="s">
        <v>36</v>
      </c>
      <c r="AX289" s="13" t="s">
        <v>74</v>
      </c>
      <c r="AY289" s="234" t="s">
        <v>132</v>
      </c>
    </row>
    <row r="290" s="14" customFormat="1">
      <c r="A290" s="14"/>
      <c r="B290" s="235"/>
      <c r="C290" s="236"/>
      <c r="D290" s="226" t="s">
        <v>144</v>
      </c>
      <c r="E290" s="237" t="s">
        <v>19</v>
      </c>
      <c r="F290" s="238" t="s">
        <v>84</v>
      </c>
      <c r="G290" s="236"/>
      <c r="H290" s="239">
        <v>2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5" t="s">
        <v>144</v>
      </c>
      <c r="AU290" s="245" t="s">
        <v>84</v>
      </c>
      <c r="AV290" s="14" t="s">
        <v>84</v>
      </c>
      <c r="AW290" s="14" t="s">
        <v>36</v>
      </c>
      <c r="AX290" s="14" t="s">
        <v>74</v>
      </c>
      <c r="AY290" s="245" t="s">
        <v>132</v>
      </c>
    </row>
    <row r="291" s="15" customFormat="1">
      <c r="A291" s="15"/>
      <c r="B291" s="246"/>
      <c r="C291" s="247"/>
      <c r="D291" s="226" t="s">
        <v>144</v>
      </c>
      <c r="E291" s="248" t="s">
        <v>19</v>
      </c>
      <c r="F291" s="249" t="s">
        <v>147</v>
      </c>
      <c r="G291" s="247"/>
      <c r="H291" s="250">
        <v>13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6" t="s">
        <v>144</v>
      </c>
      <c r="AU291" s="256" t="s">
        <v>84</v>
      </c>
      <c r="AV291" s="15" t="s">
        <v>140</v>
      </c>
      <c r="AW291" s="15" t="s">
        <v>36</v>
      </c>
      <c r="AX291" s="15" t="s">
        <v>82</v>
      </c>
      <c r="AY291" s="256" t="s">
        <v>132</v>
      </c>
    </row>
    <row r="292" s="2" customFormat="1" ht="24.15" customHeight="1">
      <c r="A292" s="40"/>
      <c r="B292" s="41"/>
      <c r="C292" s="206" t="s">
        <v>276</v>
      </c>
      <c r="D292" s="206" t="s">
        <v>135</v>
      </c>
      <c r="E292" s="207" t="s">
        <v>643</v>
      </c>
      <c r="F292" s="208" t="s">
        <v>644</v>
      </c>
      <c r="G292" s="209" t="s">
        <v>194</v>
      </c>
      <c r="H292" s="210">
        <v>22</v>
      </c>
      <c r="I292" s="211"/>
      <c r="J292" s="212">
        <f>ROUND(I292*H292,2)</f>
        <v>0</v>
      </c>
      <c r="K292" s="208" t="s">
        <v>139</v>
      </c>
      <c r="L292" s="46"/>
      <c r="M292" s="213" t="s">
        <v>19</v>
      </c>
      <c r="N292" s="214" t="s">
        <v>45</v>
      </c>
      <c r="O292" s="86"/>
      <c r="P292" s="215">
        <f>O292*H292</f>
        <v>0</v>
      </c>
      <c r="Q292" s="215">
        <v>0.00122</v>
      </c>
      <c r="R292" s="215">
        <f>Q292*H292</f>
        <v>0.026839999999999999</v>
      </c>
      <c r="S292" s="215">
        <v>0.00081999999999999998</v>
      </c>
      <c r="T292" s="216">
        <f>S292*H292</f>
        <v>0.01804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257</v>
      </c>
      <c r="AT292" s="217" t="s">
        <v>135</v>
      </c>
      <c r="AU292" s="217" t="s">
        <v>84</v>
      </c>
      <c r="AY292" s="19" t="s">
        <v>132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82</v>
      </c>
      <c r="BK292" s="218">
        <f>ROUND(I292*H292,2)</f>
        <v>0</v>
      </c>
      <c r="BL292" s="19" t="s">
        <v>257</v>
      </c>
      <c r="BM292" s="217" t="s">
        <v>645</v>
      </c>
    </row>
    <row r="293" s="2" customFormat="1">
      <c r="A293" s="40"/>
      <c r="B293" s="41"/>
      <c r="C293" s="42"/>
      <c r="D293" s="219" t="s">
        <v>142</v>
      </c>
      <c r="E293" s="42"/>
      <c r="F293" s="220" t="s">
        <v>646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142</v>
      </c>
      <c r="AU293" s="19" t="s">
        <v>84</v>
      </c>
    </row>
    <row r="294" s="13" customFormat="1">
      <c r="A294" s="13"/>
      <c r="B294" s="224"/>
      <c r="C294" s="225"/>
      <c r="D294" s="226" t="s">
        <v>144</v>
      </c>
      <c r="E294" s="227" t="s">
        <v>19</v>
      </c>
      <c r="F294" s="228" t="s">
        <v>162</v>
      </c>
      <c r="G294" s="225"/>
      <c r="H294" s="227" t="s">
        <v>19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144</v>
      </c>
      <c r="AU294" s="234" t="s">
        <v>84</v>
      </c>
      <c r="AV294" s="13" t="s">
        <v>82</v>
      </c>
      <c r="AW294" s="13" t="s">
        <v>36</v>
      </c>
      <c r="AX294" s="13" t="s">
        <v>74</v>
      </c>
      <c r="AY294" s="234" t="s">
        <v>132</v>
      </c>
    </row>
    <row r="295" s="14" customFormat="1">
      <c r="A295" s="14"/>
      <c r="B295" s="235"/>
      <c r="C295" s="236"/>
      <c r="D295" s="226" t="s">
        <v>144</v>
      </c>
      <c r="E295" s="237" t="s">
        <v>19</v>
      </c>
      <c r="F295" s="238" t="s">
        <v>647</v>
      </c>
      <c r="G295" s="236"/>
      <c r="H295" s="239">
        <v>5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144</v>
      </c>
      <c r="AU295" s="245" t="s">
        <v>84</v>
      </c>
      <c r="AV295" s="14" t="s">
        <v>84</v>
      </c>
      <c r="AW295" s="14" t="s">
        <v>36</v>
      </c>
      <c r="AX295" s="14" t="s">
        <v>74</v>
      </c>
      <c r="AY295" s="245" t="s">
        <v>132</v>
      </c>
    </row>
    <row r="296" s="13" customFormat="1">
      <c r="A296" s="13"/>
      <c r="B296" s="224"/>
      <c r="C296" s="225"/>
      <c r="D296" s="226" t="s">
        <v>144</v>
      </c>
      <c r="E296" s="227" t="s">
        <v>19</v>
      </c>
      <c r="F296" s="228" t="s">
        <v>164</v>
      </c>
      <c r="G296" s="225"/>
      <c r="H296" s="227" t="s">
        <v>19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144</v>
      </c>
      <c r="AU296" s="234" t="s">
        <v>84</v>
      </c>
      <c r="AV296" s="13" t="s">
        <v>82</v>
      </c>
      <c r="AW296" s="13" t="s">
        <v>36</v>
      </c>
      <c r="AX296" s="13" t="s">
        <v>74</v>
      </c>
      <c r="AY296" s="234" t="s">
        <v>132</v>
      </c>
    </row>
    <row r="297" s="14" customFormat="1">
      <c r="A297" s="14"/>
      <c r="B297" s="235"/>
      <c r="C297" s="236"/>
      <c r="D297" s="226" t="s">
        <v>144</v>
      </c>
      <c r="E297" s="237" t="s">
        <v>19</v>
      </c>
      <c r="F297" s="238" t="s">
        <v>342</v>
      </c>
      <c r="G297" s="236"/>
      <c r="H297" s="239">
        <v>5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144</v>
      </c>
      <c r="AU297" s="245" t="s">
        <v>84</v>
      </c>
      <c r="AV297" s="14" t="s">
        <v>84</v>
      </c>
      <c r="AW297" s="14" t="s">
        <v>36</v>
      </c>
      <c r="AX297" s="14" t="s">
        <v>74</v>
      </c>
      <c r="AY297" s="245" t="s">
        <v>132</v>
      </c>
    </row>
    <row r="298" s="13" customFormat="1">
      <c r="A298" s="13"/>
      <c r="B298" s="224"/>
      <c r="C298" s="225"/>
      <c r="D298" s="226" t="s">
        <v>144</v>
      </c>
      <c r="E298" s="227" t="s">
        <v>19</v>
      </c>
      <c r="F298" s="228" t="s">
        <v>153</v>
      </c>
      <c r="G298" s="225"/>
      <c r="H298" s="227" t="s">
        <v>19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144</v>
      </c>
      <c r="AU298" s="234" t="s">
        <v>84</v>
      </c>
      <c r="AV298" s="13" t="s">
        <v>82</v>
      </c>
      <c r="AW298" s="13" t="s">
        <v>36</v>
      </c>
      <c r="AX298" s="13" t="s">
        <v>74</v>
      </c>
      <c r="AY298" s="234" t="s">
        <v>132</v>
      </c>
    </row>
    <row r="299" s="14" customFormat="1">
      <c r="A299" s="14"/>
      <c r="B299" s="235"/>
      <c r="C299" s="236"/>
      <c r="D299" s="226" t="s">
        <v>144</v>
      </c>
      <c r="E299" s="237" t="s">
        <v>19</v>
      </c>
      <c r="F299" s="238" t="s">
        <v>648</v>
      </c>
      <c r="G299" s="236"/>
      <c r="H299" s="239">
        <v>7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144</v>
      </c>
      <c r="AU299" s="245" t="s">
        <v>84</v>
      </c>
      <c r="AV299" s="14" t="s">
        <v>84</v>
      </c>
      <c r="AW299" s="14" t="s">
        <v>36</v>
      </c>
      <c r="AX299" s="14" t="s">
        <v>74</v>
      </c>
      <c r="AY299" s="245" t="s">
        <v>132</v>
      </c>
    </row>
    <row r="300" s="13" customFormat="1">
      <c r="A300" s="13"/>
      <c r="B300" s="224"/>
      <c r="C300" s="225"/>
      <c r="D300" s="226" t="s">
        <v>144</v>
      </c>
      <c r="E300" s="227" t="s">
        <v>19</v>
      </c>
      <c r="F300" s="228" t="s">
        <v>167</v>
      </c>
      <c r="G300" s="225"/>
      <c r="H300" s="227" t="s">
        <v>19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144</v>
      </c>
      <c r="AU300" s="234" t="s">
        <v>84</v>
      </c>
      <c r="AV300" s="13" t="s">
        <v>82</v>
      </c>
      <c r="AW300" s="13" t="s">
        <v>36</v>
      </c>
      <c r="AX300" s="13" t="s">
        <v>74</v>
      </c>
      <c r="AY300" s="234" t="s">
        <v>132</v>
      </c>
    </row>
    <row r="301" s="14" customFormat="1">
      <c r="A301" s="14"/>
      <c r="B301" s="235"/>
      <c r="C301" s="236"/>
      <c r="D301" s="226" t="s">
        <v>144</v>
      </c>
      <c r="E301" s="237" t="s">
        <v>19</v>
      </c>
      <c r="F301" s="238" t="s">
        <v>647</v>
      </c>
      <c r="G301" s="236"/>
      <c r="H301" s="239">
        <v>5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144</v>
      </c>
      <c r="AU301" s="245" t="s">
        <v>84</v>
      </c>
      <c r="AV301" s="14" t="s">
        <v>84</v>
      </c>
      <c r="AW301" s="14" t="s">
        <v>36</v>
      </c>
      <c r="AX301" s="14" t="s">
        <v>74</v>
      </c>
      <c r="AY301" s="245" t="s">
        <v>132</v>
      </c>
    </row>
    <row r="302" s="15" customFormat="1">
      <c r="A302" s="15"/>
      <c r="B302" s="246"/>
      <c r="C302" s="247"/>
      <c r="D302" s="226" t="s">
        <v>144</v>
      </c>
      <c r="E302" s="248" t="s">
        <v>19</v>
      </c>
      <c r="F302" s="249" t="s">
        <v>147</v>
      </c>
      <c r="G302" s="247"/>
      <c r="H302" s="250">
        <v>22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6" t="s">
        <v>144</v>
      </c>
      <c r="AU302" s="256" t="s">
        <v>84</v>
      </c>
      <c r="AV302" s="15" t="s">
        <v>140</v>
      </c>
      <c r="AW302" s="15" t="s">
        <v>36</v>
      </c>
      <c r="AX302" s="15" t="s">
        <v>82</v>
      </c>
      <c r="AY302" s="256" t="s">
        <v>132</v>
      </c>
    </row>
    <row r="303" s="2" customFormat="1" ht="24.15" customHeight="1">
      <c r="A303" s="40"/>
      <c r="B303" s="41"/>
      <c r="C303" s="206" t="s">
        <v>186</v>
      </c>
      <c r="D303" s="206" t="s">
        <v>135</v>
      </c>
      <c r="E303" s="207" t="s">
        <v>649</v>
      </c>
      <c r="F303" s="208" t="s">
        <v>650</v>
      </c>
      <c r="G303" s="209" t="s">
        <v>180</v>
      </c>
      <c r="H303" s="210">
        <v>19.5</v>
      </c>
      <c r="I303" s="211"/>
      <c r="J303" s="212">
        <f>ROUND(I303*H303,2)</f>
        <v>0</v>
      </c>
      <c r="K303" s="208" t="s">
        <v>139</v>
      </c>
      <c r="L303" s="46"/>
      <c r="M303" s="213" t="s">
        <v>19</v>
      </c>
      <c r="N303" s="214" t="s">
        <v>45</v>
      </c>
      <c r="O303" s="86"/>
      <c r="P303" s="215">
        <f>O303*H303</f>
        <v>0</v>
      </c>
      <c r="Q303" s="215">
        <v>0.0012999999999999999</v>
      </c>
      <c r="R303" s="215">
        <f>Q303*H303</f>
        <v>0.025349999999999998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257</v>
      </c>
      <c r="AT303" s="217" t="s">
        <v>135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257</v>
      </c>
      <c r="BM303" s="217" t="s">
        <v>651</v>
      </c>
    </row>
    <row r="304" s="2" customFormat="1">
      <c r="A304" s="40"/>
      <c r="B304" s="41"/>
      <c r="C304" s="42"/>
      <c r="D304" s="219" t="s">
        <v>142</v>
      </c>
      <c r="E304" s="42"/>
      <c r="F304" s="220" t="s">
        <v>652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142</v>
      </c>
      <c r="AU304" s="19" t="s">
        <v>84</v>
      </c>
    </row>
    <row r="305" s="13" customFormat="1">
      <c r="A305" s="13"/>
      <c r="B305" s="224"/>
      <c r="C305" s="225"/>
      <c r="D305" s="226" t="s">
        <v>144</v>
      </c>
      <c r="E305" s="227" t="s">
        <v>19</v>
      </c>
      <c r="F305" s="228" t="s">
        <v>162</v>
      </c>
      <c r="G305" s="225"/>
      <c r="H305" s="227" t="s">
        <v>19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144</v>
      </c>
      <c r="AU305" s="234" t="s">
        <v>84</v>
      </c>
      <c r="AV305" s="13" t="s">
        <v>82</v>
      </c>
      <c r="AW305" s="13" t="s">
        <v>36</v>
      </c>
      <c r="AX305" s="13" t="s">
        <v>74</v>
      </c>
      <c r="AY305" s="234" t="s">
        <v>132</v>
      </c>
    </row>
    <row r="306" s="13" customFormat="1">
      <c r="A306" s="13"/>
      <c r="B306" s="224"/>
      <c r="C306" s="225"/>
      <c r="D306" s="226" t="s">
        <v>144</v>
      </c>
      <c r="E306" s="227" t="s">
        <v>19</v>
      </c>
      <c r="F306" s="228" t="s">
        <v>295</v>
      </c>
      <c r="G306" s="225"/>
      <c r="H306" s="227" t="s">
        <v>19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144</v>
      </c>
      <c r="AU306" s="234" t="s">
        <v>84</v>
      </c>
      <c r="AV306" s="13" t="s">
        <v>82</v>
      </c>
      <c r="AW306" s="13" t="s">
        <v>36</v>
      </c>
      <c r="AX306" s="13" t="s">
        <v>74</v>
      </c>
      <c r="AY306" s="234" t="s">
        <v>132</v>
      </c>
    </row>
    <row r="307" s="14" customFormat="1">
      <c r="A307" s="14"/>
      <c r="B307" s="235"/>
      <c r="C307" s="236"/>
      <c r="D307" s="226" t="s">
        <v>144</v>
      </c>
      <c r="E307" s="237" t="s">
        <v>19</v>
      </c>
      <c r="F307" s="238" t="s">
        <v>296</v>
      </c>
      <c r="G307" s="236"/>
      <c r="H307" s="239">
        <v>4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144</v>
      </c>
      <c r="AU307" s="245" t="s">
        <v>84</v>
      </c>
      <c r="AV307" s="14" t="s">
        <v>84</v>
      </c>
      <c r="AW307" s="14" t="s">
        <v>36</v>
      </c>
      <c r="AX307" s="14" t="s">
        <v>74</v>
      </c>
      <c r="AY307" s="245" t="s">
        <v>132</v>
      </c>
    </row>
    <row r="308" s="13" customFormat="1">
      <c r="A308" s="13"/>
      <c r="B308" s="224"/>
      <c r="C308" s="225"/>
      <c r="D308" s="226" t="s">
        <v>144</v>
      </c>
      <c r="E308" s="227" t="s">
        <v>19</v>
      </c>
      <c r="F308" s="228" t="s">
        <v>164</v>
      </c>
      <c r="G308" s="225"/>
      <c r="H308" s="227" t="s">
        <v>19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144</v>
      </c>
      <c r="AU308" s="234" t="s">
        <v>84</v>
      </c>
      <c r="AV308" s="13" t="s">
        <v>82</v>
      </c>
      <c r="AW308" s="13" t="s">
        <v>36</v>
      </c>
      <c r="AX308" s="13" t="s">
        <v>74</v>
      </c>
      <c r="AY308" s="234" t="s">
        <v>132</v>
      </c>
    </row>
    <row r="309" s="13" customFormat="1">
      <c r="A309" s="13"/>
      <c r="B309" s="224"/>
      <c r="C309" s="225"/>
      <c r="D309" s="226" t="s">
        <v>144</v>
      </c>
      <c r="E309" s="227" t="s">
        <v>19</v>
      </c>
      <c r="F309" s="228" t="s">
        <v>295</v>
      </c>
      <c r="G309" s="225"/>
      <c r="H309" s="227" t="s">
        <v>19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144</v>
      </c>
      <c r="AU309" s="234" t="s">
        <v>84</v>
      </c>
      <c r="AV309" s="13" t="s">
        <v>82</v>
      </c>
      <c r="AW309" s="13" t="s">
        <v>36</v>
      </c>
      <c r="AX309" s="13" t="s">
        <v>74</v>
      </c>
      <c r="AY309" s="234" t="s">
        <v>132</v>
      </c>
    </row>
    <row r="310" s="14" customFormat="1">
      <c r="A310" s="14"/>
      <c r="B310" s="235"/>
      <c r="C310" s="236"/>
      <c r="D310" s="226" t="s">
        <v>144</v>
      </c>
      <c r="E310" s="237" t="s">
        <v>19</v>
      </c>
      <c r="F310" s="238" t="s">
        <v>296</v>
      </c>
      <c r="G310" s="236"/>
      <c r="H310" s="239">
        <v>4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144</v>
      </c>
      <c r="AU310" s="245" t="s">
        <v>84</v>
      </c>
      <c r="AV310" s="14" t="s">
        <v>84</v>
      </c>
      <c r="AW310" s="14" t="s">
        <v>36</v>
      </c>
      <c r="AX310" s="14" t="s">
        <v>74</v>
      </c>
      <c r="AY310" s="245" t="s">
        <v>132</v>
      </c>
    </row>
    <row r="311" s="13" customFormat="1">
      <c r="A311" s="13"/>
      <c r="B311" s="224"/>
      <c r="C311" s="225"/>
      <c r="D311" s="226" t="s">
        <v>144</v>
      </c>
      <c r="E311" s="227" t="s">
        <v>19</v>
      </c>
      <c r="F311" s="228" t="s">
        <v>167</v>
      </c>
      <c r="G311" s="225"/>
      <c r="H311" s="227" t="s">
        <v>19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144</v>
      </c>
      <c r="AU311" s="234" t="s">
        <v>84</v>
      </c>
      <c r="AV311" s="13" t="s">
        <v>82</v>
      </c>
      <c r="AW311" s="13" t="s">
        <v>36</v>
      </c>
      <c r="AX311" s="13" t="s">
        <v>74</v>
      </c>
      <c r="AY311" s="234" t="s">
        <v>132</v>
      </c>
    </row>
    <row r="312" s="13" customFormat="1">
      <c r="A312" s="13"/>
      <c r="B312" s="224"/>
      <c r="C312" s="225"/>
      <c r="D312" s="226" t="s">
        <v>144</v>
      </c>
      <c r="E312" s="227" t="s">
        <v>19</v>
      </c>
      <c r="F312" s="228" t="s">
        <v>295</v>
      </c>
      <c r="G312" s="225"/>
      <c r="H312" s="227" t="s">
        <v>19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144</v>
      </c>
      <c r="AU312" s="234" t="s">
        <v>84</v>
      </c>
      <c r="AV312" s="13" t="s">
        <v>82</v>
      </c>
      <c r="AW312" s="13" t="s">
        <v>36</v>
      </c>
      <c r="AX312" s="13" t="s">
        <v>74</v>
      </c>
      <c r="AY312" s="234" t="s">
        <v>132</v>
      </c>
    </row>
    <row r="313" s="14" customFormat="1">
      <c r="A313" s="14"/>
      <c r="B313" s="235"/>
      <c r="C313" s="236"/>
      <c r="D313" s="226" t="s">
        <v>144</v>
      </c>
      <c r="E313" s="237" t="s">
        <v>19</v>
      </c>
      <c r="F313" s="238" t="s">
        <v>296</v>
      </c>
      <c r="G313" s="236"/>
      <c r="H313" s="239">
        <v>4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144</v>
      </c>
      <c r="AU313" s="245" t="s">
        <v>84</v>
      </c>
      <c r="AV313" s="14" t="s">
        <v>84</v>
      </c>
      <c r="AW313" s="14" t="s">
        <v>36</v>
      </c>
      <c r="AX313" s="14" t="s">
        <v>74</v>
      </c>
      <c r="AY313" s="245" t="s">
        <v>132</v>
      </c>
    </row>
    <row r="314" s="13" customFormat="1">
      <c r="A314" s="13"/>
      <c r="B314" s="224"/>
      <c r="C314" s="225"/>
      <c r="D314" s="226" t="s">
        <v>144</v>
      </c>
      <c r="E314" s="227" t="s">
        <v>19</v>
      </c>
      <c r="F314" s="228" t="s">
        <v>297</v>
      </c>
      <c r="G314" s="225"/>
      <c r="H314" s="227" t="s">
        <v>19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144</v>
      </c>
      <c r="AU314" s="234" t="s">
        <v>84</v>
      </c>
      <c r="AV314" s="13" t="s">
        <v>82</v>
      </c>
      <c r="AW314" s="13" t="s">
        <v>36</v>
      </c>
      <c r="AX314" s="13" t="s">
        <v>74</v>
      </c>
      <c r="AY314" s="234" t="s">
        <v>132</v>
      </c>
    </row>
    <row r="315" s="14" customFormat="1">
      <c r="A315" s="14"/>
      <c r="B315" s="235"/>
      <c r="C315" s="236"/>
      <c r="D315" s="226" t="s">
        <v>144</v>
      </c>
      <c r="E315" s="237" t="s">
        <v>19</v>
      </c>
      <c r="F315" s="238" t="s">
        <v>298</v>
      </c>
      <c r="G315" s="236"/>
      <c r="H315" s="239">
        <v>7.5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144</v>
      </c>
      <c r="AU315" s="245" t="s">
        <v>84</v>
      </c>
      <c r="AV315" s="14" t="s">
        <v>84</v>
      </c>
      <c r="AW315" s="14" t="s">
        <v>36</v>
      </c>
      <c r="AX315" s="14" t="s">
        <v>74</v>
      </c>
      <c r="AY315" s="245" t="s">
        <v>132</v>
      </c>
    </row>
    <row r="316" s="15" customFormat="1">
      <c r="A316" s="15"/>
      <c r="B316" s="246"/>
      <c r="C316" s="247"/>
      <c r="D316" s="226" t="s">
        <v>144</v>
      </c>
      <c r="E316" s="248" t="s">
        <v>19</v>
      </c>
      <c r="F316" s="249" t="s">
        <v>147</v>
      </c>
      <c r="G316" s="247"/>
      <c r="H316" s="250">
        <v>19.5</v>
      </c>
      <c r="I316" s="251"/>
      <c r="J316" s="247"/>
      <c r="K316" s="247"/>
      <c r="L316" s="252"/>
      <c r="M316" s="253"/>
      <c r="N316" s="254"/>
      <c r="O316" s="254"/>
      <c r="P316" s="254"/>
      <c r="Q316" s="254"/>
      <c r="R316" s="254"/>
      <c r="S316" s="254"/>
      <c r="T316" s="25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6" t="s">
        <v>144</v>
      </c>
      <c r="AU316" s="256" t="s">
        <v>84</v>
      </c>
      <c r="AV316" s="15" t="s">
        <v>140</v>
      </c>
      <c r="AW316" s="15" t="s">
        <v>36</v>
      </c>
      <c r="AX316" s="15" t="s">
        <v>82</v>
      </c>
      <c r="AY316" s="256" t="s">
        <v>132</v>
      </c>
    </row>
    <row r="317" s="2" customFormat="1" ht="24.15" customHeight="1">
      <c r="A317" s="40"/>
      <c r="B317" s="41"/>
      <c r="C317" s="206" t="s">
        <v>7</v>
      </c>
      <c r="D317" s="206" t="s">
        <v>135</v>
      </c>
      <c r="E317" s="207" t="s">
        <v>653</v>
      </c>
      <c r="F317" s="208" t="s">
        <v>654</v>
      </c>
      <c r="G317" s="209" t="s">
        <v>180</v>
      </c>
      <c r="H317" s="210">
        <v>51.5</v>
      </c>
      <c r="I317" s="211"/>
      <c r="J317" s="212">
        <f>ROUND(I317*H317,2)</f>
        <v>0</v>
      </c>
      <c r="K317" s="208" t="s">
        <v>139</v>
      </c>
      <c r="L317" s="46"/>
      <c r="M317" s="213" t="s">
        <v>19</v>
      </c>
      <c r="N317" s="214" t="s">
        <v>45</v>
      </c>
      <c r="O317" s="86"/>
      <c r="P317" s="215">
        <f>O317*H317</f>
        <v>0</v>
      </c>
      <c r="Q317" s="215">
        <v>0.00131</v>
      </c>
      <c r="R317" s="215">
        <f>Q317*H317</f>
        <v>0.067464999999999997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257</v>
      </c>
      <c r="AT317" s="217" t="s">
        <v>135</v>
      </c>
      <c r="AU317" s="217" t="s">
        <v>84</v>
      </c>
      <c r="AY317" s="19" t="s">
        <v>132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257</v>
      </c>
      <c r="BM317" s="217" t="s">
        <v>655</v>
      </c>
    </row>
    <row r="318" s="2" customFormat="1">
      <c r="A318" s="40"/>
      <c r="B318" s="41"/>
      <c r="C318" s="42"/>
      <c r="D318" s="219" t="s">
        <v>142</v>
      </c>
      <c r="E318" s="42"/>
      <c r="F318" s="220" t="s">
        <v>656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142</v>
      </c>
      <c r="AU318" s="19" t="s">
        <v>84</v>
      </c>
    </row>
    <row r="319" s="13" customFormat="1">
      <c r="A319" s="13"/>
      <c r="B319" s="224"/>
      <c r="C319" s="225"/>
      <c r="D319" s="226" t="s">
        <v>144</v>
      </c>
      <c r="E319" s="227" t="s">
        <v>19</v>
      </c>
      <c r="F319" s="228" t="s">
        <v>162</v>
      </c>
      <c r="G319" s="225"/>
      <c r="H319" s="227" t="s">
        <v>19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144</v>
      </c>
      <c r="AU319" s="234" t="s">
        <v>84</v>
      </c>
      <c r="AV319" s="13" t="s">
        <v>82</v>
      </c>
      <c r="AW319" s="13" t="s">
        <v>36</v>
      </c>
      <c r="AX319" s="13" t="s">
        <v>74</v>
      </c>
      <c r="AY319" s="234" t="s">
        <v>132</v>
      </c>
    </row>
    <row r="320" s="13" customFormat="1">
      <c r="A320" s="13"/>
      <c r="B320" s="224"/>
      <c r="C320" s="225"/>
      <c r="D320" s="226" t="s">
        <v>144</v>
      </c>
      <c r="E320" s="227" t="s">
        <v>19</v>
      </c>
      <c r="F320" s="228" t="s">
        <v>305</v>
      </c>
      <c r="G320" s="225"/>
      <c r="H320" s="227" t="s">
        <v>19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144</v>
      </c>
      <c r="AU320" s="234" t="s">
        <v>84</v>
      </c>
      <c r="AV320" s="13" t="s">
        <v>82</v>
      </c>
      <c r="AW320" s="13" t="s">
        <v>36</v>
      </c>
      <c r="AX320" s="13" t="s">
        <v>74</v>
      </c>
      <c r="AY320" s="234" t="s">
        <v>132</v>
      </c>
    </row>
    <row r="321" s="14" customFormat="1">
      <c r="A321" s="14"/>
      <c r="B321" s="235"/>
      <c r="C321" s="236"/>
      <c r="D321" s="226" t="s">
        <v>144</v>
      </c>
      <c r="E321" s="237" t="s">
        <v>19</v>
      </c>
      <c r="F321" s="238" t="s">
        <v>306</v>
      </c>
      <c r="G321" s="236"/>
      <c r="H321" s="239">
        <v>10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144</v>
      </c>
      <c r="AU321" s="245" t="s">
        <v>84</v>
      </c>
      <c r="AV321" s="14" t="s">
        <v>84</v>
      </c>
      <c r="AW321" s="14" t="s">
        <v>36</v>
      </c>
      <c r="AX321" s="14" t="s">
        <v>74</v>
      </c>
      <c r="AY321" s="245" t="s">
        <v>132</v>
      </c>
    </row>
    <row r="322" s="13" customFormat="1">
      <c r="A322" s="13"/>
      <c r="B322" s="224"/>
      <c r="C322" s="225"/>
      <c r="D322" s="226" t="s">
        <v>144</v>
      </c>
      <c r="E322" s="227" t="s">
        <v>19</v>
      </c>
      <c r="F322" s="228" t="s">
        <v>164</v>
      </c>
      <c r="G322" s="225"/>
      <c r="H322" s="227" t="s">
        <v>19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144</v>
      </c>
      <c r="AU322" s="234" t="s">
        <v>84</v>
      </c>
      <c r="AV322" s="13" t="s">
        <v>82</v>
      </c>
      <c r="AW322" s="13" t="s">
        <v>36</v>
      </c>
      <c r="AX322" s="13" t="s">
        <v>74</v>
      </c>
      <c r="AY322" s="234" t="s">
        <v>132</v>
      </c>
    </row>
    <row r="323" s="13" customFormat="1">
      <c r="A323" s="13"/>
      <c r="B323" s="224"/>
      <c r="C323" s="225"/>
      <c r="D323" s="226" t="s">
        <v>144</v>
      </c>
      <c r="E323" s="227" t="s">
        <v>19</v>
      </c>
      <c r="F323" s="228" t="s">
        <v>305</v>
      </c>
      <c r="G323" s="225"/>
      <c r="H323" s="227" t="s">
        <v>19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144</v>
      </c>
      <c r="AU323" s="234" t="s">
        <v>84</v>
      </c>
      <c r="AV323" s="13" t="s">
        <v>82</v>
      </c>
      <c r="AW323" s="13" t="s">
        <v>36</v>
      </c>
      <c r="AX323" s="13" t="s">
        <v>74</v>
      </c>
      <c r="AY323" s="234" t="s">
        <v>132</v>
      </c>
    </row>
    <row r="324" s="14" customFormat="1">
      <c r="A324" s="14"/>
      <c r="B324" s="235"/>
      <c r="C324" s="236"/>
      <c r="D324" s="226" t="s">
        <v>144</v>
      </c>
      <c r="E324" s="237" t="s">
        <v>19</v>
      </c>
      <c r="F324" s="238" t="s">
        <v>307</v>
      </c>
      <c r="G324" s="236"/>
      <c r="H324" s="239">
        <v>12.5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144</v>
      </c>
      <c r="AU324" s="245" t="s">
        <v>84</v>
      </c>
      <c r="AV324" s="14" t="s">
        <v>84</v>
      </c>
      <c r="AW324" s="14" t="s">
        <v>36</v>
      </c>
      <c r="AX324" s="14" t="s">
        <v>74</v>
      </c>
      <c r="AY324" s="245" t="s">
        <v>132</v>
      </c>
    </row>
    <row r="325" s="13" customFormat="1">
      <c r="A325" s="13"/>
      <c r="B325" s="224"/>
      <c r="C325" s="225"/>
      <c r="D325" s="226" t="s">
        <v>144</v>
      </c>
      <c r="E325" s="227" t="s">
        <v>19</v>
      </c>
      <c r="F325" s="228" t="s">
        <v>153</v>
      </c>
      <c r="G325" s="225"/>
      <c r="H325" s="227" t="s">
        <v>19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144</v>
      </c>
      <c r="AU325" s="234" t="s">
        <v>84</v>
      </c>
      <c r="AV325" s="13" t="s">
        <v>82</v>
      </c>
      <c r="AW325" s="13" t="s">
        <v>36</v>
      </c>
      <c r="AX325" s="13" t="s">
        <v>74</v>
      </c>
      <c r="AY325" s="234" t="s">
        <v>132</v>
      </c>
    </row>
    <row r="326" s="13" customFormat="1">
      <c r="A326" s="13"/>
      <c r="B326" s="224"/>
      <c r="C326" s="225"/>
      <c r="D326" s="226" t="s">
        <v>144</v>
      </c>
      <c r="E326" s="227" t="s">
        <v>19</v>
      </c>
      <c r="F326" s="228" t="s">
        <v>305</v>
      </c>
      <c r="G326" s="225"/>
      <c r="H326" s="227" t="s">
        <v>19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144</v>
      </c>
      <c r="AU326" s="234" t="s">
        <v>84</v>
      </c>
      <c r="AV326" s="13" t="s">
        <v>82</v>
      </c>
      <c r="AW326" s="13" t="s">
        <v>36</v>
      </c>
      <c r="AX326" s="13" t="s">
        <v>74</v>
      </c>
      <c r="AY326" s="234" t="s">
        <v>132</v>
      </c>
    </row>
    <row r="327" s="14" customFormat="1">
      <c r="A327" s="14"/>
      <c r="B327" s="235"/>
      <c r="C327" s="236"/>
      <c r="D327" s="226" t="s">
        <v>144</v>
      </c>
      <c r="E327" s="237" t="s">
        <v>19</v>
      </c>
      <c r="F327" s="238" t="s">
        <v>309</v>
      </c>
      <c r="G327" s="236"/>
      <c r="H327" s="239">
        <v>9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144</v>
      </c>
      <c r="AU327" s="245" t="s">
        <v>84</v>
      </c>
      <c r="AV327" s="14" t="s">
        <v>84</v>
      </c>
      <c r="AW327" s="14" t="s">
        <v>36</v>
      </c>
      <c r="AX327" s="14" t="s">
        <v>74</v>
      </c>
      <c r="AY327" s="245" t="s">
        <v>132</v>
      </c>
    </row>
    <row r="328" s="14" customFormat="1">
      <c r="A328" s="14"/>
      <c r="B328" s="235"/>
      <c r="C328" s="236"/>
      <c r="D328" s="226" t="s">
        <v>144</v>
      </c>
      <c r="E328" s="237" t="s">
        <v>19</v>
      </c>
      <c r="F328" s="238" t="s">
        <v>308</v>
      </c>
      <c r="G328" s="236"/>
      <c r="H328" s="239">
        <v>7.5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144</v>
      </c>
      <c r="AU328" s="245" t="s">
        <v>84</v>
      </c>
      <c r="AV328" s="14" t="s">
        <v>84</v>
      </c>
      <c r="AW328" s="14" t="s">
        <v>36</v>
      </c>
      <c r="AX328" s="14" t="s">
        <v>74</v>
      </c>
      <c r="AY328" s="245" t="s">
        <v>132</v>
      </c>
    </row>
    <row r="329" s="13" customFormat="1">
      <c r="A329" s="13"/>
      <c r="B329" s="224"/>
      <c r="C329" s="225"/>
      <c r="D329" s="226" t="s">
        <v>144</v>
      </c>
      <c r="E329" s="227" t="s">
        <v>19</v>
      </c>
      <c r="F329" s="228" t="s">
        <v>167</v>
      </c>
      <c r="G329" s="225"/>
      <c r="H329" s="227" t="s">
        <v>19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144</v>
      </c>
      <c r="AU329" s="234" t="s">
        <v>84</v>
      </c>
      <c r="AV329" s="13" t="s">
        <v>82</v>
      </c>
      <c r="AW329" s="13" t="s">
        <v>36</v>
      </c>
      <c r="AX329" s="13" t="s">
        <v>74</v>
      </c>
      <c r="AY329" s="234" t="s">
        <v>132</v>
      </c>
    </row>
    <row r="330" s="13" customFormat="1">
      <c r="A330" s="13"/>
      <c r="B330" s="224"/>
      <c r="C330" s="225"/>
      <c r="D330" s="226" t="s">
        <v>144</v>
      </c>
      <c r="E330" s="227" t="s">
        <v>19</v>
      </c>
      <c r="F330" s="228" t="s">
        <v>305</v>
      </c>
      <c r="G330" s="225"/>
      <c r="H330" s="227" t="s">
        <v>19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144</v>
      </c>
      <c r="AU330" s="234" t="s">
        <v>84</v>
      </c>
      <c r="AV330" s="13" t="s">
        <v>82</v>
      </c>
      <c r="AW330" s="13" t="s">
        <v>36</v>
      </c>
      <c r="AX330" s="13" t="s">
        <v>74</v>
      </c>
      <c r="AY330" s="234" t="s">
        <v>132</v>
      </c>
    </row>
    <row r="331" s="14" customFormat="1">
      <c r="A331" s="14"/>
      <c r="B331" s="235"/>
      <c r="C331" s="236"/>
      <c r="D331" s="226" t="s">
        <v>144</v>
      </c>
      <c r="E331" s="237" t="s">
        <v>19</v>
      </c>
      <c r="F331" s="238" t="s">
        <v>657</v>
      </c>
      <c r="G331" s="236"/>
      <c r="H331" s="239">
        <v>12.5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5" t="s">
        <v>144</v>
      </c>
      <c r="AU331" s="245" t="s">
        <v>84</v>
      </c>
      <c r="AV331" s="14" t="s">
        <v>84</v>
      </c>
      <c r="AW331" s="14" t="s">
        <v>36</v>
      </c>
      <c r="AX331" s="14" t="s">
        <v>74</v>
      </c>
      <c r="AY331" s="245" t="s">
        <v>132</v>
      </c>
    </row>
    <row r="332" s="15" customFormat="1">
      <c r="A332" s="15"/>
      <c r="B332" s="246"/>
      <c r="C332" s="247"/>
      <c r="D332" s="226" t="s">
        <v>144</v>
      </c>
      <c r="E332" s="248" t="s">
        <v>19</v>
      </c>
      <c r="F332" s="249" t="s">
        <v>147</v>
      </c>
      <c r="G332" s="247"/>
      <c r="H332" s="250">
        <v>51.5</v>
      </c>
      <c r="I332" s="251"/>
      <c r="J332" s="247"/>
      <c r="K332" s="247"/>
      <c r="L332" s="252"/>
      <c r="M332" s="253"/>
      <c r="N332" s="254"/>
      <c r="O332" s="254"/>
      <c r="P332" s="254"/>
      <c r="Q332" s="254"/>
      <c r="R332" s="254"/>
      <c r="S332" s="254"/>
      <c r="T332" s="25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6" t="s">
        <v>144</v>
      </c>
      <c r="AU332" s="256" t="s">
        <v>84</v>
      </c>
      <c r="AV332" s="15" t="s">
        <v>140</v>
      </c>
      <c r="AW332" s="15" t="s">
        <v>36</v>
      </c>
      <c r="AX332" s="15" t="s">
        <v>82</v>
      </c>
      <c r="AY332" s="256" t="s">
        <v>132</v>
      </c>
    </row>
    <row r="333" s="2" customFormat="1" ht="21.75" customHeight="1">
      <c r="A333" s="40"/>
      <c r="B333" s="41"/>
      <c r="C333" s="206" t="s">
        <v>300</v>
      </c>
      <c r="D333" s="206" t="s">
        <v>135</v>
      </c>
      <c r="E333" s="207" t="s">
        <v>658</v>
      </c>
      <c r="F333" s="208" t="s">
        <v>659</v>
      </c>
      <c r="G333" s="209" t="s">
        <v>180</v>
      </c>
      <c r="H333" s="210">
        <v>43.5</v>
      </c>
      <c r="I333" s="211"/>
      <c r="J333" s="212">
        <f>ROUND(I333*H333,2)</f>
        <v>0</v>
      </c>
      <c r="K333" s="208" t="s">
        <v>139</v>
      </c>
      <c r="L333" s="46"/>
      <c r="M333" s="213" t="s">
        <v>19</v>
      </c>
      <c r="N333" s="214" t="s">
        <v>45</v>
      </c>
      <c r="O333" s="86"/>
      <c r="P333" s="215">
        <f>O333*H333</f>
        <v>0</v>
      </c>
      <c r="Q333" s="215">
        <v>0.00050000000000000001</v>
      </c>
      <c r="R333" s="215">
        <f>Q333*H333</f>
        <v>0.021750000000000002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257</v>
      </c>
      <c r="AT333" s="217" t="s">
        <v>135</v>
      </c>
      <c r="AU333" s="217" t="s">
        <v>84</v>
      </c>
      <c r="AY333" s="19" t="s">
        <v>132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257</v>
      </c>
      <c r="BM333" s="217" t="s">
        <v>660</v>
      </c>
    </row>
    <row r="334" s="2" customFormat="1">
      <c r="A334" s="40"/>
      <c r="B334" s="41"/>
      <c r="C334" s="42"/>
      <c r="D334" s="219" t="s">
        <v>142</v>
      </c>
      <c r="E334" s="42"/>
      <c r="F334" s="220" t="s">
        <v>661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142</v>
      </c>
      <c r="AU334" s="19" t="s">
        <v>84</v>
      </c>
    </row>
    <row r="335" s="13" customFormat="1">
      <c r="A335" s="13"/>
      <c r="B335" s="224"/>
      <c r="C335" s="225"/>
      <c r="D335" s="226" t="s">
        <v>144</v>
      </c>
      <c r="E335" s="227" t="s">
        <v>19</v>
      </c>
      <c r="F335" s="228" t="s">
        <v>162</v>
      </c>
      <c r="G335" s="225"/>
      <c r="H335" s="227" t="s">
        <v>19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144</v>
      </c>
      <c r="AU335" s="234" t="s">
        <v>84</v>
      </c>
      <c r="AV335" s="13" t="s">
        <v>82</v>
      </c>
      <c r="AW335" s="13" t="s">
        <v>36</v>
      </c>
      <c r="AX335" s="13" t="s">
        <v>74</v>
      </c>
      <c r="AY335" s="234" t="s">
        <v>132</v>
      </c>
    </row>
    <row r="336" s="13" customFormat="1">
      <c r="A336" s="13"/>
      <c r="B336" s="224"/>
      <c r="C336" s="225"/>
      <c r="D336" s="226" t="s">
        <v>144</v>
      </c>
      <c r="E336" s="227" t="s">
        <v>19</v>
      </c>
      <c r="F336" s="228" t="s">
        <v>316</v>
      </c>
      <c r="G336" s="225"/>
      <c r="H336" s="227" t="s">
        <v>19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144</v>
      </c>
      <c r="AU336" s="234" t="s">
        <v>84</v>
      </c>
      <c r="AV336" s="13" t="s">
        <v>82</v>
      </c>
      <c r="AW336" s="13" t="s">
        <v>36</v>
      </c>
      <c r="AX336" s="13" t="s">
        <v>74</v>
      </c>
      <c r="AY336" s="234" t="s">
        <v>132</v>
      </c>
    </row>
    <row r="337" s="14" customFormat="1">
      <c r="A337" s="14"/>
      <c r="B337" s="235"/>
      <c r="C337" s="236"/>
      <c r="D337" s="226" t="s">
        <v>144</v>
      </c>
      <c r="E337" s="237" t="s">
        <v>19</v>
      </c>
      <c r="F337" s="238" t="s">
        <v>317</v>
      </c>
      <c r="G337" s="236"/>
      <c r="H337" s="239">
        <v>5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144</v>
      </c>
      <c r="AU337" s="245" t="s">
        <v>84</v>
      </c>
      <c r="AV337" s="14" t="s">
        <v>84</v>
      </c>
      <c r="AW337" s="14" t="s">
        <v>36</v>
      </c>
      <c r="AX337" s="14" t="s">
        <v>74</v>
      </c>
      <c r="AY337" s="245" t="s">
        <v>132</v>
      </c>
    </row>
    <row r="338" s="13" customFormat="1">
      <c r="A338" s="13"/>
      <c r="B338" s="224"/>
      <c r="C338" s="225"/>
      <c r="D338" s="226" t="s">
        <v>144</v>
      </c>
      <c r="E338" s="227" t="s">
        <v>19</v>
      </c>
      <c r="F338" s="228" t="s">
        <v>318</v>
      </c>
      <c r="G338" s="225"/>
      <c r="H338" s="227" t="s">
        <v>19</v>
      </c>
      <c r="I338" s="229"/>
      <c r="J338" s="225"/>
      <c r="K338" s="225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144</v>
      </c>
      <c r="AU338" s="234" t="s">
        <v>84</v>
      </c>
      <c r="AV338" s="13" t="s">
        <v>82</v>
      </c>
      <c r="AW338" s="13" t="s">
        <v>36</v>
      </c>
      <c r="AX338" s="13" t="s">
        <v>74</v>
      </c>
      <c r="AY338" s="234" t="s">
        <v>132</v>
      </c>
    </row>
    <row r="339" s="14" customFormat="1">
      <c r="A339" s="14"/>
      <c r="B339" s="235"/>
      <c r="C339" s="236"/>
      <c r="D339" s="226" t="s">
        <v>144</v>
      </c>
      <c r="E339" s="237" t="s">
        <v>19</v>
      </c>
      <c r="F339" s="238" t="s">
        <v>319</v>
      </c>
      <c r="G339" s="236"/>
      <c r="H339" s="239">
        <v>5.5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144</v>
      </c>
      <c r="AU339" s="245" t="s">
        <v>84</v>
      </c>
      <c r="AV339" s="14" t="s">
        <v>84</v>
      </c>
      <c r="AW339" s="14" t="s">
        <v>36</v>
      </c>
      <c r="AX339" s="14" t="s">
        <v>74</v>
      </c>
      <c r="AY339" s="245" t="s">
        <v>132</v>
      </c>
    </row>
    <row r="340" s="13" customFormat="1">
      <c r="A340" s="13"/>
      <c r="B340" s="224"/>
      <c r="C340" s="225"/>
      <c r="D340" s="226" t="s">
        <v>144</v>
      </c>
      <c r="E340" s="227" t="s">
        <v>19</v>
      </c>
      <c r="F340" s="228" t="s">
        <v>164</v>
      </c>
      <c r="G340" s="225"/>
      <c r="H340" s="227" t="s">
        <v>19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144</v>
      </c>
      <c r="AU340" s="234" t="s">
        <v>84</v>
      </c>
      <c r="AV340" s="13" t="s">
        <v>82</v>
      </c>
      <c r="AW340" s="13" t="s">
        <v>36</v>
      </c>
      <c r="AX340" s="13" t="s">
        <v>74</v>
      </c>
      <c r="AY340" s="234" t="s">
        <v>132</v>
      </c>
    </row>
    <row r="341" s="13" customFormat="1">
      <c r="A341" s="13"/>
      <c r="B341" s="224"/>
      <c r="C341" s="225"/>
      <c r="D341" s="226" t="s">
        <v>144</v>
      </c>
      <c r="E341" s="227" t="s">
        <v>19</v>
      </c>
      <c r="F341" s="228" t="s">
        <v>316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144</v>
      </c>
      <c r="AU341" s="234" t="s">
        <v>84</v>
      </c>
      <c r="AV341" s="13" t="s">
        <v>82</v>
      </c>
      <c r="AW341" s="13" t="s">
        <v>36</v>
      </c>
      <c r="AX341" s="13" t="s">
        <v>74</v>
      </c>
      <c r="AY341" s="234" t="s">
        <v>132</v>
      </c>
    </row>
    <row r="342" s="14" customFormat="1">
      <c r="A342" s="14"/>
      <c r="B342" s="235"/>
      <c r="C342" s="236"/>
      <c r="D342" s="226" t="s">
        <v>144</v>
      </c>
      <c r="E342" s="237" t="s">
        <v>19</v>
      </c>
      <c r="F342" s="238" t="s">
        <v>320</v>
      </c>
      <c r="G342" s="236"/>
      <c r="H342" s="239">
        <v>10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144</v>
      </c>
      <c r="AU342" s="245" t="s">
        <v>84</v>
      </c>
      <c r="AV342" s="14" t="s">
        <v>84</v>
      </c>
      <c r="AW342" s="14" t="s">
        <v>36</v>
      </c>
      <c r="AX342" s="14" t="s">
        <v>74</v>
      </c>
      <c r="AY342" s="245" t="s">
        <v>132</v>
      </c>
    </row>
    <row r="343" s="13" customFormat="1">
      <c r="A343" s="13"/>
      <c r="B343" s="224"/>
      <c r="C343" s="225"/>
      <c r="D343" s="226" t="s">
        <v>144</v>
      </c>
      <c r="E343" s="227" t="s">
        <v>19</v>
      </c>
      <c r="F343" s="228" t="s">
        <v>153</v>
      </c>
      <c r="G343" s="225"/>
      <c r="H343" s="227" t="s">
        <v>19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144</v>
      </c>
      <c r="AU343" s="234" t="s">
        <v>84</v>
      </c>
      <c r="AV343" s="13" t="s">
        <v>82</v>
      </c>
      <c r="AW343" s="13" t="s">
        <v>36</v>
      </c>
      <c r="AX343" s="13" t="s">
        <v>74</v>
      </c>
      <c r="AY343" s="234" t="s">
        <v>132</v>
      </c>
    </row>
    <row r="344" s="13" customFormat="1">
      <c r="A344" s="13"/>
      <c r="B344" s="224"/>
      <c r="C344" s="225"/>
      <c r="D344" s="226" t="s">
        <v>144</v>
      </c>
      <c r="E344" s="227" t="s">
        <v>19</v>
      </c>
      <c r="F344" s="228" t="s">
        <v>316</v>
      </c>
      <c r="G344" s="225"/>
      <c r="H344" s="227" t="s">
        <v>19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144</v>
      </c>
      <c r="AU344" s="234" t="s">
        <v>84</v>
      </c>
      <c r="AV344" s="13" t="s">
        <v>82</v>
      </c>
      <c r="AW344" s="13" t="s">
        <v>36</v>
      </c>
      <c r="AX344" s="13" t="s">
        <v>74</v>
      </c>
      <c r="AY344" s="234" t="s">
        <v>132</v>
      </c>
    </row>
    <row r="345" s="14" customFormat="1">
      <c r="A345" s="14"/>
      <c r="B345" s="235"/>
      <c r="C345" s="236"/>
      <c r="D345" s="226" t="s">
        <v>144</v>
      </c>
      <c r="E345" s="237" t="s">
        <v>19</v>
      </c>
      <c r="F345" s="238" t="s">
        <v>321</v>
      </c>
      <c r="G345" s="236"/>
      <c r="H345" s="239">
        <v>12.5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144</v>
      </c>
      <c r="AU345" s="245" t="s">
        <v>84</v>
      </c>
      <c r="AV345" s="14" t="s">
        <v>84</v>
      </c>
      <c r="AW345" s="14" t="s">
        <v>36</v>
      </c>
      <c r="AX345" s="14" t="s">
        <v>74</v>
      </c>
      <c r="AY345" s="245" t="s">
        <v>132</v>
      </c>
    </row>
    <row r="346" s="13" customFormat="1">
      <c r="A346" s="13"/>
      <c r="B346" s="224"/>
      <c r="C346" s="225"/>
      <c r="D346" s="226" t="s">
        <v>144</v>
      </c>
      <c r="E346" s="227" t="s">
        <v>19</v>
      </c>
      <c r="F346" s="228" t="s">
        <v>167</v>
      </c>
      <c r="G346" s="225"/>
      <c r="H346" s="227" t="s">
        <v>19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144</v>
      </c>
      <c r="AU346" s="234" t="s">
        <v>84</v>
      </c>
      <c r="AV346" s="13" t="s">
        <v>82</v>
      </c>
      <c r="AW346" s="13" t="s">
        <v>36</v>
      </c>
      <c r="AX346" s="13" t="s">
        <v>74</v>
      </c>
      <c r="AY346" s="234" t="s">
        <v>132</v>
      </c>
    </row>
    <row r="347" s="13" customFormat="1">
      <c r="A347" s="13"/>
      <c r="B347" s="224"/>
      <c r="C347" s="225"/>
      <c r="D347" s="226" t="s">
        <v>144</v>
      </c>
      <c r="E347" s="227" t="s">
        <v>19</v>
      </c>
      <c r="F347" s="228" t="s">
        <v>316</v>
      </c>
      <c r="G347" s="225"/>
      <c r="H347" s="227" t="s">
        <v>19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144</v>
      </c>
      <c r="AU347" s="234" t="s">
        <v>84</v>
      </c>
      <c r="AV347" s="13" t="s">
        <v>82</v>
      </c>
      <c r="AW347" s="13" t="s">
        <v>36</v>
      </c>
      <c r="AX347" s="13" t="s">
        <v>74</v>
      </c>
      <c r="AY347" s="234" t="s">
        <v>132</v>
      </c>
    </row>
    <row r="348" s="14" customFormat="1">
      <c r="A348" s="14"/>
      <c r="B348" s="235"/>
      <c r="C348" s="236"/>
      <c r="D348" s="226" t="s">
        <v>144</v>
      </c>
      <c r="E348" s="237" t="s">
        <v>19</v>
      </c>
      <c r="F348" s="238" t="s">
        <v>317</v>
      </c>
      <c r="G348" s="236"/>
      <c r="H348" s="239">
        <v>5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144</v>
      </c>
      <c r="AU348" s="245" t="s">
        <v>84</v>
      </c>
      <c r="AV348" s="14" t="s">
        <v>84</v>
      </c>
      <c r="AW348" s="14" t="s">
        <v>36</v>
      </c>
      <c r="AX348" s="14" t="s">
        <v>74</v>
      </c>
      <c r="AY348" s="245" t="s">
        <v>132</v>
      </c>
    </row>
    <row r="349" s="13" customFormat="1">
      <c r="A349" s="13"/>
      <c r="B349" s="224"/>
      <c r="C349" s="225"/>
      <c r="D349" s="226" t="s">
        <v>144</v>
      </c>
      <c r="E349" s="227" t="s">
        <v>19</v>
      </c>
      <c r="F349" s="228" t="s">
        <v>318</v>
      </c>
      <c r="G349" s="225"/>
      <c r="H349" s="227" t="s">
        <v>19</v>
      </c>
      <c r="I349" s="229"/>
      <c r="J349" s="225"/>
      <c r="K349" s="225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144</v>
      </c>
      <c r="AU349" s="234" t="s">
        <v>84</v>
      </c>
      <c r="AV349" s="13" t="s">
        <v>82</v>
      </c>
      <c r="AW349" s="13" t="s">
        <v>36</v>
      </c>
      <c r="AX349" s="13" t="s">
        <v>74</v>
      </c>
      <c r="AY349" s="234" t="s">
        <v>132</v>
      </c>
    </row>
    <row r="350" s="14" customFormat="1">
      <c r="A350" s="14"/>
      <c r="B350" s="235"/>
      <c r="C350" s="236"/>
      <c r="D350" s="226" t="s">
        <v>144</v>
      </c>
      <c r="E350" s="237" t="s">
        <v>19</v>
      </c>
      <c r="F350" s="238" t="s">
        <v>319</v>
      </c>
      <c r="G350" s="236"/>
      <c r="H350" s="239">
        <v>5.5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5" t="s">
        <v>144</v>
      </c>
      <c r="AU350" s="245" t="s">
        <v>84</v>
      </c>
      <c r="AV350" s="14" t="s">
        <v>84</v>
      </c>
      <c r="AW350" s="14" t="s">
        <v>36</v>
      </c>
      <c r="AX350" s="14" t="s">
        <v>74</v>
      </c>
      <c r="AY350" s="245" t="s">
        <v>132</v>
      </c>
    </row>
    <row r="351" s="15" customFormat="1">
      <c r="A351" s="15"/>
      <c r="B351" s="246"/>
      <c r="C351" s="247"/>
      <c r="D351" s="226" t="s">
        <v>144</v>
      </c>
      <c r="E351" s="248" t="s">
        <v>19</v>
      </c>
      <c r="F351" s="249" t="s">
        <v>147</v>
      </c>
      <c r="G351" s="247"/>
      <c r="H351" s="250">
        <v>43.5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6" t="s">
        <v>144</v>
      </c>
      <c r="AU351" s="256" t="s">
        <v>84</v>
      </c>
      <c r="AV351" s="15" t="s">
        <v>140</v>
      </c>
      <c r="AW351" s="15" t="s">
        <v>36</v>
      </c>
      <c r="AX351" s="15" t="s">
        <v>82</v>
      </c>
      <c r="AY351" s="256" t="s">
        <v>132</v>
      </c>
    </row>
    <row r="352" s="2" customFormat="1" ht="24.15" customHeight="1">
      <c r="A352" s="40"/>
      <c r="B352" s="41"/>
      <c r="C352" s="206" t="s">
        <v>311</v>
      </c>
      <c r="D352" s="206" t="s">
        <v>135</v>
      </c>
      <c r="E352" s="207" t="s">
        <v>662</v>
      </c>
      <c r="F352" s="208" t="s">
        <v>663</v>
      </c>
      <c r="G352" s="209" t="s">
        <v>194</v>
      </c>
      <c r="H352" s="210">
        <v>2</v>
      </c>
      <c r="I352" s="211"/>
      <c r="J352" s="212">
        <f>ROUND(I352*H352,2)</f>
        <v>0</v>
      </c>
      <c r="K352" s="208" t="s">
        <v>139</v>
      </c>
      <c r="L352" s="46"/>
      <c r="M352" s="213" t="s">
        <v>19</v>
      </c>
      <c r="N352" s="214" t="s">
        <v>45</v>
      </c>
      <c r="O352" s="86"/>
      <c r="P352" s="215">
        <f>O352*H352</f>
        <v>0</v>
      </c>
      <c r="Q352" s="215">
        <v>0.00148</v>
      </c>
      <c r="R352" s="215">
        <f>Q352*H352</f>
        <v>0.00296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257</v>
      </c>
      <c r="AT352" s="217" t="s">
        <v>135</v>
      </c>
      <c r="AU352" s="217" t="s">
        <v>84</v>
      </c>
      <c r="AY352" s="19" t="s">
        <v>132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82</v>
      </c>
      <c r="BK352" s="218">
        <f>ROUND(I352*H352,2)</f>
        <v>0</v>
      </c>
      <c r="BL352" s="19" t="s">
        <v>257</v>
      </c>
      <c r="BM352" s="217" t="s">
        <v>664</v>
      </c>
    </row>
    <row r="353" s="2" customFormat="1">
      <c r="A353" s="40"/>
      <c r="B353" s="41"/>
      <c r="C353" s="42"/>
      <c r="D353" s="219" t="s">
        <v>142</v>
      </c>
      <c r="E353" s="42"/>
      <c r="F353" s="220" t="s">
        <v>665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142</v>
      </c>
      <c r="AU353" s="19" t="s">
        <v>84</v>
      </c>
    </row>
    <row r="354" s="13" customFormat="1">
      <c r="A354" s="13"/>
      <c r="B354" s="224"/>
      <c r="C354" s="225"/>
      <c r="D354" s="226" t="s">
        <v>144</v>
      </c>
      <c r="E354" s="227" t="s">
        <v>19</v>
      </c>
      <c r="F354" s="228" t="s">
        <v>162</v>
      </c>
      <c r="G354" s="225"/>
      <c r="H354" s="227" t="s">
        <v>19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144</v>
      </c>
      <c r="AU354" s="234" t="s">
        <v>84</v>
      </c>
      <c r="AV354" s="13" t="s">
        <v>82</v>
      </c>
      <c r="AW354" s="13" t="s">
        <v>36</v>
      </c>
      <c r="AX354" s="13" t="s">
        <v>74</v>
      </c>
      <c r="AY354" s="234" t="s">
        <v>132</v>
      </c>
    </row>
    <row r="355" s="14" customFormat="1">
      <c r="A355" s="14"/>
      <c r="B355" s="235"/>
      <c r="C355" s="236"/>
      <c r="D355" s="226" t="s">
        <v>144</v>
      </c>
      <c r="E355" s="237" t="s">
        <v>19</v>
      </c>
      <c r="F355" s="238" t="s">
        <v>82</v>
      </c>
      <c r="G355" s="236"/>
      <c r="H355" s="239">
        <v>1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5" t="s">
        <v>144</v>
      </c>
      <c r="AU355" s="245" t="s">
        <v>84</v>
      </c>
      <c r="AV355" s="14" t="s">
        <v>84</v>
      </c>
      <c r="AW355" s="14" t="s">
        <v>36</v>
      </c>
      <c r="AX355" s="14" t="s">
        <v>74</v>
      </c>
      <c r="AY355" s="245" t="s">
        <v>132</v>
      </c>
    </row>
    <row r="356" s="13" customFormat="1">
      <c r="A356" s="13"/>
      <c r="B356" s="224"/>
      <c r="C356" s="225"/>
      <c r="D356" s="226" t="s">
        <v>144</v>
      </c>
      <c r="E356" s="227" t="s">
        <v>19</v>
      </c>
      <c r="F356" s="228" t="s">
        <v>167</v>
      </c>
      <c r="G356" s="225"/>
      <c r="H356" s="227" t="s">
        <v>19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144</v>
      </c>
      <c r="AU356" s="234" t="s">
        <v>84</v>
      </c>
      <c r="AV356" s="13" t="s">
        <v>82</v>
      </c>
      <c r="AW356" s="13" t="s">
        <v>36</v>
      </c>
      <c r="AX356" s="13" t="s">
        <v>74</v>
      </c>
      <c r="AY356" s="234" t="s">
        <v>132</v>
      </c>
    </row>
    <row r="357" s="14" customFormat="1">
      <c r="A357" s="14"/>
      <c r="B357" s="235"/>
      <c r="C357" s="236"/>
      <c r="D357" s="226" t="s">
        <v>144</v>
      </c>
      <c r="E357" s="237" t="s">
        <v>19</v>
      </c>
      <c r="F357" s="238" t="s">
        <v>82</v>
      </c>
      <c r="G357" s="236"/>
      <c r="H357" s="239">
        <v>1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144</v>
      </c>
      <c r="AU357" s="245" t="s">
        <v>84</v>
      </c>
      <c r="AV357" s="14" t="s">
        <v>84</v>
      </c>
      <c r="AW357" s="14" t="s">
        <v>36</v>
      </c>
      <c r="AX357" s="14" t="s">
        <v>74</v>
      </c>
      <c r="AY357" s="245" t="s">
        <v>132</v>
      </c>
    </row>
    <row r="358" s="15" customFormat="1">
      <c r="A358" s="15"/>
      <c r="B358" s="246"/>
      <c r="C358" s="247"/>
      <c r="D358" s="226" t="s">
        <v>144</v>
      </c>
      <c r="E358" s="248" t="s">
        <v>19</v>
      </c>
      <c r="F358" s="249" t="s">
        <v>147</v>
      </c>
      <c r="G358" s="247"/>
      <c r="H358" s="250">
        <v>2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6" t="s">
        <v>144</v>
      </c>
      <c r="AU358" s="256" t="s">
        <v>84</v>
      </c>
      <c r="AV358" s="15" t="s">
        <v>140</v>
      </c>
      <c r="AW358" s="15" t="s">
        <v>36</v>
      </c>
      <c r="AX358" s="15" t="s">
        <v>82</v>
      </c>
      <c r="AY358" s="256" t="s">
        <v>132</v>
      </c>
    </row>
    <row r="359" s="2" customFormat="1" ht="24.15" customHeight="1">
      <c r="A359" s="40"/>
      <c r="B359" s="41"/>
      <c r="C359" s="206" t="s">
        <v>323</v>
      </c>
      <c r="D359" s="206" t="s">
        <v>135</v>
      </c>
      <c r="E359" s="207" t="s">
        <v>666</v>
      </c>
      <c r="F359" s="208" t="s">
        <v>667</v>
      </c>
      <c r="G359" s="209" t="s">
        <v>180</v>
      </c>
      <c r="H359" s="210">
        <v>114.5</v>
      </c>
      <c r="I359" s="211"/>
      <c r="J359" s="212">
        <f>ROUND(I359*H359,2)</f>
        <v>0</v>
      </c>
      <c r="K359" s="208" t="s">
        <v>139</v>
      </c>
      <c r="L359" s="46"/>
      <c r="M359" s="213" t="s">
        <v>19</v>
      </c>
      <c r="N359" s="214" t="s">
        <v>45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257</v>
      </c>
      <c r="AT359" s="217" t="s">
        <v>135</v>
      </c>
      <c r="AU359" s="217" t="s">
        <v>84</v>
      </c>
      <c r="AY359" s="19" t="s">
        <v>132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82</v>
      </c>
      <c r="BK359" s="218">
        <f>ROUND(I359*H359,2)</f>
        <v>0</v>
      </c>
      <c r="BL359" s="19" t="s">
        <v>257</v>
      </c>
      <c r="BM359" s="217" t="s">
        <v>668</v>
      </c>
    </row>
    <row r="360" s="2" customFormat="1">
      <c r="A360" s="40"/>
      <c r="B360" s="41"/>
      <c r="C360" s="42"/>
      <c r="D360" s="219" t="s">
        <v>142</v>
      </c>
      <c r="E360" s="42"/>
      <c r="F360" s="220" t="s">
        <v>669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142</v>
      </c>
      <c r="AU360" s="19" t="s">
        <v>84</v>
      </c>
    </row>
    <row r="361" s="13" customFormat="1">
      <c r="A361" s="13"/>
      <c r="B361" s="224"/>
      <c r="C361" s="225"/>
      <c r="D361" s="226" t="s">
        <v>144</v>
      </c>
      <c r="E361" s="227" t="s">
        <v>19</v>
      </c>
      <c r="F361" s="228" t="s">
        <v>670</v>
      </c>
      <c r="G361" s="225"/>
      <c r="H361" s="227" t="s">
        <v>19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144</v>
      </c>
      <c r="AU361" s="234" t="s">
        <v>84</v>
      </c>
      <c r="AV361" s="13" t="s">
        <v>82</v>
      </c>
      <c r="AW361" s="13" t="s">
        <v>36</v>
      </c>
      <c r="AX361" s="13" t="s">
        <v>74</v>
      </c>
      <c r="AY361" s="234" t="s">
        <v>132</v>
      </c>
    </row>
    <row r="362" s="14" customFormat="1">
      <c r="A362" s="14"/>
      <c r="B362" s="235"/>
      <c r="C362" s="236"/>
      <c r="D362" s="226" t="s">
        <v>144</v>
      </c>
      <c r="E362" s="237" t="s">
        <v>19</v>
      </c>
      <c r="F362" s="238" t="s">
        <v>671</v>
      </c>
      <c r="G362" s="236"/>
      <c r="H362" s="239">
        <v>19.5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144</v>
      </c>
      <c r="AU362" s="245" t="s">
        <v>84</v>
      </c>
      <c r="AV362" s="14" t="s">
        <v>84</v>
      </c>
      <c r="AW362" s="14" t="s">
        <v>36</v>
      </c>
      <c r="AX362" s="14" t="s">
        <v>74</v>
      </c>
      <c r="AY362" s="245" t="s">
        <v>132</v>
      </c>
    </row>
    <row r="363" s="13" customFormat="1">
      <c r="A363" s="13"/>
      <c r="B363" s="224"/>
      <c r="C363" s="225"/>
      <c r="D363" s="226" t="s">
        <v>144</v>
      </c>
      <c r="E363" s="227" t="s">
        <v>19</v>
      </c>
      <c r="F363" s="228" t="s">
        <v>672</v>
      </c>
      <c r="G363" s="225"/>
      <c r="H363" s="227" t="s">
        <v>19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144</v>
      </c>
      <c r="AU363" s="234" t="s">
        <v>84</v>
      </c>
      <c r="AV363" s="13" t="s">
        <v>82</v>
      </c>
      <c r="AW363" s="13" t="s">
        <v>36</v>
      </c>
      <c r="AX363" s="13" t="s">
        <v>74</v>
      </c>
      <c r="AY363" s="234" t="s">
        <v>132</v>
      </c>
    </row>
    <row r="364" s="14" customFormat="1">
      <c r="A364" s="14"/>
      <c r="B364" s="235"/>
      <c r="C364" s="236"/>
      <c r="D364" s="226" t="s">
        <v>144</v>
      </c>
      <c r="E364" s="237" t="s">
        <v>19</v>
      </c>
      <c r="F364" s="238" t="s">
        <v>673</v>
      </c>
      <c r="G364" s="236"/>
      <c r="H364" s="239">
        <v>51.5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5" t="s">
        <v>144</v>
      </c>
      <c r="AU364" s="245" t="s">
        <v>84</v>
      </c>
      <c r="AV364" s="14" t="s">
        <v>84</v>
      </c>
      <c r="AW364" s="14" t="s">
        <v>36</v>
      </c>
      <c r="AX364" s="14" t="s">
        <v>74</v>
      </c>
      <c r="AY364" s="245" t="s">
        <v>132</v>
      </c>
    </row>
    <row r="365" s="13" customFormat="1">
      <c r="A365" s="13"/>
      <c r="B365" s="224"/>
      <c r="C365" s="225"/>
      <c r="D365" s="226" t="s">
        <v>144</v>
      </c>
      <c r="E365" s="227" t="s">
        <v>19</v>
      </c>
      <c r="F365" s="228" t="s">
        <v>674</v>
      </c>
      <c r="G365" s="225"/>
      <c r="H365" s="227" t="s">
        <v>19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144</v>
      </c>
      <c r="AU365" s="234" t="s">
        <v>84</v>
      </c>
      <c r="AV365" s="13" t="s">
        <v>82</v>
      </c>
      <c r="AW365" s="13" t="s">
        <v>36</v>
      </c>
      <c r="AX365" s="13" t="s">
        <v>74</v>
      </c>
      <c r="AY365" s="234" t="s">
        <v>132</v>
      </c>
    </row>
    <row r="366" s="14" customFormat="1">
      <c r="A366" s="14"/>
      <c r="B366" s="235"/>
      <c r="C366" s="236"/>
      <c r="D366" s="226" t="s">
        <v>144</v>
      </c>
      <c r="E366" s="237" t="s">
        <v>19</v>
      </c>
      <c r="F366" s="238" t="s">
        <v>675</v>
      </c>
      <c r="G366" s="236"/>
      <c r="H366" s="239">
        <v>43.5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144</v>
      </c>
      <c r="AU366" s="245" t="s">
        <v>84</v>
      </c>
      <c r="AV366" s="14" t="s">
        <v>84</v>
      </c>
      <c r="AW366" s="14" t="s">
        <v>36</v>
      </c>
      <c r="AX366" s="14" t="s">
        <v>74</v>
      </c>
      <c r="AY366" s="245" t="s">
        <v>132</v>
      </c>
    </row>
    <row r="367" s="15" customFormat="1">
      <c r="A367" s="15"/>
      <c r="B367" s="246"/>
      <c r="C367" s="247"/>
      <c r="D367" s="226" t="s">
        <v>144</v>
      </c>
      <c r="E367" s="248" t="s">
        <v>19</v>
      </c>
      <c r="F367" s="249" t="s">
        <v>147</v>
      </c>
      <c r="G367" s="247"/>
      <c r="H367" s="250">
        <v>114.5</v>
      </c>
      <c r="I367" s="251"/>
      <c r="J367" s="247"/>
      <c r="K367" s="247"/>
      <c r="L367" s="252"/>
      <c r="M367" s="253"/>
      <c r="N367" s="254"/>
      <c r="O367" s="254"/>
      <c r="P367" s="254"/>
      <c r="Q367" s="254"/>
      <c r="R367" s="254"/>
      <c r="S367" s="254"/>
      <c r="T367" s="25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6" t="s">
        <v>144</v>
      </c>
      <c r="AU367" s="256" t="s">
        <v>84</v>
      </c>
      <c r="AV367" s="15" t="s">
        <v>140</v>
      </c>
      <c r="AW367" s="15" t="s">
        <v>36</v>
      </c>
      <c r="AX367" s="15" t="s">
        <v>82</v>
      </c>
      <c r="AY367" s="256" t="s">
        <v>132</v>
      </c>
    </row>
    <row r="368" s="2" customFormat="1" ht="55.5" customHeight="1">
      <c r="A368" s="40"/>
      <c r="B368" s="41"/>
      <c r="C368" s="206" t="s">
        <v>188</v>
      </c>
      <c r="D368" s="206" t="s">
        <v>135</v>
      </c>
      <c r="E368" s="207" t="s">
        <v>676</v>
      </c>
      <c r="F368" s="208" t="s">
        <v>677</v>
      </c>
      <c r="G368" s="209" t="s">
        <v>678</v>
      </c>
      <c r="H368" s="270"/>
      <c r="I368" s="211"/>
      <c r="J368" s="212">
        <f>ROUND(I368*H368,2)</f>
        <v>0</v>
      </c>
      <c r="K368" s="208" t="s">
        <v>139</v>
      </c>
      <c r="L368" s="46"/>
      <c r="M368" s="213" t="s">
        <v>19</v>
      </c>
      <c r="N368" s="214" t="s">
        <v>45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257</v>
      </c>
      <c r="AT368" s="217" t="s">
        <v>135</v>
      </c>
      <c r="AU368" s="217" t="s">
        <v>84</v>
      </c>
      <c r="AY368" s="19" t="s">
        <v>132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82</v>
      </c>
      <c r="BK368" s="218">
        <f>ROUND(I368*H368,2)</f>
        <v>0</v>
      </c>
      <c r="BL368" s="19" t="s">
        <v>257</v>
      </c>
      <c r="BM368" s="217" t="s">
        <v>679</v>
      </c>
    </row>
    <row r="369" s="2" customFormat="1">
      <c r="A369" s="40"/>
      <c r="B369" s="41"/>
      <c r="C369" s="42"/>
      <c r="D369" s="219" t="s">
        <v>142</v>
      </c>
      <c r="E369" s="42"/>
      <c r="F369" s="220" t="s">
        <v>680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142</v>
      </c>
      <c r="AU369" s="19" t="s">
        <v>84</v>
      </c>
    </row>
    <row r="370" s="12" customFormat="1" ht="22.8" customHeight="1">
      <c r="A370" s="12"/>
      <c r="B370" s="190"/>
      <c r="C370" s="191"/>
      <c r="D370" s="192" t="s">
        <v>73</v>
      </c>
      <c r="E370" s="204" t="s">
        <v>681</v>
      </c>
      <c r="F370" s="204" t="s">
        <v>682</v>
      </c>
      <c r="G370" s="191"/>
      <c r="H370" s="191"/>
      <c r="I370" s="194"/>
      <c r="J370" s="205">
        <f>BK370</f>
        <v>0</v>
      </c>
      <c r="K370" s="191"/>
      <c r="L370" s="196"/>
      <c r="M370" s="197"/>
      <c r="N370" s="198"/>
      <c r="O370" s="198"/>
      <c r="P370" s="199">
        <f>SUM(P371:P480)</f>
        <v>0</v>
      </c>
      <c r="Q370" s="198"/>
      <c r="R370" s="199">
        <f>SUM(R371:R480)</f>
        <v>0.10797000000000002</v>
      </c>
      <c r="S370" s="198"/>
      <c r="T370" s="200">
        <f>SUM(T371:T480)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1" t="s">
        <v>84</v>
      </c>
      <c r="AT370" s="202" t="s">
        <v>73</v>
      </c>
      <c r="AU370" s="202" t="s">
        <v>82</v>
      </c>
      <c r="AY370" s="201" t="s">
        <v>132</v>
      </c>
      <c r="BK370" s="203">
        <f>SUM(BK371:BK480)</f>
        <v>0</v>
      </c>
    </row>
    <row r="371" s="2" customFormat="1" ht="21.75" customHeight="1">
      <c r="A371" s="40"/>
      <c r="B371" s="41"/>
      <c r="C371" s="206" t="s">
        <v>336</v>
      </c>
      <c r="D371" s="206" t="s">
        <v>135</v>
      </c>
      <c r="E371" s="207" t="s">
        <v>683</v>
      </c>
      <c r="F371" s="208" t="s">
        <v>684</v>
      </c>
      <c r="G371" s="209" t="s">
        <v>637</v>
      </c>
      <c r="H371" s="210">
        <v>4</v>
      </c>
      <c r="I371" s="211"/>
      <c r="J371" s="212">
        <f>ROUND(I371*H371,2)</f>
        <v>0</v>
      </c>
      <c r="K371" s="208" t="s">
        <v>19</v>
      </c>
      <c r="L371" s="46"/>
      <c r="M371" s="213" t="s">
        <v>19</v>
      </c>
      <c r="N371" s="214" t="s">
        <v>45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257</v>
      </c>
      <c r="AT371" s="217" t="s">
        <v>135</v>
      </c>
      <c r="AU371" s="217" t="s">
        <v>84</v>
      </c>
      <c r="AY371" s="19" t="s">
        <v>132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82</v>
      </c>
      <c r="BK371" s="218">
        <f>ROUND(I371*H371,2)</f>
        <v>0</v>
      </c>
      <c r="BL371" s="19" t="s">
        <v>257</v>
      </c>
      <c r="BM371" s="217" t="s">
        <v>685</v>
      </c>
    </row>
    <row r="372" s="13" customFormat="1">
      <c r="A372" s="13"/>
      <c r="B372" s="224"/>
      <c r="C372" s="225"/>
      <c r="D372" s="226" t="s">
        <v>144</v>
      </c>
      <c r="E372" s="227" t="s">
        <v>19</v>
      </c>
      <c r="F372" s="228" t="s">
        <v>162</v>
      </c>
      <c r="G372" s="225"/>
      <c r="H372" s="227" t="s">
        <v>19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144</v>
      </c>
      <c r="AU372" s="234" t="s">
        <v>84</v>
      </c>
      <c r="AV372" s="13" t="s">
        <v>82</v>
      </c>
      <c r="AW372" s="13" t="s">
        <v>36</v>
      </c>
      <c r="AX372" s="13" t="s">
        <v>74</v>
      </c>
      <c r="AY372" s="234" t="s">
        <v>132</v>
      </c>
    </row>
    <row r="373" s="14" customFormat="1">
      <c r="A373" s="14"/>
      <c r="B373" s="235"/>
      <c r="C373" s="236"/>
      <c r="D373" s="226" t="s">
        <v>144</v>
      </c>
      <c r="E373" s="237" t="s">
        <v>19</v>
      </c>
      <c r="F373" s="238" t="s">
        <v>82</v>
      </c>
      <c r="G373" s="236"/>
      <c r="H373" s="239">
        <v>1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5" t="s">
        <v>144</v>
      </c>
      <c r="AU373" s="245" t="s">
        <v>84</v>
      </c>
      <c r="AV373" s="14" t="s">
        <v>84</v>
      </c>
      <c r="AW373" s="14" t="s">
        <v>36</v>
      </c>
      <c r="AX373" s="14" t="s">
        <v>74</v>
      </c>
      <c r="AY373" s="245" t="s">
        <v>132</v>
      </c>
    </row>
    <row r="374" s="13" customFormat="1">
      <c r="A374" s="13"/>
      <c r="B374" s="224"/>
      <c r="C374" s="225"/>
      <c r="D374" s="226" t="s">
        <v>144</v>
      </c>
      <c r="E374" s="227" t="s">
        <v>19</v>
      </c>
      <c r="F374" s="228" t="s">
        <v>164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144</v>
      </c>
      <c r="AU374" s="234" t="s">
        <v>84</v>
      </c>
      <c r="AV374" s="13" t="s">
        <v>82</v>
      </c>
      <c r="AW374" s="13" t="s">
        <v>36</v>
      </c>
      <c r="AX374" s="13" t="s">
        <v>74</v>
      </c>
      <c r="AY374" s="234" t="s">
        <v>132</v>
      </c>
    </row>
    <row r="375" s="14" customFormat="1">
      <c r="A375" s="14"/>
      <c r="B375" s="235"/>
      <c r="C375" s="236"/>
      <c r="D375" s="226" t="s">
        <v>144</v>
      </c>
      <c r="E375" s="237" t="s">
        <v>19</v>
      </c>
      <c r="F375" s="238" t="s">
        <v>82</v>
      </c>
      <c r="G375" s="236"/>
      <c r="H375" s="239">
        <v>1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144</v>
      </c>
      <c r="AU375" s="245" t="s">
        <v>84</v>
      </c>
      <c r="AV375" s="14" t="s">
        <v>84</v>
      </c>
      <c r="AW375" s="14" t="s">
        <v>36</v>
      </c>
      <c r="AX375" s="14" t="s">
        <v>74</v>
      </c>
      <c r="AY375" s="245" t="s">
        <v>132</v>
      </c>
    </row>
    <row r="376" s="13" customFormat="1">
      <c r="A376" s="13"/>
      <c r="B376" s="224"/>
      <c r="C376" s="225"/>
      <c r="D376" s="226" t="s">
        <v>144</v>
      </c>
      <c r="E376" s="227" t="s">
        <v>19</v>
      </c>
      <c r="F376" s="228" t="s">
        <v>153</v>
      </c>
      <c r="G376" s="225"/>
      <c r="H376" s="227" t="s">
        <v>19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144</v>
      </c>
      <c r="AU376" s="234" t="s">
        <v>84</v>
      </c>
      <c r="AV376" s="13" t="s">
        <v>82</v>
      </c>
      <c r="AW376" s="13" t="s">
        <v>36</v>
      </c>
      <c r="AX376" s="13" t="s">
        <v>74</v>
      </c>
      <c r="AY376" s="234" t="s">
        <v>132</v>
      </c>
    </row>
    <row r="377" s="14" customFormat="1">
      <c r="A377" s="14"/>
      <c r="B377" s="235"/>
      <c r="C377" s="236"/>
      <c r="D377" s="226" t="s">
        <v>144</v>
      </c>
      <c r="E377" s="237" t="s">
        <v>19</v>
      </c>
      <c r="F377" s="238" t="s">
        <v>82</v>
      </c>
      <c r="G377" s="236"/>
      <c r="H377" s="239">
        <v>1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5" t="s">
        <v>144</v>
      </c>
      <c r="AU377" s="245" t="s">
        <v>84</v>
      </c>
      <c r="AV377" s="14" t="s">
        <v>84</v>
      </c>
      <c r="AW377" s="14" t="s">
        <v>36</v>
      </c>
      <c r="AX377" s="14" t="s">
        <v>74</v>
      </c>
      <c r="AY377" s="245" t="s">
        <v>132</v>
      </c>
    </row>
    <row r="378" s="13" customFormat="1">
      <c r="A378" s="13"/>
      <c r="B378" s="224"/>
      <c r="C378" s="225"/>
      <c r="D378" s="226" t="s">
        <v>144</v>
      </c>
      <c r="E378" s="227" t="s">
        <v>19</v>
      </c>
      <c r="F378" s="228" t="s">
        <v>167</v>
      </c>
      <c r="G378" s="225"/>
      <c r="H378" s="227" t="s">
        <v>19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144</v>
      </c>
      <c r="AU378" s="234" t="s">
        <v>84</v>
      </c>
      <c r="AV378" s="13" t="s">
        <v>82</v>
      </c>
      <c r="AW378" s="13" t="s">
        <v>36</v>
      </c>
      <c r="AX378" s="13" t="s">
        <v>74</v>
      </c>
      <c r="AY378" s="234" t="s">
        <v>132</v>
      </c>
    </row>
    <row r="379" s="14" customFormat="1">
      <c r="A379" s="14"/>
      <c r="B379" s="235"/>
      <c r="C379" s="236"/>
      <c r="D379" s="226" t="s">
        <v>144</v>
      </c>
      <c r="E379" s="237" t="s">
        <v>19</v>
      </c>
      <c r="F379" s="238" t="s">
        <v>82</v>
      </c>
      <c r="G379" s="236"/>
      <c r="H379" s="239">
        <v>1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144</v>
      </c>
      <c r="AU379" s="245" t="s">
        <v>84</v>
      </c>
      <c r="AV379" s="14" t="s">
        <v>84</v>
      </c>
      <c r="AW379" s="14" t="s">
        <v>36</v>
      </c>
      <c r="AX379" s="14" t="s">
        <v>74</v>
      </c>
      <c r="AY379" s="245" t="s">
        <v>132</v>
      </c>
    </row>
    <row r="380" s="15" customFormat="1">
      <c r="A380" s="15"/>
      <c r="B380" s="246"/>
      <c r="C380" s="247"/>
      <c r="D380" s="226" t="s">
        <v>144</v>
      </c>
      <c r="E380" s="248" t="s">
        <v>19</v>
      </c>
      <c r="F380" s="249" t="s">
        <v>147</v>
      </c>
      <c r="G380" s="247"/>
      <c r="H380" s="250">
        <v>4</v>
      </c>
      <c r="I380" s="251"/>
      <c r="J380" s="247"/>
      <c r="K380" s="247"/>
      <c r="L380" s="252"/>
      <c r="M380" s="253"/>
      <c r="N380" s="254"/>
      <c r="O380" s="254"/>
      <c r="P380" s="254"/>
      <c r="Q380" s="254"/>
      <c r="R380" s="254"/>
      <c r="S380" s="254"/>
      <c r="T380" s="25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6" t="s">
        <v>144</v>
      </c>
      <c r="AU380" s="256" t="s">
        <v>84</v>
      </c>
      <c r="AV380" s="15" t="s">
        <v>140</v>
      </c>
      <c r="AW380" s="15" t="s">
        <v>36</v>
      </c>
      <c r="AX380" s="15" t="s">
        <v>82</v>
      </c>
      <c r="AY380" s="256" t="s">
        <v>132</v>
      </c>
    </row>
    <row r="381" s="2" customFormat="1" ht="16.5" customHeight="1">
      <c r="A381" s="40"/>
      <c r="B381" s="41"/>
      <c r="C381" s="206" t="s">
        <v>344</v>
      </c>
      <c r="D381" s="206" t="s">
        <v>135</v>
      </c>
      <c r="E381" s="207" t="s">
        <v>686</v>
      </c>
      <c r="F381" s="208" t="s">
        <v>687</v>
      </c>
      <c r="G381" s="209" t="s">
        <v>637</v>
      </c>
      <c r="H381" s="210">
        <v>4</v>
      </c>
      <c r="I381" s="211"/>
      <c r="J381" s="212">
        <f>ROUND(I381*H381,2)</f>
        <v>0</v>
      </c>
      <c r="K381" s="208" t="s">
        <v>19</v>
      </c>
      <c r="L381" s="46"/>
      <c r="M381" s="213" t="s">
        <v>19</v>
      </c>
      <c r="N381" s="214" t="s">
        <v>45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257</v>
      </c>
      <c r="AT381" s="217" t="s">
        <v>135</v>
      </c>
      <c r="AU381" s="217" t="s">
        <v>84</v>
      </c>
      <c r="AY381" s="19" t="s">
        <v>132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82</v>
      </c>
      <c r="BK381" s="218">
        <f>ROUND(I381*H381,2)</f>
        <v>0</v>
      </c>
      <c r="BL381" s="19" t="s">
        <v>257</v>
      </c>
      <c r="BM381" s="217" t="s">
        <v>688</v>
      </c>
    </row>
    <row r="382" s="13" customFormat="1">
      <c r="A382" s="13"/>
      <c r="B382" s="224"/>
      <c r="C382" s="225"/>
      <c r="D382" s="226" t="s">
        <v>144</v>
      </c>
      <c r="E382" s="227" t="s">
        <v>19</v>
      </c>
      <c r="F382" s="228" t="s">
        <v>162</v>
      </c>
      <c r="G382" s="225"/>
      <c r="H382" s="227" t="s">
        <v>19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144</v>
      </c>
      <c r="AU382" s="234" t="s">
        <v>84</v>
      </c>
      <c r="AV382" s="13" t="s">
        <v>82</v>
      </c>
      <c r="AW382" s="13" t="s">
        <v>36</v>
      </c>
      <c r="AX382" s="13" t="s">
        <v>74</v>
      </c>
      <c r="AY382" s="234" t="s">
        <v>132</v>
      </c>
    </row>
    <row r="383" s="14" customFormat="1">
      <c r="A383" s="14"/>
      <c r="B383" s="235"/>
      <c r="C383" s="236"/>
      <c r="D383" s="226" t="s">
        <v>144</v>
      </c>
      <c r="E383" s="237" t="s">
        <v>19</v>
      </c>
      <c r="F383" s="238" t="s">
        <v>82</v>
      </c>
      <c r="G383" s="236"/>
      <c r="H383" s="239">
        <v>1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144</v>
      </c>
      <c r="AU383" s="245" t="s">
        <v>84</v>
      </c>
      <c r="AV383" s="14" t="s">
        <v>84</v>
      </c>
      <c r="AW383" s="14" t="s">
        <v>36</v>
      </c>
      <c r="AX383" s="14" t="s">
        <v>74</v>
      </c>
      <c r="AY383" s="245" t="s">
        <v>132</v>
      </c>
    </row>
    <row r="384" s="13" customFormat="1">
      <c r="A384" s="13"/>
      <c r="B384" s="224"/>
      <c r="C384" s="225"/>
      <c r="D384" s="226" t="s">
        <v>144</v>
      </c>
      <c r="E384" s="227" t="s">
        <v>19</v>
      </c>
      <c r="F384" s="228" t="s">
        <v>164</v>
      </c>
      <c r="G384" s="225"/>
      <c r="H384" s="227" t="s">
        <v>19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144</v>
      </c>
      <c r="AU384" s="234" t="s">
        <v>84</v>
      </c>
      <c r="AV384" s="13" t="s">
        <v>82</v>
      </c>
      <c r="AW384" s="13" t="s">
        <v>36</v>
      </c>
      <c r="AX384" s="13" t="s">
        <v>74</v>
      </c>
      <c r="AY384" s="234" t="s">
        <v>132</v>
      </c>
    </row>
    <row r="385" s="14" customFormat="1">
      <c r="A385" s="14"/>
      <c r="B385" s="235"/>
      <c r="C385" s="236"/>
      <c r="D385" s="226" t="s">
        <v>144</v>
      </c>
      <c r="E385" s="237" t="s">
        <v>19</v>
      </c>
      <c r="F385" s="238" t="s">
        <v>82</v>
      </c>
      <c r="G385" s="236"/>
      <c r="H385" s="239">
        <v>1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144</v>
      </c>
      <c r="AU385" s="245" t="s">
        <v>84</v>
      </c>
      <c r="AV385" s="14" t="s">
        <v>84</v>
      </c>
      <c r="AW385" s="14" t="s">
        <v>36</v>
      </c>
      <c r="AX385" s="14" t="s">
        <v>74</v>
      </c>
      <c r="AY385" s="245" t="s">
        <v>132</v>
      </c>
    </row>
    <row r="386" s="13" customFormat="1">
      <c r="A386" s="13"/>
      <c r="B386" s="224"/>
      <c r="C386" s="225"/>
      <c r="D386" s="226" t="s">
        <v>144</v>
      </c>
      <c r="E386" s="227" t="s">
        <v>19</v>
      </c>
      <c r="F386" s="228" t="s">
        <v>153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144</v>
      </c>
      <c r="AU386" s="234" t="s">
        <v>84</v>
      </c>
      <c r="AV386" s="13" t="s">
        <v>82</v>
      </c>
      <c r="AW386" s="13" t="s">
        <v>36</v>
      </c>
      <c r="AX386" s="13" t="s">
        <v>74</v>
      </c>
      <c r="AY386" s="234" t="s">
        <v>132</v>
      </c>
    </row>
    <row r="387" s="14" customFormat="1">
      <c r="A387" s="14"/>
      <c r="B387" s="235"/>
      <c r="C387" s="236"/>
      <c r="D387" s="226" t="s">
        <v>144</v>
      </c>
      <c r="E387" s="237" t="s">
        <v>19</v>
      </c>
      <c r="F387" s="238" t="s">
        <v>82</v>
      </c>
      <c r="G387" s="236"/>
      <c r="H387" s="239">
        <v>1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144</v>
      </c>
      <c r="AU387" s="245" t="s">
        <v>84</v>
      </c>
      <c r="AV387" s="14" t="s">
        <v>84</v>
      </c>
      <c r="AW387" s="14" t="s">
        <v>36</v>
      </c>
      <c r="AX387" s="14" t="s">
        <v>74</v>
      </c>
      <c r="AY387" s="245" t="s">
        <v>132</v>
      </c>
    </row>
    <row r="388" s="13" customFormat="1">
      <c r="A388" s="13"/>
      <c r="B388" s="224"/>
      <c r="C388" s="225"/>
      <c r="D388" s="226" t="s">
        <v>144</v>
      </c>
      <c r="E388" s="227" t="s">
        <v>19</v>
      </c>
      <c r="F388" s="228" t="s">
        <v>167</v>
      </c>
      <c r="G388" s="225"/>
      <c r="H388" s="227" t="s">
        <v>19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144</v>
      </c>
      <c r="AU388" s="234" t="s">
        <v>84</v>
      </c>
      <c r="AV388" s="13" t="s">
        <v>82</v>
      </c>
      <c r="AW388" s="13" t="s">
        <v>36</v>
      </c>
      <c r="AX388" s="13" t="s">
        <v>74</v>
      </c>
      <c r="AY388" s="234" t="s">
        <v>132</v>
      </c>
    </row>
    <row r="389" s="14" customFormat="1">
      <c r="A389" s="14"/>
      <c r="B389" s="235"/>
      <c r="C389" s="236"/>
      <c r="D389" s="226" t="s">
        <v>144</v>
      </c>
      <c r="E389" s="237" t="s">
        <v>19</v>
      </c>
      <c r="F389" s="238" t="s">
        <v>82</v>
      </c>
      <c r="G389" s="236"/>
      <c r="H389" s="239">
        <v>1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144</v>
      </c>
      <c r="AU389" s="245" t="s">
        <v>84</v>
      </c>
      <c r="AV389" s="14" t="s">
        <v>84</v>
      </c>
      <c r="AW389" s="14" t="s">
        <v>36</v>
      </c>
      <c r="AX389" s="14" t="s">
        <v>74</v>
      </c>
      <c r="AY389" s="245" t="s">
        <v>132</v>
      </c>
    </row>
    <row r="390" s="15" customFormat="1">
      <c r="A390" s="15"/>
      <c r="B390" s="246"/>
      <c r="C390" s="247"/>
      <c r="D390" s="226" t="s">
        <v>144</v>
      </c>
      <c r="E390" s="248" t="s">
        <v>19</v>
      </c>
      <c r="F390" s="249" t="s">
        <v>147</v>
      </c>
      <c r="G390" s="247"/>
      <c r="H390" s="250">
        <v>4</v>
      </c>
      <c r="I390" s="251"/>
      <c r="J390" s="247"/>
      <c r="K390" s="247"/>
      <c r="L390" s="252"/>
      <c r="M390" s="253"/>
      <c r="N390" s="254"/>
      <c r="O390" s="254"/>
      <c r="P390" s="254"/>
      <c r="Q390" s="254"/>
      <c r="R390" s="254"/>
      <c r="S390" s="254"/>
      <c r="T390" s="25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6" t="s">
        <v>144</v>
      </c>
      <c r="AU390" s="256" t="s">
        <v>84</v>
      </c>
      <c r="AV390" s="15" t="s">
        <v>140</v>
      </c>
      <c r="AW390" s="15" t="s">
        <v>36</v>
      </c>
      <c r="AX390" s="15" t="s">
        <v>82</v>
      </c>
      <c r="AY390" s="256" t="s">
        <v>132</v>
      </c>
    </row>
    <row r="391" s="2" customFormat="1" ht="33" customHeight="1">
      <c r="A391" s="40"/>
      <c r="B391" s="41"/>
      <c r="C391" s="206" t="s">
        <v>349</v>
      </c>
      <c r="D391" s="206" t="s">
        <v>135</v>
      </c>
      <c r="E391" s="207" t="s">
        <v>689</v>
      </c>
      <c r="F391" s="208" t="s">
        <v>690</v>
      </c>
      <c r="G391" s="209" t="s">
        <v>180</v>
      </c>
      <c r="H391" s="210">
        <v>75</v>
      </c>
      <c r="I391" s="211"/>
      <c r="J391" s="212">
        <f>ROUND(I391*H391,2)</f>
        <v>0</v>
      </c>
      <c r="K391" s="208" t="s">
        <v>139</v>
      </c>
      <c r="L391" s="46"/>
      <c r="M391" s="213" t="s">
        <v>19</v>
      </c>
      <c r="N391" s="214" t="s">
        <v>45</v>
      </c>
      <c r="O391" s="86"/>
      <c r="P391" s="215">
        <f>O391*H391</f>
        <v>0</v>
      </c>
      <c r="Q391" s="215">
        <v>0.00080000000000000004</v>
      </c>
      <c r="R391" s="215">
        <f>Q391*H391</f>
        <v>0.060000000000000005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257</v>
      </c>
      <c r="AT391" s="217" t="s">
        <v>135</v>
      </c>
      <c r="AU391" s="217" t="s">
        <v>84</v>
      </c>
      <c r="AY391" s="19" t="s">
        <v>132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82</v>
      </c>
      <c r="BK391" s="218">
        <f>ROUND(I391*H391,2)</f>
        <v>0</v>
      </c>
      <c r="BL391" s="19" t="s">
        <v>257</v>
      </c>
      <c r="BM391" s="217" t="s">
        <v>691</v>
      </c>
    </row>
    <row r="392" s="2" customFormat="1">
      <c r="A392" s="40"/>
      <c r="B392" s="41"/>
      <c r="C392" s="42"/>
      <c r="D392" s="219" t="s">
        <v>142</v>
      </c>
      <c r="E392" s="42"/>
      <c r="F392" s="220" t="s">
        <v>692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142</v>
      </c>
      <c r="AU392" s="19" t="s">
        <v>84</v>
      </c>
    </row>
    <row r="393" s="13" customFormat="1">
      <c r="A393" s="13"/>
      <c r="B393" s="224"/>
      <c r="C393" s="225"/>
      <c r="D393" s="226" t="s">
        <v>144</v>
      </c>
      <c r="E393" s="227" t="s">
        <v>19</v>
      </c>
      <c r="F393" s="228" t="s">
        <v>162</v>
      </c>
      <c r="G393" s="225"/>
      <c r="H393" s="227" t="s">
        <v>19</v>
      </c>
      <c r="I393" s="229"/>
      <c r="J393" s="225"/>
      <c r="K393" s="225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144</v>
      </c>
      <c r="AU393" s="234" t="s">
        <v>84</v>
      </c>
      <c r="AV393" s="13" t="s">
        <v>82</v>
      </c>
      <c r="AW393" s="13" t="s">
        <v>36</v>
      </c>
      <c r="AX393" s="13" t="s">
        <v>74</v>
      </c>
      <c r="AY393" s="234" t="s">
        <v>132</v>
      </c>
    </row>
    <row r="394" s="14" customFormat="1">
      <c r="A394" s="14"/>
      <c r="B394" s="235"/>
      <c r="C394" s="236"/>
      <c r="D394" s="226" t="s">
        <v>144</v>
      </c>
      <c r="E394" s="237" t="s">
        <v>19</v>
      </c>
      <c r="F394" s="238" t="s">
        <v>184</v>
      </c>
      <c r="G394" s="236"/>
      <c r="H394" s="239">
        <v>15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5" t="s">
        <v>144</v>
      </c>
      <c r="AU394" s="245" t="s">
        <v>84</v>
      </c>
      <c r="AV394" s="14" t="s">
        <v>84</v>
      </c>
      <c r="AW394" s="14" t="s">
        <v>36</v>
      </c>
      <c r="AX394" s="14" t="s">
        <v>74</v>
      </c>
      <c r="AY394" s="245" t="s">
        <v>132</v>
      </c>
    </row>
    <row r="395" s="13" customFormat="1">
      <c r="A395" s="13"/>
      <c r="B395" s="224"/>
      <c r="C395" s="225"/>
      <c r="D395" s="226" t="s">
        <v>144</v>
      </c>
      <c r="E395" s="227" t="s">
        <v>19</v>
      </c>
      <c r="F395" s="228" t="s">
        <v>164</v>
      </c>
      <c r="G395" s="225"/>
      <c r="H395" s="227" t="s">
        <v>19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144</v>
      </c>
      <c r="AU395" s="234" t="s">
        <v>84</v>
      </c>
      <c r="AV395" s="13" t="s">
        <v>82</v>
      </c>
      <c r="AW395" s="13" t="s">
        <v>36</v>
      </c>
      <c r="AX395" s="13" t="s">
        <v>74</v>
      </c>
      <c r="AY395" s="234" t="s">
        <v>132</v>
      </c>
    </row>
    <row r="396" s="14" customFormat="1">
      <c r="A396" s="14"/>
      <c r="B396" s="235"/>
      <c r="C396" s="236"/>
      <c r="D396" s="226" t="s">
        <v>144</v>
      </c>
      <c r="E396" s="237" t="s">
        <v>19</v>
      </c>
      <c r="F396" s="238" t="s">
        <v>186</v>
      </c>
      <c r="G396" s="236"/>
      <c r="H396" s="239">
        <v>20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144</v>
      </c>
      <c r="AU396" s="245" t="s">
        <v>84</v>
      </c>
      <c r="AV396" s="14" t="s">
        <v>84</v>
      </c>
      <c r="AW396" s="14" t="s">
        <v>36</v>
      </c>
      <c r="AX396" s="14" t="s">
        <v>74</v>
      </c>
      <c r="AY396" s="245" t="s">
        <v>132</v>
      </c>
    </row>
    <row r="397" s="13" customFormat="1">
      <c r="A397" s="13"/>
      <c r="B397" s="224"/>
      <c r="C397" s="225"/>
      <c r="D397" s="226" t="s">
        <v>144</v>
      </c>
      <c r="E397" s="227" t="s">
        <v>19</v>
      </c>
      <c r="F397" s="228" t="s">
        <v>153</v>
      </c>
      <c r="G397" s="225"/>
      <c r="H397" s="227" t="s">
        <v>19</v>
      </c>
      <c r="I397" s="229"/>
      <c r="J397" s="225"/>
      <c r="K397" s="225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144</v>
      </c>
      <c r="AU397" s="234" t="s">
        <v>84</v>
      </c>
      <c r="AV397" s="13" t="s">
        <v>82</v>
      </c>
      <c r="AW397" s="13" t="s">
        <v>36</v>
      </c>
      <c r="AX397" s="13" t="s">
        <v>74</v>
      </c>
      <c r="AY397" s="234" t="s">
        <v>132</v>
      </c>
    </row>
    <row r="398" s="14" customFormat="1">
      <c r="A398" s="14"/>
      <c r="B398" s="235"/>
      <c r="C398" s="236"/>
      <c r="D398" s="226" t="s">
        <v>144</v>
      </c>
      <c r="E398" s="237" t="s">
        <v>19</v>
      </c>
      <c r="F398" s="238" t="s">
        <v>188</v>
      </c>
      <c r="G398" s="236"/>
      <c r="H398" s="239">
        <v>25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5" t="s">
        <v>144</v>
      </c>
      <c r="AU398" s="245" t="s">
        <v>84</v>
      </c>
      <c r="AV398" s="14" t="s">
        <v>84</v>
      </c>
      <c r="AW398" s="14" t="s">
        <v>36</v>
      </c>
      <c r="AX398" s="14" t="s">
        <v>74</v>
      </c>
      <c r="AY398" s="245" t="s">
        <v>132</v>
      </c>
    </row>
    <row r="399" s="13" customFormat="1">
      <c r="A399" s="13"/>
      <c r="B399" s="224"/>
      <c r="C399" s="225"/>
      <c r="D399" s="226" t="s">
        <v>144</v>
      </c>
      <c r="E399" s="227" t="s">
        <v>19</v>
      </c>
      <c r="F399" s="228" t="s">
        <v>167</v>
      </c>
      <c r="G399" s="225"/>
      <c r="H399" s="227" t="s">
        <v>19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144</v>
      </c>
      <c r="AU399" s="234" t="s">
        <v>84</v>
      </c>
      <c r="AV399" s="13" t="s">
        <v>82</v>
      </c>
      <c r="AW399" s="13" t="s">
        <v>36</v>
      </c>
      <c r="AX399" s="13" t="s">
        <v>74</v>
      </c>
      <c r="AY399" s="234" t="s">
        <v>132</v>
      </c>
    </row>
    <row r="400" s="14" customFormat="1">
      <c r="A400" s="14"/>
      <c r="B400" s="235"/>
      <c r="C400" s="236"/>
      <c r="D400" s="226" t="s">
        <v>144</v>
      </c>
      <c r="E400" s="237" t="s">
        <v>19</v>
      </c>
      <c r="F400" s="238" t="s">
        <v>184</v>
      </c>
      <c r="G400" s="236"/>
      <c r="H400" s="239">
        <v>15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144</v>
      </c>
      <c r="AU400" s="245" t="s">
        <v>84</v>
      </c>
      <c r="AV400" s="14" t="s">
        <v>84</v>
      </c>
      <c r="AW400" s="14" t="s">
        <v>36</v>
      </c>
      <c r="AX400" s="14" t="s">
        <v>74</v>
      </c>
      <c r="AY400" s="245" t="s">
        <v>132</v>
      </c>
    </row>
    <row r="401" s="15" customFormat="1">
      <c r="A401" s="15"/>
      <c r="B401" s="246"/>
      <c r="C401" s="247"/>
      <c r="D401" s="226" t="s">
        <v>144</v>
      </c>
      <c r="E401" s="248" t="s">
        <v>19</v>
      </c>
      <c r="F401" s="249" t="s">
        <v>147</v>
      </c>
      <c r="G401" s="247"/>
      <c r="H401" s="250">
        <v>75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6" t="s">
        <v>144</v>
      </c>
      <c r="AU401" s="256" t="s">
        <v>84</v>
      </c>
      <c r="AV401" s="15" t="s">
        <v>140</v>
      </c>
      <c r="AW401" s="15" t="s">
        <v>36</v>
      </c>
      <c r="AX401" s="15" t="s">
        <v>82</v>
      </c>
      <c r="AY401" s="256" t="s">
        <v>132</v>
      </c>
    </row>
    <row r="402" s="2" customFormat="1" ht="33" customHeight="1">
      <c r="A402" s="40"/>
      <c r="B402" s="41"/>
      <c r="C402" s="206" t="s">
        <v>354</v>
      </c>
      <c r="D402" s="206" t="s">
        <v>135</v>
      </c>
      <c r="E402" s="207" t="s">
        <v>693</v>
      </c>
      <c r="F402" s="208" t="s">
        <v>694</v>
      </c>
      <c r="G402" s="209" t="s">
        <v>180</v>
      </c>
      <c r="H402" s="210">
        <v>21</v>
      </c>
      <c r="I402" s="211"/>
      <c r="J402" s="212">
        <f>ROUND(I402*H402,2)</f>
        <v>0</v>
      </c>
      <c r="K402" s="208" t="s">
        <v>139</v>
      </c>
      <c r="L402" s="46"/>
      <c r="M402" s="213" t="s">
        <v>19</v>
      </c>
      <c r="N402" s="214" t="s">
        <v>45</v>
      </c>
      <c r="O402" s="86"/>
      <c r="P402" s="215">
        <f>O402*H402</f>
        <v>0</v>
      </c>
      <c r="Q402" s="215">
        <v>0.0012600000000000001</v>
      </c>
      <c r="R402" s="215">
        <f>Q402*H402</f>
        <v>0.026460000000000001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257</v>
      </c>
      <c r="AT402" s="217" t="s">
        <v>135</v>
      </c>
      <c r="AU402" s="217" t="s">
        <v>84</v>
      </c>
      <c r="AY402" s="19" t="s">
        <v>132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82</v>
      </c>
      <c r="BK402" s="218">
        <f>ROUND(I402*H402,2)</f>
        <v>0</v>
      </c>
      <c r="BL402" s="19" t="s">
        <v>257</v>
      </c>
      <c r="BM402" s="217" t="s">
        <v>695</v>
      </c>
    </row>
    <row r="403" s="2" customFormat="1">
      <c r="A403" s="40"/>
      <c r="B403" s="41"/>
      <c r="C403" s="42"/>
      <c r="D403" s="219" t="s">
        <v>142</v>
      </c>
      <c r="E403" s="42"/>
      <c r="F403" s="220" t="s">
        <v>696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142</v>
      </c>
      <c r="AU403" s="19" t="s">
        <v>84</v>
      </c>
    </row>
    <row r="404" s="13" customFormat="1">
      <c r="A404" s="13"/>
      <c r="B404" s="224"/>
      <c r="C404" s="225"/>
      <c r="D404" s="226" t="s">
        <v>144</v>
      </c>
      <c r="E404" s="227" t="s">
        <v>19</v>
      </c>
      <c r="F404" s="228" t="s">
        <v>162</v>
      </c>
      <c r="G404" s="225"/>
      <c r="H404" s="227" t="s">
        <v>19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144</v>
      </c>
      <c r="AU404" s="234" t="s">
        <v>84</v>
      </c>
      <c r="AV404" s="13" t="s">
        <v>82</v>
      </c>
      <c r="AW404" s="13" t="s">
        <v>36</v>
      </c>
      <c r="AX404" s="13" t="s">
        <v>74</v>
      </c>
      <c r="AY404" s="234" t="s">
        <v>132</v>
      </c>
    </row>
    <row r="405" s="14" customFormat="1">
      <c r="A405" s="14"/>
      <c r="B405" s="235"/>
      <c r="C405" s="236"/>
      <c r="D405" s="226" t="s">
        <v>144</v>
      </c>
      <c r="E405" s="237" t="s">
        <v>19</v>
      </c>
      <c r="F405" s="238" t="s">
        <v>328</v>
      </c>
      <c r="G405" s="236"/>
      <c r="H405" s="239">
        <v>3.5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144</v>
      </c>
      <c r="AU405" s="245" t="s">
        <v>84</v>
      </c>
      <c r="AV405" s="14" t="s">
        <v>84</v>
      </c>
      <c r="AW405" s="14" t="s">
        <v>36</v>
      </c>
      <c r="AX405" s="14" t="s">
        <v>74</v>
      </c>
      <c r="AY405" s="245" t="s">
        <v>132</v>
      </c>
    </row>
    <row r="406" s="13" customFormat="1">
      <c r="A406" s="13"/>
      <c r="B406" s="224"/>
      <c r="C406" s="225"/>
      <c r="D406" s="226" t="s">
        <v>144</v>
      </c>
      <c r="E406" s="227" t="s">
        <v>19</v>
      </c>
      <c r="F406" s="228" t="s">
        <v>164</v>
      </c>
      <c r="G406" s="225"/>
      <c r="H406" s="227" t="s">
        <v>19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144</v>
      </c>
      <c r="AU406" s="234" t="s">
        <v>84</v>
      </c>
      <c r="AV406" s="13" t="s">
        <v>82</v>
      </c>
      <c r="AW406" s="13" t="s">
        <v>36</v>
      </c>
      <c r="AX406" s="13" t="s">
        <v>74</v>
      </c>
      <c r="AY406" s="234" t="s">
        <v>132</v>
      </c>
    </row>
    <row r="407" s="14" customFormat="1">
      <c r="A407" s="14"/>
      <c r="B407" s="235"/>
      <c r="C407" s="236"/>
      <c r="D407" s="226" t="s">
        <v>144</v>
      </c>
      <c r="E407" s="237" t="s">
        <v>19</v>
      </c>
      <c r="F407" s="238" t="s">
        <v>697</v>
      </c>
      <c r="G407" s="236"/>
      <c r="H407" s="239">
        <v>7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144</v>
      </c>
      <c r="AU407" s="245" t="s">
        <v>84</v>
      </c>
      <c r="AV407" s="14" t="s">
        <v>84</v>
      </c>
      <c r="AW407" s="14" t="s">
        <v>36</v>
      </c>
      <c r="AX407" s="14" t="s">
        <v>74</v>
      </c>
      <c r="AY407" s="245" t="s">
        <v>132</v>
      </c>
    </row>
    <row r="408" s="13" customFormat="1">
      <c r="A408" s="13"/>
      <c r="B408" s="224"/>
      <c r="C408" s="225"/>
      <c r="D408" s="226" t="s">
        <v>144</v>
      </c>
      <c r="E408" s="227" t="s">
        <v>19</v>
      </c>
      <c r="F408" s="228" t="s">
        <v>153</v>
      </c>
      <c r="G408" s="225"/>
      <c r="H408" s="227" t="s">
        <v>19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144</v>
      </c>
      <c r="AU408" s="234" t="s">
        <v>84</v>
      </c>
      <c r="AV408" s="13" t="s">
        <v>82</v>
      </c>
      <c r="AW408" s="13" t="s">
        <v>36</v>
      </c>
      <c r="AX408" s="13" t="s">
        <v>74</v>
      </c>
      <c r="AY408" s="234" t="s">
        <v>132</v>
      </c>
    </row>
    <row r="409" s="14" customFormat="1">
      <c r="A409" s="14"/>
      <c r="B409" s="235"/>
      <c r="C409" s="236"/>
      <c r="D409" s="226" t="s">
        <v>144</v>
      </c>
      <c r="E409" s="237" t="s">
        <v>19</v>
      </c>
      <c r="F409" s="238" t="s">
        <v>697</v>
      </c>
      <c r="G409" s="236"/>
      <c r="H409" s="239">
        <v>7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5" t="s">
        <v>144</v>
      </c>
      <c r="AU409" s="245" t="s">
        <v>84</v>
      </c>
      <c r="AV409" s="14" t="s">
        <v>84</v>
      </c>
      <c r="AW409" s="14" t="s">
        <v>36</v>
      </c>
      <c r="AX409" s="14" t="s">
        <v>74</v>
      </c>
      <c r="AY409" s="245" t="s">
        <v>132</v>
      </c>
    </row>
    <row r="410" s="13" customFormat="1">
      <c r="A410" s="13"/>
      <c r="B410" s="224"/>
      <c r="C410" s="225"/>
      <c r="D410" s="226" t="s">
        <v>144</v>
      </c>
      <c r="E410" s="227" t="s">
        <v>19</v>
      </c>
      <c r="F410" s="228" t="s">
        <v>167</v>
      </c>
      <c r="G410" s="225"/>
      <c r="H410" s="227" t="s">
        <v>19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144</v>
      </c>
      <c r="AU410" s="234" t="s">
        <v>84</v>
      </c>
      <c r="AV410" s="13" t="s">
        <v>82</v>
      </c>
      <c r="AW410" s="13" t="s">
        <v>36</v>
      </c>
      <c r="AX410" s="13" t="s">
        <v>74</v>
      </c>
      <c r="AY410" s="234" t="s">
        <v>132</v>
      </c>
    </row>
    <row r="411" s="14" customFormat="1">
      <c r="A411" s="14"/>
      <c r="B411" s="235"/>
      <c r="C411" s="236"/>
      <c r="D411" s="226" t="s">
        <v>144</v>
      </c>
      <c r="E411" s="237" t="s">
        <v>19</v>
      </c>
      <c r="F411" s="238" t="s">
        <v>328</v>
      </c>
      <c r="G411" s="236"/>
      <c r="H411" s="239">
        <v>3.5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5" t="s">
        <v>144</v>
      </c>
      <c r="AU411" s="245" t="s">
        <v>84</v>
      </c>
      <c r="AV411" s="14" t="s">
        <v>84</v>
      </c>
      <c r="AW411" s="14" t="s">
        <v>36</v>
      </c>
      <c r="AX411" s="14" t="s">
        <v>74</v>
      </c>
      <c r="AY411" s="245" t="s">
        <v>132</v>
      </c>
    </row>
    <row r="412" s="15" customFormat="1">
      <c r="A412" s="15"/>
      <c r="B412" s="246"/>
      <c r="C412" s="247"/>
      <c r="D412" s="226" t="s">
        <v>144</v>
      </c>
      <c r="E412" s="248" t="s">
        <v>19</v>
      </c>
      <c r="F412" s="249" t="s">
        <v>147</v>
      </c>
      <c r="G412" s="247"/>
      <c r="H412" s="250">
        <v>21</v>
      </c>
      <c r="I412" s="251"/>
      <c r="J412" s="247"/>
      <c r="K412" s="247"/>
      <c r="L412" s="252"/>
      <c r="M412" s="253"/>
      <c r="N412" s="254"/>
      <c r="O412" s="254"/>
      <c r="P412" s="254"/>
      <c r="Q412" s="254"/>
      <c r="R412" s="254"/>
      <c r="S412" s="254"/>
      <c r="T412" s="25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6" t="s">
        <v>144</v>
      </c>
      <c r="AU412" s="256" t="s">
        <v>84</v>
      </c>
      <c r="AV412" s="15" t="s">
        <v>140</v>
      </c>
      <c r="AW412" s="15" t="s">
        <v>36</v>
      </c>
      <c r="AX412" s="15" t="s">
        <v>82</v>
      </c>
      <c r="AY412" s="256" t="s">
        <v>132</v>
      </c>
    </row>
    <row r="413" s="2" customFormat="1" ht="55.5" customHeight="1">
      <c r="A413" s="40"/>
      <c r="B413" s="41"/>
      <c r="C413" s="206" t="s">
        <v>359</v>
      </c>
      <c r="D413" s="206" t="s">
        <v>135</v>
      </c>
      <c r="E413" s="207" t="s">
        <v>698</v>
      </c>
      <c r="F413" s="208" t="s">
        <v>699</v>
      </c>
      <c r="G413" s="209" t="s">
        <v>180</v>
      </c>
      <c r="H413" s="210">
        <v>75</v>
      </c>
      <c r="I413" s="211"/>
      <c r="J413" s="212">
        <f>ROUND(I413*H413,2)</f>
        <v>0</v>
      </c>
      <c r="K413" s="208" t="s">
        <v>139</v>
      </c>
      <c r="L413" s="46"/>
      <c r="M413" s="213" t="s">
        <v>19</v>
      </c>
      <c r="N413" s="214" t="s">
        <v>45</v>
      </c>
      <c r="O413" s="86"/>
      <c r="P413" s="215">
        <f>O413*H413</f>
        <v>0</v>
      </c>
      <c r="Q413" s="215">
        <v>0.00011</v>
      </c>
      <c r="R413" s="215">
        <f>Q413*H413</f>
        <v>0.0082500000000000004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257</v>
      </c>
      <c r="AT413" s="217" t="s">
        <v>135</v>
      </c>
      <c r="AU413" s="217" t="s">
        <v>84</v>
      </c>
      <c r="AY413" s="19" t="s">
        <v>132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82</v>
      </c>
      <c r="BK413" s="218">
        <f>ROUND(I413*H413,2)</f>
        <v>0</v>
      </c>
      <c r="BL413" s="19" t="s">
        <v>257</v>
      </c>
      <c r="BM413" s="217" t="s">
        <v>700</v>
      </c>
    </row>
    <row r="414" s="2" customFormat="1">
      <c r="A414" s="40"/>
      <c r="B414" s="41"/>
      <c r="C414" s="42"/>
      <c r="D414" s="219" t="s">
        <v>142</v>
      </c>
      <c r="E414" s="42"/>
      <c r="F414" s="220" t="s">
        <v>701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142</v>
      </c>
      <c r="AU414" s="19" t="s">
        <v>84</v>
      </c>
    </row>
    <row r="415" s="13" customFormat="1">
      <c r="A415" s="13"/>
      <c r="B415" s="224"/>
      <c r="C415" s="225"/>
      <c r="D415" s="226" t="s">
        <v>144</v>
      </c>
      <c r="E415" s="227" t="s">
        <v>19</v>
      </c>
      <c r="F415" s="228" t="s">
        <v>162</v>
      </c>
      <c r="G415" s="225"/>
      <c r="H415" s="227" t="s">
        <v>19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144</v>
      </c>
      <c r="AU415" s="234" t="s">
        <v>84</v>
      </c>
      <c r="AV415" s="13" t="s">
        <v>82</v>
      </c>
      <c r="AW415" s="13" t="s">
        <v>36</v>
      </c>
      <c r="AX415" s="13" t="s">
        <v>74</v>
      </c>
      <c r="AY415" s="234" t="s">
        <v>132</v>
      </c>
    </row>
    <row r="416" s="14" customFormat="1">
      <c r="A416" s="14"/>
      <c r="B416" s="235"/>
      <c r="C416" s="236"/>
      <c r="D416" s="226" t="s">
        <v>144</v>
      </c>
      <c r="E416" s="237" t="s">
        <v>19</v>
      </c>
      <c r="F416" s="238" t="s">
        <v>184</v>
      </c>
      <c r="G416" s="236"/>
      <c r="H416" s="239">
        <v>15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5" t="s">
        <v>144</v>
      </c>
      <c r="AU416" s="245" t="s">
        <v>84</v>
      </c>
      <c r="AV416" s="14" t="s">
        <v>84</v>
      </c>
      <c r="AW416" s="14" t="s">
        <v>36</v>
      </c>
      <c r="AX416" s="14" t="s">
        <v>74</v>
      </c>
      <c r="AY416" s="245" t="s">
        <v>132</v>
      </c>
    </row>
    <row r="417" s="13" customFormat="1">
      <c r="A417" s="13"/>
      <c r="B417" s="224"/>
      <c r="C417" s="225"/>
      <c r="D417" s="226" t="s">
        <v>144</v>
      </c>
      <c r="E417" s="227" t="s">
        <v>19</v>
      </c>
      <c r="F417" s="228" t="s">
        <v>164</v>
      </c>
      <c r="G417" s="225"/>
      <c r="H417" s="227" t="s">
        <v>19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144</v>
      </c>
      <c r="AU417" s="234" t="s">
        <v>84</v>
      </c>
      <c r="AV417" s="13" t="s">
        <v>82</v>
      </c>
      <c r="AW417" s="13" t="s">
        <v>36</v>
      </c>
      <c r="AX417" s="13" t="s">
        <v>74</v>
      </c>
      <c r="AY417" s="234" t="s">
        <v>132</v>
      </c>
    </row>
    <row r="418" s="14" customFormat="1">
      <c r="A418" s="14"/>
      <c r="B418" s="235"/>
      <c r="C418" s="236"/>
      <c r="D418" s="226" t="s">
        <v>144</v>
      </c>
      <c r="E418" s="237" t="s">
        <v>19</v>
      </c>
      <c r="F418" s="238" t="s">
        <v>186</v>
      </c>
      <c r="G418" s="236"/>
      <c r="H418" s="239">
        <v>20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5" t="s">
        <v>144</v>
      </c>
      <c r="AU418" s="245" t="s">
        <v>84</v>
      </c>
      <c r="AV418" s="14" t="s">
        <v>84</v>
      </c>
      <c r="AW418" s="14" t="s">
        <v>36</v>
      </c>
      <c r="AX418" s="14" t="s">
        <v>74</v>
      </c>
      <c r="AY418" s="245" t="s">
        <v>132</v>
      </c>
    </row>
    <row r="419" s="13" customFormat="1">
      <c r="A419" s="13"/>
      <c r="B419" s="224"/>
      <c r="C419" s="225"/>
      <c r="D419" s="226" t="s">
        <v>144</v>
      </c>
      <c r="E419" s="227" t="s">
        <v>19</v>
      </c>
      <c r="F419" s="228" t="s">
        <v>153</v>
      </c>
      <c r="G419" s="225"/>
      <c r="H419" s="227" t="s">
        <v>19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144</v>
      </c>
      <c r="AU419" s="234" t="s">
        <v>84</v>
      </c>
      <c r="AV419" s="13" t="s">
        <v>82</v>
      </c>
      <c r="AW419" s="13" t="s">
        <v>36</v>
      </c>
      <c r="AX419" s="13" t="s">
        <v>74</v>
      </c>
      <c r="AY419" s="234" t="s">
        <v>132</v>
      </c>
    </row>
    <row r="420" s="14" customFormat="1">
      <c r="A420" s="14"/>
      <c r="B420" s="235"/>
      <c r="C420" s="236"/>
      <c r="D420" s="226" t="s">
        <v>144</v>
      </c>
      <c r="E420" s="237" t="s">
        <v>19</v>
      </c>
      <c r="F420" s="238" t="s">
        <v>188</v>
      </c>
      <c r="G420" s="236"/>
      <c r="H420" s="239">
        <v>25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5" t="s">
        <v>144</v>
      </c>
      <c r="AU420" s="245" t="s">
        <v>84</v>
      </c>
      <c r="AV420" s="14" t="s">
        <v>84</v>
      </c>
      <c r="AW420" s="14" t="s">
        <v>36</v>
      </c>
      <c r="AX420" s="14" t="s">
        <v>74</v>
      </c>
      <c r="AY420" s="245" t="s">
        <v>132</v>
      </c>
    </row>
    <row r="421" s="13" customFormat="1">
      <c r="A421" s="13"/>
      <c r="B421" s="224"/>
      <c r="C421" s="225"/>
      <c r="D421" s="226" t="s">
        <v>144</v>
      </c>
      <c r="E421" s="227" t="s">
        <v>19</v>
      </c>
      <c r="F421" s="228" t="s">
        <v>167</v>
      </c>
      <c r="G421" s="225"/>
      <c r="H421" s="227" t="s">
        <v>19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144</v>
      </c>
      <c r="AU421" s="234" t="s">
        <v>84</v>
      </c>
      <c r="AV421" s="13" t="s">
        <v>82</v>
      </c>
      <c r="AW421" s="13" t="s">
        <v>36</v>
      </c>
      <c r="AX421" s="13" t="s">
        <v>74</v>
      </c>
      <c r="AY421" s="234" t="s">
        <v>132</v>
      </c>
    </row>
    <row r="422" s="14" customFormat="1">
      <c r="A422" s="14"/>
      <c r="B422" s="235"/>
      <c r="C422" s="236"/>
      <c r="D422" s="226" t="s">
        <v>144</v>
      </c>
      <c r="E422" s="237" t="s">
        <v>19</v>
      </c>
      <c r="F422" s="238" t="s">
        <v>184</v>
      </c>
      <c r="G422" s="236"/>
      <c r="H422" s="239">
        <v>15</v>
      </c>
      <c r="I422" s="240"/>
      <c r="J422" s="236"/>
      <c r="K422" s="236"/>
      <c r="L422" s="241"/>
      <c r="M422" s="242"/>
      <c r="N422" s="243"/>
      <c r="O422" s="243"/>
      <c r="P422" s="243"/>
      <c r="Q422" s="243"/>
      <c r="R422" s="243"/>
      <c r="S422" s="243"/>
      <c r="T422" s="24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5" t="s">
        <v>144</v>
      </c>
      <c r="AU422" s="245" t="s">
        <v>84</v>
      </c>
      <c r="AV422" s="14" t="s">
        <v>84</v>
      </c>
      <c r="AW422" s="14" t="s">
        <v>36</v>
      </c>
      <c r="AX422" s="14" t="s">
        <v>74</v>
      </c>
      <c r="AY422" s="245" t="s">
        <v>132</v>
      </c>
    </row>
    <row r="423" s="15" customFormat="1">
      <c r="A423" s="15"/>
      <c r="B423" s="246"/>
      <c r="C423" s="247"/>
      <c r="D423" s="226" t="s">
        <v>144</v>
      </c>
      <c r="E423" s="248" t="s">
        <v>19</v>
      </c>
      <c r="F423" s="249" t="s">
        <v>147</v>
      </c>
      <c r="G423" s="247"/>
      <c r="H423" s="250">
        <v>75</v>
      </c>
      <c r="I423" s="251"/>
      <c r="J423" s="247"/>
      <c r="K423" s="247"/>
      <c r="L423" s="252"/>
      <c r="M423" s="253"/>
      <c r="N423" s="254"/>
      <c r="O423" s="254"/>
      <c r="P423" s="254"/>
      <c r="Q423" s="254"/>
      <c r="R423" s="254"/>
      <c r="S423" s="254"/>
      <c r="T423" s="25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6" t="s">
        <v>144</v>
      </c>
      <c r="AU423" s="256" t="s">
        <v>84</v>
      </c>
      <c r="AV423" s="15" t="s">
        <v>140</v>
      </c>
      <c r="AW423" s="15" t="s">
        <v>36</v>
      </c>
      <c r="AX423" s="15" t="s">
        <v>82</v>
      </c>
      <c r="AY423" s="256" t="s">
        <v>132</v>
      </c>
    </row>
    <row r="424" s="2" customFormat="1" ht="55.5" customHeight="1">
      <c r="A424" s="40"/>
      <c r="B424" s="41"/>
      <c r="C424" s="206" t="s">
        <v>364</v>
      </c>
      <c r="D424" s="206" t="s">
        <v>135</v>
      </c>
      <c r="E424" s="207" t="s">
        <v>702</v>
      </c>
      <c r="F424" s="208" t="s">
        <v>703</v>
      </c>
      <c r="G424" s="209" t="s">
        <v>180</v>
      </c>
      <c r="H424" s="210">
        <v>21</v>
      </c>
      <c r="I424" s="211"/>
      <c r="J424" s="212">
        <f>ROUND(I424*H424,2)</f>
        <v>0</v>
      </c>
      <c r="K424" s="208" t="s">
        <v>139</v>
      </c>
      <c r="L424" s="46"/>
      <c r="M424" s="213" t="s">
        <v>19</v>
      </c>
      <c r="N424" s="214" t="s">
        <v>45</v>
      </c>
      <c r="O424" s="86"/>
      <c r="P424" s="215">
        <f>O424*H424</f>
        <v>0</v>
      </c>
      <c r="Q424" s="215">
        <v>0.00016000000000000001</v>
      </c>
      <c r="R424" s="215">
        <f>Q424*H424</f>
        <v>0.0033600000000000001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257</v>
      </c>
      <c r="AT424" s="217" t="s">
        <v>135</v>
      </c>
      <c r="AU424" s="217" t="s">
        <v>84</v>
      </c>
      <c r="AY424" s="19" t="s">
        <v>132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82</v>
      </c>
      <c r="BK424" s="218">
        <f>ROUND(I424*H424,2)</f>
        <v>0</v>
      </c>
      <c r="BL424" s="19" t="s">
        <v>257</v>
      </c>
      <c r="BM424" s="217" t="s">
        <v>704</v>
      </c>
    </row>
    <row r="425" s="2" customFormat="1">
      <c r="A425" s="40"/>
      <c r="B425" s="41"/>
      <c r="C425" s="42"/>
      <c r="D425" s="219" t="s">
        <v>142</v>
      </c>
      <c r="E425" s="42"/>
      <c r="F425" s="220" t="s">
        <v>705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142</v>
      </c>
      <c r="AU425" s="19" t="s">
        <v>84</v>
      </c>
    </row>
    <row r="426" s="13" customFormat="1">
      <c r="A426" s="13"/>
      <c r="B426" s="224"/>
      <c r="C426" s="225"/>
      <c r="D426" s="226" t="s">
        <v>144</v>
      </c>
      <c r="E426" s="227" t="s">
        <v>19</v>
      </c>
      <c r="F426" s="228" t="s">
        <v>162</v>
      </c>
      <c r="G426" s="225"/>
      <c r="H426" s="227" t="s">
        <v>19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144</v>
      </c>
      <c r="AU426" s="234" t="s">
        <v>84</v>
      </c>
      <c r="AV426" s="13" t="s">
        <v>82</v>
      </c>
      <c r="AW426" s="13" t="s">
        <v>36</v>
      </c>
      <c r="AX426" s="13" t="s">
        <v>74</v>
      </c>
      <c r="AY426" s="234" t="s">
        <v>132</v>
      </c>
    </row>
    <row r="427" s="14" customFormat="1">
      <c r="A427" s="14"/>
      <c r="B427" s="235"/>
      <c r="C427" s="236"/>
      <c r="D427" s="226" t="s">
        <v>144</v>
      </c>
      <c r="E427" s="237" t="s">
        <v>19</v>
      </c>
      <c r="F427" s="238" t="s">
        <v>328</v>
      </c>
      <c r="G427" s="236"/>
      <c r="H427" s="239">
        <v>3.5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5" t="s">
        <v>144</v>
      </c>
      <c r="AU427" s="245" t="s">
        <v>84</v>
      </c>
      <c r="AV427" s="14" t="s">
        <v>84</v>
      </c>
      <c r="AW427" s="14" t="s">
        <v>36</v>
      </c>
      <c r="AX427" s="14" t="s">
        <v>74</v>
      </c>
      <c r="AY427" s="245" t="s">
        <v>132</v>
      </c>
    </row>
    <row r="428" s="13" customFormat="1">
      <c r="A428" s="13"/>
      <c r="B428" s="224"/>
      <c r="C428" s="225"/>
      <c r="D428" s="226" t="s">
        <v>144</v>
      </c>
      <c r="E428" s="227" t="s">
        <v>19</v>
      </c>
      <c r="F428" s="228" t="s">
        <v>164</v>
      </c>
      <c r="G428" s="225"/>
      <c r="H428" s="227" t="s">
        <v>19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144</v>
      </c>
      <c r="AU428" s="234" t="s">
        <v>84</v>
      </c>
      <c r="AV428" s="13" t="s">
        <v>82</v>
      </c>
      <c r="AW428" s="13" t="s">
        <v>36</v>
      </c>
      <c r="AX428" s="13" t="s">
        <v>74</v>
      </c>
      <c r="AY428" s="234" t="s">
        <v>132</v>
      </c>
    </row>
    <row r="429" s="14" customFormat="1">
      <c r="A429" s="14"/>
      <c r="B429" s="235"/>
      <c r="C429" s="236"/>
      <c r="D429" s="226" t="s">
        <v>144</v>
      </c>
      <c r="E429" s="237" t="s">
        <v>19</v>
      </c>
      <c r="F429" s="238" t="s">
        <v>697</v>
      </c>
      <c r="G429" s="236"/>
      <c r="H429" s="239">
        <v>7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5" t="s">
        <v>144</v>
      </c>
      <c r="AU429" s="245" t="s">
        <v>84</v>
      </c>
      <c r="AV429" s="14" t="s">
        <v>84</v>
      </c>
      <c r="AW429" s="14" t="s">
        <v>36</v>
      </c>
      <c r="AX429" s="14" t="s">
        <v>74</v>
      </c>
      <c r="AY429" s="245" t="s">
        <v>132</v>
      </c>
    </row>
    <row r="430" s="13" customFormat="1">
      <c r="A430" s="13"/>
      <c r="B430" s="224"/>
      <c r="C430" s="225"/>
      <c r="D430" s="226" t="s">
        <v>144</v>
      </c>
      <c r="E430" s="227" t="s">
        <v>19</v>
      </c>
      <c r="F430" s="228" t="s">
        <v>153</v>
      </c>
      <c r="G430" s="225"/>
      <c r="H430" s="227" t="s">
        <v>19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144</v>
      </c>
      <c r="AU430" s="234" t="s">
        <v>84</v>
      </c>
      <c r="AV430" s="13" t="s">
        <v>82</v>
      </c>
      <c r="AW430" s="13" t="s">
        <v>36</v>
      </c>
      <c r="AX430" s="13" t="s">
        <v>74</v>
      </c>
      <c r="AY430" s="234" t="s">
        <v>132</v>
      </c>
    </row>
    <row r="431" s="14" customFormat="1">
      <c r="A431" s="14"/>
      <c r="B431" s="235"/>
      <c r="C431" s="236"/>
      <c r="D431" s="226" t="s">
        <v>144</v>
      </c>
      <c r="E431" s="237" t="s">
        <v>19</v>
      </c>
      <c r="F431" s="238" t="s">
        <v>697</v>
      </c>
      <c r="G431" s="236"/>
      <c r="H431" s="239">
        <v>7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144</v>
      </c>
      <c r="AU431" s="245" t="s">
        <v>84</v>
      </c>
      <c r="AV431" s="14" t="s">
        <v>84</v>
      </c>
      <c r="AW431" s="14" t="s">
        <v>36</v>
      </c>
      <c r="AX431" s="14" t="s">
        <v>74</v>
      </c>
      <c r="AY431" s="245" t="s">
        <v>132</v>
      </c>
    </row>
    <row r="432" s="13" customFormat="1">
      <c r="A432" s="13"/>
      <c r="B432" s="224"/>
      <c r="C432" s="225"/>
      <c r="D432" s="226" t="s">
        <v>144</v>
      </c>
      <c r="E432" s="227" t="s">
        <v>19</v>
      </c>
      <c r="F432" s="228" t="s">
        <v>167</v>
      </c>
      <c r="G432" s="225"/>
      <c r="H432" s="227" t="s">
        <v>19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144</v>
      </c>
      <c r="AU432" s="234" t="s">
        <v>84</v>
      </c>
      <c r="AV432" s="13" t="s">
        <v>82</v>
      </c>
      <c r="AW432" s="13" t="s">
        <v>36</v>
      </c>
      <c r="AX432" s="13" t="s">
        <v>74</v>
      </c>
      <c r="AY432" s="234" t="s">
        <v>132</v>
      </c>
    </row>
    <row r="433" s="14" customFormat="1">
      <c r="A433" s="14"/>
      <c r="B433" s="235"/>
      <c r="C433" s="236"/>
      <c r="D433" s="226" t="s">
        <v>144</v>
      </c>
      <c r="E433" s="237" t="s">
        <v>19</v>
      </c>
      <c r="F433" s="238" t="s">
        <v>328</v>
      </c>
      <c r="G433" s="236"/>
      <c r="H433" s="239">
        <v>3.5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144</v>
      </c>
      <c r="AU433" s="245" t="s">
        <v>84</v>
      </c>
      <c r="AV433" s="14" t="s">
        <v>84</v>
      </c>
      <c r="AW433" s="14" t="s">
        <v>36</v>
      </c>
      <c r="AX433" s="14" t="s">
        <v>74</v>
      </c>
      <c r="AY433" s="245" t="s">
        <v>132</v>
      </c>
    </row>
    <row r="434" s="15" customFormat="1">
      <c r="A434" s="15"/>
      <c r="B434" s="246"/>
      <c r="C434" s="247"/>
      <c r="D434" s="226" t="s">
        <v>144</v>
      </c>
      <c r="E434" s="248" t="s">
        <v>19</v>
      </c>
      <c r="F434" s="249" t="s">
        <v>147</v>
      </c>
      <c r="G434" s="247"/>
      <c r="H434" s="250">
        <v>21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6" t="s">
        <v>144</v>
      </c>
      <c r="AU434" s="256" t="s">
        <v>84</v>
      </c>
      <c r="AV434" s="15" t="s">
        <v>140</v>
      </c>
      <c r="AW434" s="15" t="s">
        <v>36</v>
      </c>
      <c r="AX434" s="15" t="s">
        <v>82</v>
      </c>
      <c r="AY434" s="256" t="s">
        <v>132</v>
      </c>
    </row>
    <row r="435" s="2" customFormat="1" ht="44.25" customHeight="1">
      <c r="A435" s="40"/>
      <c r="B435" s="41"/>
      <c r="C435" s="206" t="s">
        <v>369</v>
      </c>
      <c r="D435" s="206" t="s">
        <v>135</v>
      </c>
      <c r="E435" s="207" t="s">
        <v>706</v>
      </c>
      <c r="F435" s="208" t="s">
        <v>707</v>
      </c>
      <c r="G435" s="209" t="s">
        <v>194</v>
      </c>
      <c r="H435" s="210">
        <v>12</v>
      </c>
      <c r="I435" s="211"/>
      <c r="J435" s="212">
        <f>ROUND(I435*H435,2)</f>
        <v>0</v>
      </c>
      <c r="K435" s="208" t="s">
        <v>139</v>
      </c>
      <c r="L435" s="46"/>
      <c r="M435" s="213" t="s">
        <v>19</v>
      </c>
      <c r="N435" s="214" t="s">
        <v>45</v>
      </c>
      <c r="O435" s="86"/>
      <c r="P435" s="215">
        <f>O435*H435</f>
        <v>0</v>
      </c>
      <c r="Q435" s="215">
        <v>0.00020000000000000001</v>
      </c>
      <c r="R435" s="215">
        <f>Q435*H435</f>
        <v>0.0024000000000000002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257</v>
      </c>
      <c r="AT435" s="217" t="s">
        <v>135</v>
      </c>
      <c r="AU435" s="217" t="s">
        <v>84</v>
      </c>
      <c r="AY435" s="19" t="s">
        <v>132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82</v>
      </c>
      <c r="BK435" s="218">
        <f>ROUND(I435*H435,2)</f>
        <v>0</v>
      </c>
      <c r="BL435" s="19" t="s">
        <v>257</v>
      </c>
      <c r="BM435" s="217" t="s">
        <v>708</v>
      </c>
    </row>
    <row r="436" s="2" customFormat="1">
      <c r="A436" s="40"/>
      <c r="B436" s="41"/>
      <c r="C436" s="42"/>
      <c r="D436" s="219" t="s">
        <v>142</v>
      </c>
      <c r="E436" s="42"/>
      <c r="F436" s="220" t="s">
        <v>709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142</v>
      </c>
      <c r="AU436" s="19" t="s">
        <v>84</v>
      </c>
    </row>
    <row r="437" s="13" customFormat="1">
      <c r="A437" s="13"/>
      <c r="B437" s="224"/>
      <c r="C437" s="225"/>
      <c r="D437" s="226" t="s">
        <v>144</v>
      </c>
      <c r="E437" s="227" t="s">
        <v>19</v>
      </c>
      <c r="F437" s="228" t="s">
        <v>162</v>
      </c>
      <c r="G437" s="225"/>
      <c r="H437" s="227" t="s">
        <v>19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144</v>
      </c>
      <c r="AU437" s="234" t="s">
        <v>84</v>
      </c>
      <c r="AV437" s="13" t="s">
        <v>82</v>
      </c>
      <c r="AW437" s="13" t="s">
        <v>36</v>
      </c>
      <c r="AX437" s="13" t="s">
        <v>74</v>
      </c>
      <c r="AY437" s="234" t="s">
        <v>132</v>
      </c>
    </row>
    <row r="438" s="14" customFormat="1">
      <c r="A438" s="14"/>
      <c r="B438" s="235"/>
      <c r="C438" s="236"/>
      <c r="D438" s="226" t="s">
        <v>144</v>
      </c>
      <c r="E438" s="237" t="s">
        <v>19</v>
      </c>
      <c r="F438" s="238" t="s">
        <v>84</v>
      </c>
      <c r="G438" s="236"/>
      <c r="H438" s="239">
        <v>2</v>
      </c>
      <c r="I438" s="240"/>
      <c r="J438" s="236"/>
      <c r="K438" s="236"/>
      <c r="L438" s="241"/>
      <c r="M438" s="242"/>
      <c r="N438" s="243"/>
      <c r="O438" s="243"/>
      <c r="P438" s="243"/>
      <c r="Q438" s="243"/>
      <c r="R438" s="243"/>
      <c r="S438" s="243"/>
      <c r="T438" s="24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5" t="s">
        <v>144</v>
      </c>
      <c r="AU438" s="245" t="s">
        <v>84</v>
      </c>
      <c r="AV438" s="14" t="s">
        <v>84</v>
      </c>
      <c r="AW438" s="14" t="s">
        <v>36</v>
      </c>
      <c r="AX438" s="14" t="s">
        <v>74</v>
      </c>
      <c r="AY438" s="245" t="s">
        <v>132</v>
      </c>
    </row>
    <row r="439" s="13" customFormat="1">
      <c r="A439" s="13"/>
      <c r="B439" s="224"/>
      <c r="C439" s="225"/>
      <c r="D439" s="226" t="s">
        <v>144</v>
      </c>
      <c r="E439" s="227" t="s">
        <v>19</v>
      </c>
      <c r="F439" s="228" t="s">
        <v>164</v>
      </c>
      <c r="G439" s="225"/>
      <c r="H439" s="227" t="s">
        <v>19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144</v>
      </c>
      <c r="AU439" s="234" t="s">
        <v>84</v>
      </c>
      <c r="AV439" s="13" t="s">
        <v>82</v>
      </c>
      <c r="AW439" s="13" t="s">
        <v>36</v>
      </c>
      <c r="AX439" s="13" t="s">
        <v>74</v>
      </c>
      <c r="AY439" s="234" t="s">
        <v>132</v>
      </c>
    </row>
    <row r="440" s="14" customFormat="1">
      <c r="A440" s="14"/>
      <c r="B440" s="235"/>
      <c r="C440" s="236"/>
      <c r="D440" s="226" t="s">
        <v>144</v>
      </c>
      <c r="E440" s="237" t="s">
        <v>19</v>
      </c>
      <c r="F440" s="238" t="s">
        <v>140</v>
      </c>
      <c r="G440" s="236"/>
      <c r="H440" s="239">
        <v>4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5" t="s">
        <v>144</v>
      </c>
      <c r="AU440" s="245" t="s">
        <v>84</v>
      </c>
      <c r="AV440" s="14" t="s">
        <v>84</v>
      </c>
      <c r="AW440" s="14" t="s">
        <v>36</v>
      </c>
      <c r="AX440" s="14" t="s">
        <v>74</v>
      </c>
      <c r="AY440" s="245" t="s">
        <v>132</v>
      </c>
    </row>
    <row r="441" s="13" customFormat="1">
      <c r="A441" s="13"/>
      <c r="B441" s="224"/>
      <c r="C441" s="225"/>
      <c r="D441" s="226" t="s">
        <v>144</v>
      </c>
      <c r="E441" s="227" t="s">
        <v>19</v>
      </c>
      <c r="F441" s="228" t="s">
        <v>153</v>
      </c>
      <c r="G441" s="225"/>
      <c r="H441" s="227" t="s">
        <v>19</v>
      </c>
      <c r="I441" s="229"/>
      <c r="J441" s="225"/>
      <c r="K441" s="225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144</v>
      </c>
      <c r="AU441" s="234" t="s">
        <v>84</v>
      </c>
      <c r="AV441" s="13" t="s">
        <v>82</v>
      </c>
      <c r="AW441" s="13" t="s">
        <v>36</v>
      </c>
      <c r="AX441" s="13" t="s">
        <v>74</v>
      </c>
      <c r="AY441" s="234" t="s">
        <v>132</v>
      </c>
    </row>
    <row r="442" s="14" customFormat="1">
      <c r="A442" s="14"/>
      <c r="B442" s="235"/>
      <c r="C442" s="236"/>
      <c r="D442" s="226" t="s">
        <v>144</v>
      </c>
      <c r="E442" s="237" t="s">
        <v>19</v>
      </c>
      <c r="F442" s="238" t="s">
        <v>140</v>
      </c>
      <c r="G442" s="236"/>
      <c r="H442" s="239">
        <v>4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5" t="s">
        <v>144</v>
      </c>
      <c r="AU442" s="245" t="s">
        <v>84</v>
      </c>
      <c r="AV442" s="14" t="s">
        <v>84</v>
      </c>
      <c r="AW442" s="14" t="s">
        <v>36</v>
      </c>
      <c r="AX442" s="14" t="s">
        <v>74</v>
      </c>
      <c r="AY442" s="245" t="s">
        <v>132</v>
      </c>
    </row>
    <row r="443" s="13" customFormat="1">
      <c r="A443" s="13"/>
      <c r="B443" s="224"/>
      <c r="C443" s="225"/>
      <c r="D443" s="226" t="s">
        <v>144</v>
      </c>
      <c r="E443" s="227" t="s">
        <v>19</v>
      </c>
      <c r="F443" s="228" t="s">
        <v>167</v>
      </c>
      <c r="G443" s="225"/>
      <c r="H443" s="227" t="s">
        <v>19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144</v>
      </c>
      <c r="AU443" s="234" t="s">
        <v>84</v>
      </c>
      <c r="AV443" s="13" t="s">
        <v>82</v>
      </c>
      <c r="AW443" s="13" t="s">
        <v>36</v>
      </c>
      <c r="AX443" s="13" t="s">
        <v>74</v>
      </c>
      <c r="AY443" s="234" t="s">
        <v>132</v>
      </c>
    </row>
    <row r="444" s="14" customFormat="1">
      <c r="A444" s="14"/>
      <c r="B444" s="235"/>
      <c r="C444" s="236"/>
      <c r="D444" s="226" t="s">
        <v>144</v>
      </c>
      <c r="E444" s="237" t="s">
        <v>19</v>
      </c>
      <c r="F444" s="238" t="s">
        <v>84</v>
      </c>
      <c r="G444" s="236"/>
      <c r="H444" s="239">
        <v>2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5" t="s">
        <v>144</v>
      </c>
      <c r="AU444" s="245" t="s">
        <v>84</v>
      </c>
      <c r="AV444" s="14" t="s">
        <v>84</v>
      </c>
      <c r="AW444" s="14" t="s">
        <v>36</v>
      </c>
      <c r="AX444" s="14" t="s">
        <v>74</v>
      </c>
      <c r="AY444" s="245" t="s">
        <v>132</v>
      </c>
    </row>
    <row r="445" s="15" customFormat="1">
      <c r="A445" s="15"/>
      <c r="B445" s="246"/>
      <c r="C445" s="247"/>
      <c r="D445" s="226" t="s">
        <v>144</v>
      </c>
      <c r="E445" s="248" t="s">
        <v>19</v>
      </c>
      <c r="F445" s="249" t="s">
        <v>147</v>
      </c>
      <c r="G445" s="247"/>
      <c r="H445" s="250">
        <v>12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6" t="s">
        <v>144</v>
      </c>
      <c r="AU445" s="256" t="s">
        <v>84</v>
      </c>
      <c r="AV445" s="15" t="s">
        <v>140</v>
      </c>
      <c r="AW445" s="15" t="s">
        <v>36</v>
      </c>
      <c r="AX445" s="15" t="s">
        <v>82</v>
      </c>
      <c r="AY445" s="256" t="s">
        <v>132</v>
      </c>
    </row>
    <row r="446" s="2" customFormat="1" ht="24.15" customHeight="1">
      <c r="A446" s="40"/>
      <c r="B446" s="41"/>
      <c r="C446" s="206" t="s">
        <v>376</v>
      </c>
      <c r="D446" s="206" t="s">
        <v>135</v>
      </c>
      <c r="E446" s="207" t="s">
        <v>710</v>
      </c>
      <c r="F446" s="208" t="s">
        <v>711</v>
      </c>
      <c r="G446" s="209" t="s">
        <v>194</v>
      </c>
      <c r="H446" s="210">
        <v>6</v>
      </c>
      <c r="I446" s="211"/>
      <c r="J446" s="212">
        <f>ROUND(I446*H446,2)</f>
        <v>0</v>
      </c>
      <c r="K446" s="208" t="s">
        <v>139</v>
      </c>
      <c r="L446" s="46"/>
      <c r="M446" s="213" t="s">
        <v>19</v>
      </c>
      <c r="N446" s="214" t="s">
        <v>45</v>
      </c>
      <c r="O446" s="86"/>
      <c r="P446" s="215">
        <f>O446*H446</f>
        <v>0</v>
      </c>
      <c r="Q446" s="215">
        <v>0.00076999999999999996</v>
      </c>
      <c r="R446" s="215">
        <f>Q446*H446</f>
        <v>0.00462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257</v>
      </c>
      <c r="AT446" s="217" t="s">
        <v>135</v>
      </c>
      <c r="AU446" s="217" t="s">
        <v>84</v>
      </c>
      <c r="AY446" s="19" t="s">
        <v>132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82</v>
      </c>
      <c r="BK446" s="218">
        <f>ROUND(I446*H446,2)</f>
        <v>0</v>
      </c>
      <c r="BL446" s="19" t="s">
        <v>257</v>
      </c>
      <c r="BM446" s="217" t="s">
        <v>712</v>
      </c>
    </row>
    <row r="447" s="2" customFormat="1">
      <c r="A447" s="40"/>
      <c r="B447" s="41"/>
      <c r="C447" s="42"/>
      <c r="D447" s="219" t="s">
        <v>142</v>
      </c>
      <c r="E447" s="42"/>
      <c r="F447" s="220" t="s">
        <v>713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142</v>
      </c>
      <c r="AU447" s="19" t="s">
        <v>84</v>
      </c>
    </row>
    <row r="448" s="13" customFormat="1">
      <c r="A448" s="13"/>
      <c r="B448" s="224"/>
      <c r="C448" s="225"/>
      <c r="D448" s="226" t="s">
        <v>144</v>
      </c>
      <c r="E448" s="227" t="s">
        <v>19</v>
      </c>
      <c r="F448" s="228" t="s">
        <v>162</v>
      </c>
      <c r="G448" s="225"/>
      <c r="H448" s="227" t="s">
        <v>19</v>
      </c>
      <c r="I448" s="229"/>
      <c r="J448" s="225"/>
      <c r="K448" s="225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144</v>
      </c>
      <c r="AU448" s="234" t="s">
        <v>84</v>
      </c>
      <c r="AV448" s="13" t="s">
        <v>82</v>
      </c>
      <c r="AW448" s="13" t="s">
        <v>36</v>
      </c>
      <c r="AX448" s="13" t="s">
        <v>74</v>
      </c>
      <c r="AY448" s="234" t="s">
        <v>132</v>
      </c>
    </row>
    <row r="449" s="14" customFormat="1">
      <c r="A449" s="14"/>
      <c r="B449" s="235"/>
      <c r="C449" s="236"/>
      <c r="D449" s="226" t="s">
        <v>144</v>
      </c>
      <c r="E449" s="237" t="s">
        <v>19</v>
      </c>
      <c r="F449" s="238" t="s">
        <v>82</v>
      </c>
      <c r="G449" s="236"/>
      <c r="H449" s="239">
        <v>1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5" t="s">
        <v>144</v>
      </c>
      <c r="AU449" s="245" t="s">
        <v>84</v>
      </c>
      <c r="AV449" s="14" t="s">
        <v>84</v>
      </c>
      <c r="AW449" s="14" t="s">
        <v>36</v>
      </c>
      <c r="AX449" s="14" t="s">
        <v>74</v>
      </c>
      <c r="AY449" s="245" t="s">
        <v>132</v>
      </c>
    </row>
    <row r="450" s="13" customFormat="1">
      <c r="A450" s="13"/>
      <c r="B450" s="224"/>
      <c r="C450" s="225"/>
      <c r="D450" s="226" t="s">
        <v>144</v>
      </c>
      <c r="E450" s="227" t="s">
        <v>19</v>
      </c>
      <c r="F450" s="228" t="s">
        <v>164</v>
      </c>
      <c r="G450" s="225"/>
      <c r="H450" s="227" t="s">
        <v>19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144</v>
      </c>
      <c r="AU450" s="234" t="s">
        <v>84</v>
      </c>
      <c r="AV450" s="13" t="s">
        <v>82</v>
      </c>
      <c r="AW450" s="13" t="s">
        <v>36</v>
      </c>
      <c r="AX450" s="13" t="s">
        <v>74</v>
      </c>
      <c r="AY450" s="234" t="s">
        <v>132</v>
      </c>
    </row>
    <row r="451" s="14" customFormat="1">
      <c r="A451" s="14"/>
      <c r="B451" s="235"/>
      <c r="C451" s="236"/>
      <c r="D451" s="226" t="s">
        <v>144</v>
      </c>
      <c r="E451" s="237" t="s">
        <v>19</v>
      </c>
      <c r="F451" s="238" t="s">
        <v>84</v>
      </c>
      <c r="G451" s="236"/>
      <c r="H451" s="239">
        <v>2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144</v>
      </c>
      <c r="AU451" s="245" t="s">
        <v>84</v>
      </c>
      <c r="AV451" s="14" t="s">
        <v>84</v>
      </c>
      <c r="AW451" s="14" t="s">
        <v>36</v>
      </c>
      <c r="AX451" s="14" t="s">
        <v>74</v>
      </c>
      <c r="AY451" s="245" t="s">
        <v>132</v>
      </c>
    </row>
    <row r="452" s="13" customFormat="1">
      <c r="A452" s="13"/>
      <c r="B452" s="224"/>
      <c r="C452" s="225"/>
      <c r="D452" s="226" t="s">
        <v>144</v>
      </c>
      <c r="E452" s="227" t="s">
        <v>19</v>
      </c>
      <c r="F452" s="228" t="s">
        <v>153</v>
      </c>
      <c r="G452" s="225"/>
      <c r="H452" s="227" t="s">
        <v>19</v>
      </c>
      <c r="I452" s="229"/>
      <c r="J452" s="225"/>
      <c r="K452" s="225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144</v>
      </c>
      <c r="AU452" s="234" t="s">
        <v>84</v>
      </c>
      <c r="AV452" s="13" t="s">
        <v>82</v>
      </c>
      <c r="AW452" s="13" t="s">
        <v>36</v>
      </c>
      <c r="AX452" s="13" t="s">
        <v>74</v>
      </c>
      <c r="AY452" s="234" t="s">
        <v>132</v>
      </c>
    </row>
    <row r="453" s="14" customFormat="1">
      <c r="A453" s="14"/>
      <c r="B453" s="235"/>
      <c r="C453" s="236"/>
      <c r="D453" s="226" t="s">
        <v>144</v>
      </c>
      <c r="E453" s="237" t="s">
        <v>19</v>
      </c>
      <c r="F453" s="238" t="s">
        <v>84</v>
      </c>
      <c r="G453" s="236"/>
      <c r="H453" s="239">
        <v>2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144</v>
      </c>
      <c r="AU453" s="245" t="s">
        <v>84</v>
      </c>
      <c r="AV453" s="14" t="s">
        <v>84</v>
      </c>
      <c r="AW453" s="14" t="s">
        <v>36</v>
      </c>
      <c r="AX453" s="14" t="s">
        <v>74</v>
      </c>
      <c r="AY453" s="245" t="s">
        <v>132</v>
      </c>
    </row>
    <row r="454" s="13" customFormat="1">
      <c r="A454" s="13"/>
      <c r="B454" s="224"/>
      <c r="C454" s="225"/>
      <c r="D454" s="226" t="s">
        <v>144</v>
      </c>
      <c r="E454" s="227" t="s">
        <v>19</v>
      </c>
      <c r="F454" s="228" t="s">
        <v>167</v>
      </c>
      <c r="G454" s="225"/>
      <c r="H454" s="227" t="s">
        <v>19</v>
      </c>
      <c r="I454" s="229"/>
      <c r="J454" s="225"/>
      <c r="K454" s="225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144</v>
      </c>
      <c r="AU454" s="234" t="s">
        <v>84</v>
      </c>
      <c r="AV454" s="13" t="s">
        <v>82</v>
      </c>
      <c r="AW454" s="13" t="s">
        <v>36</v>
      </c>
      <c r="AX454" s="13" t="s">
        <v>74</v>
      </c>
      <c r="AY454" s="234" t="s">
        <v>132</v>
      </c>
    </row>
    <row r="455" s="14" customFormat="1">
      <c r="A455" s="14"/>
      <c r="B455" s="235"/>
      <c r="C455" s="236"/>
      <c r="D455" s="226" t="s">
        <v>144</v>
      </c>
      <c r="E455" s="237" t="s">
        <v>19</v>
      </c>
      <c r="F455" s="238" t="s">
        <v>82</v>
      </c>
      <c r="G455" s="236"/>
      <c r="H455" s="239">
        <v>1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144</v>
      </c>
      <c r="AU455" s="245" t="s">
        <v>84</v>
      </c>
      <c r="AV455" s="14" t="s">
        <v>84</v>
      </c>
      <c r="AW455" s="14" t="s">
        <v>36</v>
      </c>
      <c r="AX455" s="14" t="s">
        <v>74</v>
      </c>
      <c r="AY455" s="245" t="s">
        <v>132</v>
      </c>
    </row>
    <row r="456" s="15" customFormat="1">
      <c r="A456" s="15"/>
      <c r="B456" s="246"/>
      <c r="C456" s="247"/>
      <c r="D456" s="226" t="s">
        <v>144</v>
      </c>
      <c r="E456" s="248" t="s">
        <v>19</v>
      </c>
      <c r="F456" s="249" t="s">
        <v>147</v>
      </c>
      <c r="G456" s="247"/>
      <c r="H456" s="250">
        <v>6</v>
      </c>
      <c r="I456" s="251"/>
      <c r="J456" s="247"/>
      <c r="K456" s="247"/>
      <c r="L456" s="252"/>
      <c r="M456" s="253"/>
      <c r="N456" s="254"/>
      <c r="O456" s="254"/>
      <c r="P456" s="254"/>
      <c r="Q456" s="254"/>
      <c r="R456" s="254"/>
      <c r="S456" s="254"/>
      <c r="T456" s="25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6" t="s">
        <v>144</v>
      </c>
      <c r="AU456" s="256" t="s">
        <v>84</v>
      </c>
      <c r="AV456" s="15" t="s">
        <v>140</v>
      </c>
      <c r="AW456" s="15" t="s">
        <v>36</v>
      </c>
      <c r="AX456" s="15" t="s">
        <v>82</v>
      </c>
      <c r="AY456" s="256" t="s">
        <v>132</v>
      </c>
    </row>
    <row r="457" s="2" customFormat="1" ht="33" customHeight="1">
      <c r="A457" s="40"/>
      <c r="B457" s="41"/>
      <c r="C457" s="206" t="s">
        <v>388</v>
      </c>
      <c r="D457" s="206" t="s">
        <v>135</v>
      </c>
      <c r="E457" s="207" t="s">
        <v>714</v>
      </c>
      <c r="F457" s="208" t="s">
        <v>715</v>
      </c>
      <c r="G457" s="209" t="s">
        <v>180</v>
      </c>
      <c r="H457" s="210">
        <v>96</v>
      </c>
      <c r="I457" s="211"/>
      <c r="J457" s="212">
        <f>ROUND(I457*H457,2)</f>
        <v>0</v>
      </c>
      <c r="K457" s="208" t="s">
        <v>139</v>
      </c>
      <c r="L457" s="46"/>
      <c r="M457" s="213" t="s">
        <v>19</v>
      </c>
      <c r="N457" s="214" t="s">
        <v>45</v>
      </c>
      <c r="O457" s="86"/>
      <c r="P457" s="215">
        <f>O457*H457</f>
        <v>0</v>
      </c>
      <c r="Q457" s="215">
        <v>1.0000000000000001E-05</v>
      </c>
      <c r="R457" s="215">
        <f>Q457*H457</f>
        <v>0.00096000000000000013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257</v>
      </c>
      <c r="AT457" s="217" t="s">
        <v>135</v>
      </c>
      <c r="AU457" s="217" t="s">
        <v>84</v>
      </c>
      <c r="AY457" s="19" t="s">
        <v>132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82</v>
      </c>
      <c r="BK457" s="218">
        <f>ROUND(I457*H457,2)</f>
        <v>0</v>
      </c>
      <c r="BL457" s="19" t="s">
        <v>257</v>
      </c>
      <c r="BM457" s="217" t="s">
        <v>716</v>
      </c>
    </row>
    <row r="458" s="2" customFormat="1">
      <c r="A458" s="40"/>
      <c r="B458" s="41"/>
      <c r="C458" s="42"/>
      <c r="D458" s="219" t="s">
        <v>142</v>
      </c>
      <c r="E458" s="42"/>
      <c r="F458" s="220" t="s">
        <v>717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142</v>
      </c>
      <c r="AU458" s="19" t="s">
        <v>84</v>
      </c>
    </row>
    <row r="459" s="13" customFormat="1">
      <c r="A459" s="13"/>
      <c r="B459" s="224"/>
      <c r="C459" s="225"/>
      <c r="D459" s="226" t="s">
        <v>144</v>
      </c>
      <c r="E459" s="227" t="s">
        <v>19</v>
      </c>
      <c r="F459" s="228" t="s">
        <v>162</v>
      </c>
      <c r="G459" s="225"/>
      <c r="H459" s="227" t="s">
        <v>19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144</v>
      </c>
      <c r="AU459" s="234" t="s">
        <v>84</v>
      </c>
      <c r="AV459" s="13" t="s">
        <v>82</v>
      </c>
      <c r="AW459" s="13" t="s">
        <v>36</v>
      </c>
      <c r="AX459" s="13" t="s">
        <v>74</v>
      </c>
      <c r="AY459" s="234" t="s">
        <v>132</v>
      </c>
    </row>
    <row r="460" s="14" customFormat="1">
      <c r="A460" s="14"/>
      <c r="B460" s="235"/>
      <c r="C460" s="236"/>
      <c r="D460" s="226" t="s">
        <v>144</v>
      </c>
      <c r="E460" s="237" t="s">
        <v>19</v>
      </c>
      <c r="F460" s="238" t="s">
        <v>718</v>
      </c>
      <c r="G460" s="236"/>
      <c r="H460" s="239">
        <v>18.5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144</v>
      </c>
      <c r="AU460" s="245" t="s">
        <v>84</v>
      </c>
      <c r="AV460" s="14" t="s">
        <v>84</v>
      </c>
      <c r="AW460" s="14" t="s">
        <v>36</v>
      </c>
      <c r="AX460" s="14" t="s">
        <v>74</v>
      </c>
      <c r="AY460" s="245" t="s">
        <v>132</v>
      </c>
    </row>
    <row r="461" s="13" customFormat="1">
      <c r="A461" s="13"/>
      <c r="B461" s="224"/>
      <c r="C461" s="225"/>
      <c r="D461" s="226" t="s">
        <v>144</v>
      </c>
      <c r="E461" s="227" t="s">
        <v>19</v>
      </c>
      <c r="F461" s="228" t="s">
        <v>164</v>
      </c>
      <c r="G461" s="225"/>
      <c r="H461" s="227" t="s">
        <v>19</v>
      </c>
      <c r="I461" s="229"/>
      <c r="J461" s="225"/>
      <c r="K461" s="225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144</v>
      </c>
      <c r="AU461" s="234" t="s">
        <v>84</v>
      </c>
      <c r="AV461" s="13" t="s">
        <v>82</v>
      </c>
      <c r="AW461" s="13" t="s">
        <v>36</v>
      </c>
      <c r="AX461" s="13" t="s">
        <v>74</v>
      </c>
      <c r="AY461" s="234" t="s">
        <v>132</v>
      </c>
    </row>
    <row r="462" s="14" customFormat="1">
      <c r="A462" s="14"/>
      <c r="B462" s="235"/>
      <c r="C462" s="236"/>
      <c r="D462" s="226" t="s">
        <v>144</v>
      </c>
      <c r="E462" s="237" t="s">
        <v>19</v>
      </c>
      <c r="F462" s="238" t="s">
        <v>719</v>
      </c>
      <c r="G462" s="236"/>
      <c r="H462" s="239">
        <v>27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5" t="s">
        <v>144</v>
      </c>
      <c r="AU462" s="245" t="s">
        <v>84</v>
      </c>
      <c r="AV462" s="14" t="s">
        <v>84</v>
      </c>
      <c r="AW462" s="14" t="s">
        <v>36</v>
      </c>
      <c r="AX462" s="14" t="s">
        <v>74</v>
      </c>
      <c r="AY462" s="245" t="s">
        <v>132</v>
      </c>
    </row>
    <row r="463" s="13" customFormat="1">
      <c r="A463" s="13"/>
      <c r="B463" s="224"/>
      <c r="C463" s="225"/>
      <c r="D463" s="226" t="s">
        <v>144</v>
      </c>
      <c r="E463" s="227" t="s">
        <v>19</v>
      </c>
      <c r="F463" s="228" t="s">
        <v>153</v>
      </c>
      <c r="G463" s="225"/>
      <c r="H463" s="227" t="s">
        <v>19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144</v>
      </c>
      <c r="AU463" s="234" t="s">
        <v>84</v>
      </c>
      <c r="AV463" s="13" t="s">
        <v>82</v>
      </c>
      <c r="AW463" s="13" t="s">
        <v>36</v>
      </c>
      <c r="AX463" s="13" t="s">
        <v>74</v>
      </c>
      <c r="AY463" s="234" t="s">
        <v>132</v>
      </c>
    </row>
    <row r="464" s="14" customFormat="1">
      <c r="A464" s="14"/>
      <c r="B464" s="235"/>
      <c r="C464" s="236"/>
      <c r="D464" s="226" t="s">
        <v>144</v>
      </c>
      <c r="E464" s="237" t="s">
        <v>19</v>
      </c>
      <c r="F464" s="238" t="s">
        <v>720</v>
      </c>
      <c r="G464" s="236"/>
      <c r="H464" s="239">
        <v>32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144</v>
      </c>
      <c r="AU464" s="245" t="s">
        <v>84</v>
      </c>
      <c r="AV464" s="14" t="s">
        <v>84</v>
      </c>
      <c r="AW464" s="14" t="s">
        <v>36</v>
      </c>
      <c r="AX464" s="14" t="s">
        <v>74</v>
      </c>
      <c r="AY464" s="245" t="s">
        <v>132</v>
      </c>
    </row>
    <row r="465" s="13" customFormat="1">
      <c r="A465" s="13"/>
      <c r="B465" s="224"/>
      <c r="C465" s="225"/>
      <c r="D465" s="226" t="s">
        <v>144</v>
      </c>
      <c r="E465" s="227" t="s">
        <v>19</v>
      </c>
      <c r="F465" s="228" t="s">
        <v>167</v>
      </c>
      <c r="G465" s="225"/>
      <c r="H465" s="227" t="s">
        <v>19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144</v>
      </c>
      <c r="AU465" s="234" t="s">
        <v>84</v>
      </c>
      <c r="AV465" s="13" t="s">
        <v>82</v>
      </c>
      <c r="AW465" s="13" t="s">
        <v>36</v>
      </c>
      <c r="AX465" s="13" t="s">
        <v>74</v>
      </c>
      <c r="AY465" s="234" t="s">
        <v>132</v>
      </c>
    </row>
    <row r="466" s="14" customFormat="1">
      <c r="A466" s="14"/>
      <c r="B466" s="235"/>
      <c r="C466" s="236"/>
      <c r="D466" s="226" t="s">
        <v>144</v>
      </c>
      <c r="E466" s="237" t="s">
        <v>19</v>
      </c>
      <c r="F466" s="238" t="s">
        <v>718</v>
      </c>
      <c r="G466" s="236"/>
      <c r="H466" s="239">
        <v>18.5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144</v>
      </c>
      <c r="AU466" s="245" t="s">
        <v>84</v>
      </c>
      <c r="AV466" s="14" t="s">
        <v>84</v>
      </c>
      <c r="AW466" s="14" t="s">
        <v>36</v>
      </c>
      <c r="AX466" s="14" t="s">
        <v>74</v>
      </c>
      <c r="AY466" s="245" t="s">
        <v>132</v>
      </c>
    </row>
    <row r="467" s="15" customFormat="1">
      <c r="A467" s="15"/>
      <c r="B467" s="246"/>
      <c r="C467" s="247"/>
      <c r="D467" s="226" t="s">
        <v>144</v>
      </c>
      <c r="E467" s="248" t="s">
        <v>19</v>
      </c>
      <c r="F467" s="249" t="s">
        <v>147</v>
      </c>
      <c r="G467" s="247"/>
      <c r="H467" s="250">
        <v>96</v>
      </c>
      <c r="I467" s="251"/>
      <c r="J467" s="247"/>
      <c r="K467" s="247"/>
      <c r="L467" s="252"/>
      <c r="M467" s="253"/>
      <c r="N467" s="254"/>
      <c r="O467" s="254"/>
      <c r="P467" s="254"/>
      <c r="Q467" s="254"/>
      <c r="R467" s="254"/>
      <c r="S467" s="254"/>
      <c r="T467" s="25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6" t="s">
        <v>144</v>
      </c>
      <c r="AU467" s="256" t="s">
        <v>84</v>
      </c>
      <c r="AV467" s="15" t="s">
        <v>140</v>
      </c>
      <c r="AW467" s="15" t="s">
        <v>36</v>
      </c>
      <c r="AX467" s="15" t="s">
        <v>82</v>
      </c>
      <c r="AY467" s="256" t="s">
        <v>132</v>
      </c>
    </row>
    <row r="468" s="2" customFormat="1" ht="37.8" customHeight="1">
      <c r="A468" s="40"/>
      <c r="B468" s="41"/>
      <c r="C468" s="206" t="s">
        <v>399</v>
      </c>
      <c r="D468" s="206" t="s">
        <v>135</v>
      </c>
      <c r="E468" s="207" t="s">
        <v>721</v>
      </c>
      <c r="F468" s="208" t="s">
        <v>722</v>
      </c>
      <c r="G468" s="209" t="s">
        <v>180</v>
      </c>
      <c r="H468" s="210">
        <v>96</v>
      </c>
      <c r="I468" s="211"/>
      <c r="J468" s="212">
        <f>ROUND(I468*H468,2)</f>
        <v>0</v>
      </c>
      <c r="K468" s="208" t="s">
        <v>139</v>
      </c>
      <c r="L468" s="46"/>
      <c r="M468" s="213" t="s">
        <v>19</v>
      </c>
      <c r="N468" s="214" t="s">
        <v>45</v>
      </c>
      <c r="O468" s="86"/>
      <c r="P468" s="215">
        <f>O468*H468</f>
        <v>0</v>
      </c>
      <c r="Q468" s="215">
        <v>2.0000000000000002E-05</v>
      </c>
      <c r="R468" s="215">
        <f>Q468*H468</f>
        <v>0.0019200000000000003</v>
      </c>
      <c r="S468" s="215">
        <v>0</v>
      </c>
      <c r="T468" s="216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17" t="s">
        <v>257</v>
      </c>
      <c r="AT468" s="217" t="s">
        <v>135</v>
      </c>
      <c r="AU468" s="217" t="s">
        <v>84</v>
      </c>
      <c r="AY468" s="19" t="s">
        <v>132</v>
      </c>
      <c r="BE468" s="218">
        <f>IF(N468="základní",J468,0)</f>
        <v>0</v>
      </c>
      <c r="BF468" s="218">
        <f>IF(N468="snížená",J468,0)</f>
        <v>0</v>
      </c>
      <c r="BG468" s="218">
        <f>IF(N468="zákl. přenesená",J468,0)</f>
        <v>0</v>
      </c>
      <c r="BH468" s="218">
        <f>IF(N468="sníž. přenesená",J468,0)</f>
        <v>0</v>
      </c>
      <c r="BI468" s="218">
        <f>IF(N468="nulová",J468,0)</f>
        <v>0</v>
      </c>
      <c r="BJ468" s="19" t="s">
        <v>82</v>
      </c>
      <c r="BK468" s="218">
        <f>ROUND(I468*H468,2)</f>
        <v>0</v>
      </c>
      <c r="BL468" s="19" t="s">
        <v>257</v>
      </c>
      <c r="BM468" s="217" t="s">
        <v>723</v>
      </c>
    </row>
    <row r="469" s="2" customFormat="1">
      <c r="A469" s="40"/>
      <c r="B469" s="41"/>
      <c r="C469" s="42"/>
      <c r="D469" s="219" t="s">
        <v>142</v>
      </c>
      <c r="E469" s="42"/>
      <c r="F469" s="220" t="s">
        <v>724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142</v>
      </c>
      <c r="AU469" s="19" t="s">
        <v>84</v>
      </c>
    </row>
    <row r="470" s="13" customFormat="1">
      <c r="A470" s="13"/>
      <c r="B470" s="224"/>
      <c r="C470" s="225"/>
      <c r="D470" s="226" t="s">
        <v>144</v>
      </c>
      <c r="E470" s="227" t="s">
        <v>19</v>
      </c>
      <c r="F470" s="228" t="s">
        <v>162</v>
      </c>
      <c r="G470" s="225"/>
      <c r="H470" s="227" t="s">
        <v>19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144</v>
      </c>
      <c r="AU470" s="234" t="s">
        <v>84</v>
      </c>
      <c r="AV470" s="13" t="s">
        <v>82</v>
      </c>
      <c r="AW470" s="13" t="s">
        <v>36</v>
      </c>
      <c r="AX470" s="13" t="s">
        <v>74</v>
      </c>
      <c r="AY470" s="234" t="s">
        <v>132</v>
      </c>
    </row>
    <row r="471" s="14" customFormat="1">
      <c r="A471" s="14"/>
      <c r="B471" s="235"/>
      <c r="C471" s="236"/>
      <c r="D471" s="226" t="s">
        <v>144</v>
      </c>
      <c r="E471" s="237" t="s">
        <v>19</v>
      </c>
      <c r="F471" s="238" t="s">
        <v>718</v>
      </c>
      <c r="G471" s="236"/>
      <c r="H471" s="239">
        <v>18.5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144</v>
      </c>
      <c r="AU471" s="245" t="s">
        <v>84</v>
      </c>
      <c r="AV471" s="14" t="s">
        <v>84</v>
      </c>
      <c r="AW471" s="14" t="s">
        <v>36</v>
      </c>
      <c r="AX471" s="14" t="s">
        <v>74</v>
      </c>
      <c r="AY471" s="245" t="s">
        <v>132</v>
      </c>
    </row>
    <row r="472" s="13" customFormat="1">
      <c r="A472" s="13"/>
      <c r="B472" s="224"/>
      <c r="C472" s="225"/>
      <c r="D472" s="226" t="s">
        <v>144</v>
      </c>
      <c r="E472" s="227" t="s">
        <v>19</v>
      </c>
      <c r="F472" s="228" t="s">
        <v>164</v>
      </c>
      <c r="G472" s="225"/>
      <c r="H472" s="227" t="s">
        <v>19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144</v>
      </c>
      <c r="AU472" s="234" t="s">
        <v>84</v>
      </c>
      <c r="AV472" s="13" t="s">
        <v>82</v>
      </c>
      <c r="AW472" s="13" t="s">
        <v>36</v>
      </c>
      <c r="AX472" s="13" t="s">
        <v>74</v>
      </c>
      <c r="AY472" s="234" t="s">
        <v>132</v>
      </c>
    </row>
    <row r="473" s="14" customFormat="1">
      <c r="A473" s="14"/>
      <c r="B473" s="235"/>
      <c r="C473" s="236"/>
      <c r="D473" s="226" t="s">
        <v>144</v>
      </c>
      <c r="E473" s="237" t="s">
        <v>19</v>
      </c>
      <c r="F473" s="238" t="s">
        <v>719</v>
      </c>
      <c r="G473" s="236"/>
      <c r="H473" s="239">
        <v>27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5" t="s">
        <v>144</v>
      </c>
      <c r="AU473" s="245" t="s">
        <v>84</v>
      </c>
      <c r="AV473" s="14" t="s">
        <v>84</v>
      </c>
      <c r="AW473" s="14" t="s">
        <v>36</v>
      </c>
      <c r="AX473" s="14" t="s">
        <v>74</v>
      </c>
      <c r="AY473" s="245" t="s">
        <v>132</v>
      </c>
    </row>
    <row r="474" s="13" customFormat="1">
      <c r="A474" s="13"/>
      <c r="B474" s="224"/>
      <c r="C474" s="225"/>
      <c r="D474" s="226" t="s">
        <v>144</v>
      </c>
      <c r="E474" s="227" t="s">
        <v>19</v>
      </c>
      <c r="F474" s="228" t="s">
        <v>153</v>
      </c>
      <c r="G474" s="225"/>
      <c r="H474" s="227" t="s">
        <v>19</v>
      </c>
      <c r="I474" s="229"/>
      <c r="J474" s="225"/>
      <c r="K474" s="225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144</v>
      </c>
      <c r="AU474" s="234" t="s">
        <v>84</v>
      </c>
      <c r="AV474" s="13" t="s">
        <v>82</v>
      </c>
      <c r="AW474" s="13" t="s">
        <v>36</v>
      </c>
      <c r="AX474" s="13" t="s">
        <v>74</v>
      </c>
      <c r="AY474" s="234" t="s">
        <v>132</v>
      </c>
    </row>
    <row r="475" s="14" customFormat="1">
      <c r="A475" s="14"/>
      <c r="B475" s="235"/>
      <c r="C475" s="236"/>
      <c r="D475" s="226" t="s">
        <v>144</v>
      </c>
      <c r="E475" s="237" t="s">
        <v>19</v>
      </c>
      <c r="F475" s="238" t="s">
        <v>720</v>
      </c>
      <c r="G475" s="236"/>
      <c r="H475" s="239">
        <v>32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5" t="s">
        <v>144</v>
      </c>
      <c r="AU475" s="245" t="s">
        <v>84</v>
      </c>
      <c r="AV475" s="14" t="s">
        <v>84</v>
      </c>
      <c r="AW475" s="14" t="s">
        <v>36</v>
      </c>
      <c r="AX475" s="14" t="s">
        <v>74</v>
      </c>
      <c r="AY475" s="245" t="s">
        <v>132</v>
      </c>
    </row>
    <row r="476" s="13" customFormat="1">
      <c r="A476" s="13"/>
      <c r="B476" s="224"/>
      <c r="C476" s="225"/>
      <c r="D476" s="226" t="s">
        <v>144</v>
      </c>
      <c r="E476" s="227" t="s">
        <v>19</v>
      </c>
      <c r="F476" s="228" t="s">
        <v>167</v>
      </c>
      <c r="G476" s="225"/>
      <c r="H476" s="227" t="s">
        <v>19</v>
      </c>
      <c r="I476" s="229"/>
      <c r="J476" s="225"/>
      <c r="K476" s="225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144</v>
      </c>
      <c r="AU476" s="234" t="s">
        <v>84</v>
      </c>
      <c r="AV476" s="13" t="s">
        <v>82</v>
      </c>
      <c r="AW476" s="13" t="s">
        <v>36</v>
      </c>
      <c r="AX476" s="13" t="s">
        <v>74</v>
      </c>
      <c r="AY476" s="234" t="s">
        <v>132</v>
      </c>
    </row>
    <row r="477" s="14" customFormat="1">
      <c r="A477" s="14"/>
      <c r="B477" s="235"/>
      <c r="C477" s="236"/>
      <c r="D477" s="226" t="s">
        <v>144</v>
      </c>
      <c r="E477" s="237" t="s">
        <v>19</v>
      </c>
      <c r="F477" s="238" t="s">
        <v>718</v>
      </c>
      <c r="G477" s="236"/>
      <c r="H477" s="239">
        <v>18.5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5" t="s">
        <v>144</v>
      </c>
      <c r="AU477" s="245" t="s">
        <v>84</v>
      </c>
      <c r="AV477" s="14" t="s">
        <v>84</v>
      </c>
      <c r="AW477" s="14" t="s">
        <v>36</v>
      </c>
      <c r="AX477" s="14" t="s">
        <v>74</v>
      </c>
      <c r="AY477" s="245" t="s">
        <v>132</v>
      </c>
    </row>
    <row r="478" s="15" customFormat="1">
      <c r="A478" s="15"/>
      <c r="B478" s="246"/>
      <c r="C478" s="247"/>
      <c r="D478" s="226" t="s">
        <v>144</v>
      </c>
      <c r="E478" s="248" t="s">
        <v>19</v>
      </c>
      <c r="F478" s="249" t="s">
        <v>147</v>
      </c>
      <c r="G478" s="247"/>
      <c r="H478" s="250">
        <v>96</v>
      </c>
      <c r="I478" s="251"/>
      <c r="J478" s="247"/>
      <c r="K478" s="247"/>
      <c r="L478" s="252"/>
      <c r="M478" s="253"/>
      <c r="N478" s="254"/>
      <c r="O478" s="254"/>
      <c r="P478" s="254"/>
      <c r="Q478" s="254"/>
      <c r="R478" s="254"/>
      <c r="S478" s="254"/>
      <c r="T478" s="25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6" t="s">
        <v>144</v>
      </c>
      <c r="AU478" s="256" t="s">
        <v>84</v>
      </c>
      <c r="AV478" s="15" t="s">
        <v>140</v>
      </c>
      <c r="AW478" s="15" t="s">
        <v>36</v>
      </c>
      <c r="AX478" s="15" t="s">
        <v>82</v>
      </c>
      <c r="AY478" s="256" t="s">
        <v>132</v>
      </c>
    </row>
    <row r="479" s="2" customFormat="1" ht="55.5" customHeight="1">
      <c r="A479" s="40"/>
      <c r="B479" s="41"/>
      <c r="C479" s="206" t="s">
        <v>406</v>
      </c>
      <c r="D479" s="206" t="s">
        <v>135</v>
      </c>
      <c r="E479" s="207" t="s">
        <v>725</v>
      </c>
      <c r="F479" s="208" t="s">
        <v>726</v>
      </c>
      <c r="G479" s="209" t="s">
        <v>227</v>
      </c>
      <c r="H479" s="210">
        <v>0.108</v>
      </c>
      <c r="I479" s="211"/>
      <c r="J479" s="212">
        <f>ROUND(I479*H479,2)</f>
        <v>0</v>
      </c>
      <c r="K479" s="208" t="s">
        <v>139</v>
      </c>
      <c r="L479" s="46"/>
      <c r="M479" s="213" t="s">
        <v>19</v>
      </c>
      <c r="N479" s="214" t="s">
        <v>45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257</v>
      </c>
      <c r="AT479" s="217" t="s">
        <v>135</v>
      </c>
      <c r="AU479" s="217" t="s">
        <v>84</v>
      </c>
      <c r="AY479" s="19" t="s">
        <v>132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82</v>
      </c>
      <c r="BK479" s="218">
        <f>ROUND(I479*H479,2)</f>
        <v>0</v>
      </c>
      <c r="BL479" s="19" t="s">
        <v>257</v>
      </c>
      <c r="BM479" s="217" t="s">
        <v>727</v>
      </c>
    </row>
    <row r="480" s="2" customFormat="1">
      <c r="A480" s="40"/>
      <c r="B480" s="41"/>
      <c r="C480" s="42"/>
      <c r="D480" s="219" t="s">
        <v>142</v>
      </c>
      <c r="E480" s="42"/>
      <c r="F480" s="220" t="s">
        <v>728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142</v>
      </c>
      <c r="AU480" s="19" t="s">
        <v>84</v>
      </c>
    </row>
    <row r="481" s="12" customFormat="1" ht="22.8" customHeight="1">
      <c r="A481" s="12"/>
      <c r="B481" s="190"/>
      <c r="C481" s="191"/>
      <c r="D481" s="192" t="s">
        <v>73</v>
      </c>
      <c r="E481" s="204" t="s">
        <v>334</v>
      </c>
      <c r="F481" s="204" t="s">
        <v>335</v>
      </c>
      <c r="G481" s="191"/>
      <c r="H481" s="191"/>
      <c r="I481" s="194"/>
      <c r="J481" s="205">
        <f>BK481</f>
        <v>0</v>
      </c>
      <c r="K481" s="191"/>
      <c r="L481" s="196"/>
      <c r="M481" s="197"/>
      <c r="N481" s="198"/>
      <c r="O481" s="198"/>
      <c r="P481" s="199">
        <f>SUM(P482:P679)</f>
        <v>0</v>
      </c>
      <c r="Q481" s="198"/>
      <c r="R481" s="199">
        <f>SUM(R482:R679)</f>
        <v>0.89800999999999964</v>
      </c>
      <c r="S481" s="198"/>
      <c r="T481" s="200">
        <f>SUM(T482:T679)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01" t="s">
        <v>84</v>
      </c>
      <c r="AT481" s="202" t="s">
        <v>73</v>
      </c>
      <c r="AU481" s="202" t="s">
        <v>82</v>
      </c>
      <c r="AY481" s="201" t="s">
        <v>132</v>
      </c>
      <c r="BK481" s="203">
        <f>SUM(BK482:BK679)</f>
        <v>0</v>
      </c>
    </row>
    <row r="482" s="2" customFormat="1" ht="16.5" customHeight="1">
      <c r="A482" s="40"/>
      <c r="B482" s="41"/>
      <c r="C482" s="206" t="s">
        <v>410</v>
      </c>
      <c r="D482" s="206" t="s">
        <v>135</v>
      </c>
      <c r="E482" s="207" t="s">
        <v>729</v>
      </c>
      <c r="F482" s="208" t="s">
        <v>730</v>
      </c>
      <c r="G482" s="209" t="s">
        <v>637</v>
      </c>
      <c r="H482" s="210">
        <v>17</v>
      </c>
      <c r="I482" s="211"/>
      <c r="J482" s="212">
        <f>ROUND(I482*H482,2)</f>
        <v>0</v>
      </c>
      <c r="K482" s="208" t="s">
        <v>19</v>
      </c>
      <c r="L482" s="46"/>
      <c r="M482" s="213" t="s">
        <v>19</v>
      </c>
      <c r="N482" s="214" t="s">
        <v>45</v>
      </c>
      <c r="O482" s="86"/>
      <c r="P482" s="215">
        <f>O482*H482</f>
        <v>0</v>
      </c>
      <c r="Q482" s="215">
        <v>0</v>
      </c>
      <c r="R482" s="215">
        <f>Q482*H482</f>
        <v>0</v>
      </c>
      <c r="S482" s="215">
        <v>0</v>
      </c>
      <c r="T482" s="216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7" t="s">
        <v>257</v>
      </c>
      <c r="AT482" s="217" t="s">
        <v>135</v>
      </c>
      <c r="AU482" s="217" t="s">
        <v>84</v>
      </c>
      <c r="AY482" s="19" t="s">
        <v>132</v>
      </c>
      <c r="BE482" s="218">
        <f>IF(N482="základní",J482,0)</f>
        <v>0</v>
      </c>
      <c r="BF482" s="218">
        <f>IF(N482="snížená",J482,0)</f>
        <v>0</v>
      </c>
      <c r="BG482" s="218">
        <f>IF(N482="zákl. přenesená",J482,0)</f>
        <v>0</v>
      </c>
      <c r="BH482" s="218">
        <f>IF(N482="sníž. přenesená",J482,0)</f>
        <v>0</v>
      </c>
      <c r="BI482" s="218">
        <f>IF(N482="nulová",J482,0)</f>
        <v>0</v>
      </c>
      <c r="BJ482" s="19" t="s">
        <v>82</v>
      </c>
      <c r="BK482" s="218">
        <f>ROUND(I482*H482,2)</f>
        <v>0</v>
      </c>
      <c r="BL482" s="19" t="s">
        <v>257</v>
      </c>
      <c r="BM482" s="217" t="s">
        <v>731</v>
      </c>
    </row>
    <row r="483" s="13" customFormat="1">
      <c r="A483" s="13"/>
      <c r="B483" s="224"/>
      <c r="C483" s="225"/>
      <c r="D483" s="226" t="s">
        <v>144</v>
      </c>
      <c r="E483" s="227" t="s">
        <v>19</v>
      </c>
      <c r="F483" s="228" t="s">
        <v>162</v>
      </c>
      <c r="G483" s="225"/>
      <c r="H483" s="227" t="s">
        <v>19</v>
      </c>
      <c r="I483" s="229"/>
      <c r="J483" s="225"/>
      <c r="K483" s="225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144</v>
      </c>
      <c r="AU483" s="234" t="s">
        <v>84</v>
      </c>
      <c r="AV483" s="13" t="s">
        <v>82</v>
      </c>
      <c r="AW483" s="13" t="s">
        <v>36</v>
      </c>
      <c r="AX483" s="13" t="s">
        <v>74</v>
      </c>
      <c r="AY483" s="234" t="s">
        <v>132</v>
      </c>
    </row>
    <row r="484" s="14" customFormat="1">
      <c r="A484" s="14"/>
      <c r="B484" s="235"/>
      <c r="C484" s="236"/>
      <c r="D484" s="226" t="s">
        <v>144</v>
      </c>
      <c r="E484" s="237" t="s">
        <v>19</v>
      </c>
      <c r="F484" s="238" t="s">
        <v>156</v>
      </c>
      <c r="G484" s="236"/>
      <c r="H484" s="239">
        <v>3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5" t="s">
        <v>144</v>
      </c>
      <c r="AU484" s="245" t="s">
        <v>84</v>
      </c>
      <c r="AV484" s="14" t="s">
        <v>84</v>
      </c>
      <c r="AW484" s="14" t="s">
        <v>36</v>
      </c>
      <c r="AX484" s="14" t="s">
        <v>74</v>
      </c>
      <c r="AY484" s="245" t="s">
        <v>132</v>
      </c>
    </row>
    <row r="485" s="13" customFormat="1">
      <c r="A485" s="13"/>
      <c r="B485" s="224"/>
      <c r="C485" s="225"/>
      <c r="D485" s="226" t="s">
        <v>144</v>
      </c>
      <c r="E485" s="227" t="s">
        <v>19</v>
      </c>
      <c r="F485" s="228" t="s">
        <v>164</v>
      </c>
      <c r="G485" s="225"/>
      <c r="H485" s="227" t="s">
        <v>19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4" t="s">
        <v>144</v>
      </c>
      <c r="AU485" s="234" t="s">
        <v>84</v>
      </c>
      <c r="AV485" s="13" t="s">
        <v>82</v>
      </c>
      <c r="AW485" s="13" t="s">
        <v>36</v>
      </c>
      <c r="AX485" s="13" t="s">
        <v>74</v>
      </c>
      <c r="AY485" s="234" t="s">
        <v>132</v>
      </c>
    </row>
    <row r="486" s="14" customFormat="1">
      <c r="A486" s="14"/>
      <c r="B486" s="235"/>
      <c r="C486" s="236"/>
      <c r="D486" s="226" t="s">
        <v>144</v>
      </c>
      <c r="E486" s="237" t="s">
        <v>19</v>
      </c>
      <c r="F486" s="238" t="s">
        <v>342</v>
      </c>
      <c r="G486" s="236"/>
      <c r="H486" s="239">
        <v>5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5" t="s">
        <v>144</v>
      </c>
      <c r="AU486" s="245" t="s">
        <v>84</v>
      </c>
      <c r="AV486" s="14" t="s">
        <v>84</v>
      </c>
      <c r="AW486" s="14" t="s">
        <v>36</v>
      </c>
      <c r="AX486" s="14" t="s">
        <v>74</v>
      </c>
      <c r="AY486" s="245" t="s">
        <v>132</v>
      </c>
    </row>
    <row r="487" s="13" customFormat="1">
      <c r="A487" s="13"/>
      <c r="B487" s="224"/>
      <c r="C487" s="225"/>
      <c r="D487" s="226" t="s">
        <v>144</v>
      </c>
      <c r="E487" s="227" t="s">
        <v>19</v>
      </c>
      <c r="F487" s="228" t="s">
        <v>153</v>
      </c>
      <c r="G487" s="225"/>
      <c r="H487" s="227" t="s">
        <v>19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144</v>
      </c>
      <c r="AU487" s="234" t="s">
        <v>84</v>
      </c>
      <c r="AV487" s="13" t="s">
        <v>82</v>
      </c>
      <c r="AW487" s="13" t="s">
        <v>36</v>
      </c>
      <c r="AX487" s="13" t="s">
        <v>74</v>
      </c>
      <c r="AY487" s="234" t="s">
        <v>132</v>
      </c>
    </row>
    <row r="488" s="14" customFormat="1">
      <c r="A488" s="14"/>
      <c r="B488" s="235"/>
      <c r="C488" s="236"/>
      <c r="D488" s="226" t="s">
        <v>144</v>
      </c>
      <c r="E488" s="237" t="s">
        <v>19</v>
      </c>
      <c r="F488" s="238" t="s">
        <v>732</v>
      </c>
      <c r="G488" s="236"/>
      <c r="H488" s="239">
        <v>6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5" t="s">
        <v>144</v>
      </c>
      <c r="AU488" s="245" t="s">
        <v>84</v>
      </c>
      <c r="AV488" s="14" t="s">
        <v>84</v>
      </c>
      <c r="AW488" s="14" t="s">
        <v>36</v>
      </c>
      <c r="AX488" s="14" t="s">
        <v>74</v>
      </c>
      <c r="AY488" s="245" t="s">
        <v>132</v>
      </c>
    </row>
    <row r="489" s="13" customFormat="1">
      <c r="A489" s="13"/>
      <c r="B489" s="224"/>
      <c r="C489" s="225"/>
      <c r="D489" s="226" t="s">
        <v>144</v>
      </c>
      <c r="E489" s="227" t="s">
        <v>19</v>
      </c>
      <c r="F489" s="228" t="s">
        <v>167</v>
      </c>
      <c r="G489" s="225"/>
      <c r="H489" s="227" t="s">
        <v>19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144</v>
      </c>
      <c r="AU489" s="234" t="s">
        <v>84</v>
      </c>
      <c r="AV489" s="13" t="s">
        <v>82</v>
      </c>
      <c r="AW489" s="13" t="s">
        <v>36</v>
      </c>
      <c r="AX489" s="13" t="s">
        <v>74</v>
      </c>
      <c r="AY489" s="234" t="s">
        <v>132</v>
      </c>
    </row>
    <row r="490" s="14" customFormat="1">
      <c r="A490" s="14"/>
      <c r="B490" s="235"/>
      <c r="C490" s="236"/>
      <c r="D490" s="226" t="s">
        <v>144</v>
      </c>
      <c r="E490" s="237" t="s">
        <v>19</v>
      </c>
      <c r="F490" s="238" t="s">
        <v>156</v>
      </c>
      <c r="G490" s="236"/>
      <c r="H490" s="239">
        <v>3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144</v>
      </c>
      <c r="AU490" s="245" t="s">
        <v>84</v>
      </c>
      <c r="AV490" s="14" t="s">
        <v>84</v>
      </c>
      <c r="AW490" s="14" t="s">
        <v>36</v>
      </c>
      <c r="AX490" s="14" t="s">
        <v>74</v>
      </c>
      <c r="AY490" s="245" t="s">
        <v>132</v>
      </c>
    </row>
    <row r="491" s="15" customFormat="1">
      <c r="A491" s="15"/>
      <c r="B491" s="246"/>
      <c r="C491" s="247"/>
      <c r="D491" s="226" t="s">
        <v>144</v>
      </c>
      <c r="E491" s="248" t="s">
        <v>19</v>
      </c>
      <c r="F491" s="249" t="s">
        <v>147</v>
      </c>
      <c r="G491" s="247"/>
      <c r="H491" s="250">
        <v>17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6" t="s">
        <v>144</v>
      </c>
      <c r="AU491" s="256" t="s">
        <v>84</v>
      </c>
      <c r="AV491" s="15" t="s">
        <v>140</v>
      </c>
      <c r="AW491" s="15" t="s">
        <v>36</v>
      </c>
      <c r="AX491" s="15" t="s">
        <v>82</v>
      </c>
      <c r="AY491" s="256" t="s">
        <v>132</v>
      </c>
    </row>
    <row r="492" s="2" customFormat="1" ht="21.75" customHeight="1">
      <c r="A492" s="40"/>
      <c r="B492" s="41"/>
      <c r="C492" s="206" t="s">
        <v>419</v>
      </c>
      <c r="D492" s="206" t="s">
        <v>135</v>
      </c>
      <c r="E492" s="207" t="s">
        <v>733</v>
      </c>
      <c r="F492" s="208" t="s">
        <v>734</v>
      </c>
      <c r="G492" s="209" t="s">
        <v>637</v>
      </c>
      <c r="H492" s="210">
        <v>4</v>
      </c>
      <c r="I492" s="211"/>
      <c r="J492" s="212">
        <f>ROUND(I492*H492,2)</f>
        <v>0</v>
      </c>
      <c r="K492" s="208" t="s">
        <v>19</v>
      </c>
      <c r="L492" s="46"/>
      <c r="M492" s="213" t="s">
        <v>19</v>
      </c>
      <c r="N492" s="214" t="s">
        <v>45</v>
      </c>
      <c r="O492" s="86"/>
      <c r="P492" s="215">
        <f>O492*H492</f>
        <v>0</v>
      </c>
      <c r="Q492" s="215">
        <v>0</v>
      </c>
      <c r="R492" s="215">
        <f>Q492*H492</f>
        <v>0</v>
      </c>
      <c r="S492" s="215">
        <v>0</v>
      </c>
      <c r="T492" s="216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7" t="s">
        <v>257</v>
      </c>
      <c r="AT492" s="217" t="s">
        <v>135</v>
      </c>
      <c r="AU492" s="217" t="s">
        <v>84</v>
      </c>
      <c r="AY492" s="19" t="s">
        <v>132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9" t="s">
        <v>82</v>
      </c>
      <c r="BK492" s="218">
        <f>ROUND(I492*H492,2)</f>
        <v>0</v>
      </c>
      <c r="BL492" s="19" t="s">
        <v>257</v>
      </c>
      <c r="BM492" s="217" t="s">
        <v>735</v>
      </c>
    </row>
    <row r="493" s="13" customFormat="1">
      <c r="A493" s="13"/>
      <c r="B493" s="224"/>
      <c r="C493" s="225"/>
      <c r="D493" s="226" t="s">
        <v>144</v>
      </c>
      <c r="E493" s="227" t="s">
        <v>19</v>
      </c>
      <c r="F493" s="228" t="s">
        <v>162</v>
      </c>
      <c r="G493" s="225"/>
      <c r="H493" s="227" t="s">
        <v>19</v>
      </c>
      <c r="I493" s="229"/>
      <c r="J493" s="225"/>
      <c r="K493" s="225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144</v>
      </c>
      <c r="AU493" s="234" t="s">
        <v>84</v>
      </c>
      <c r="AV493" s="13" t="s">
        <v>82</v>
      </c>
      <c r="AW493" s="13" t="s">
        <v>36</v>
      </c>
      <c r="AX493" s="13" t="s">
        <v>74</v>
      </c>
      <c r="AY493" s="234" t="s">
        <v>132</v>
      </c>
    </row>
    <row r="494" s="14" customFormat="1">
      <c r="A494" s="14"/>
      <c r="B494" s="235"/>
      <c r="C494" s="236"/>
      <c r="D494" s="226" t="s">
        <v>144</v>
      </c>
      <c r="E494" s="237" t="s">
        <v>19</v>
      </c>
      <c r="F494" s="238" t="s">
        <v>82</v>
      </c>
      <c r="G494" s="236"/>
      <c r="H494" s="239">
        <v>1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5" t="s">
        <v>144</v>
      </c>
      <c r="AU494" s="245" t="s">
        <v>84</v>
      </c>
      <c r="AV494" s="14" t="s">
        <v>84</v>
      </c>
      <c r="AW494" s="14" t="s">
        <v>36</v>
      </c>
      <c r="AX494" s="14" t="s">
        <v>74</v>
      </c>
      <c r="AY494" s="245" t="s">
        <v>132</v>
      </c>
    </row>
    <row r="495" s="13" customFormat="1">
      <c r="A495" s="13"/>
      <c r="B495" s="224"/>
      <c r="C495" s="225"/>
      <c r="D495" s="226" t="s">
        <v>144</v>
      </c>
      <c r="E495" s="227" t="s">
        <v>19</v>
      </c>
      <c r="F495" s="228" t="s">
        <v>164</v>
      </c>
      <c r="G495" s="225"/>
      <c r="H495" s="227" t="s">
        <v>19</v>
      </c>
      <c r="I495" s="229"/>
      <c r="J495" s="225"/>
      <c r="K495" s="225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144</v>
      </c>
      <c r="AU495" s="234" t="s">
        <v>84</v>
      </c>
      <c r="AV495" s="13" t="s">
        <v>82</v>
      </c>
      <c r="AW495" s="13" t="s">
        <v>36</v>
      </c>
      <c r="AX495" s="13" t="s">
        <v>74</v>
      </c>
      <c r="AY495" s="234" t="s">
        <v>132</v>
      </c>
    </row>
    <row r="496" s="14" customFormat="1">
      <c r="A496" s="14"/>
      <c r="B496" s="235"/>
      <c r="C496" s="236"/>
      <c r="D496" s="226" t="s">
        <v>144</v>
      </c>
      <c r="E496" s="237" t="s">
        <v>19</v>
      </c>
      <c r="F496" s="238" t="s">
        <v>82</v>
      </c>
      <c r="G496" s="236"/>
      <c r="H496" s="239">
        <v>1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144</v>
      </c>
      <c r="AU496" s="245" t="s">
        <v>84</v>
      </c>
      <c r="AV496" s="14" t="s">
        <v>84</v>
      </c>
      <c r="AW496" s="14" t="s">
        <v>36</v>
      </c>
      <c r="AX496" s="14" t="s">
        <v>74</v>
      </c>
      <c r="AY496" s="245" t="s">
        <v>132</v>
      </c>
    </row>
    <row r="497" s="13" customFormat="1">
      <c r="A497" s="13"/>
      <c r="B497" s="224"/>
      <c r="C497" s="225"/>
      <c r="D497" s="226" t="s">
        <v>144</v>
      </c>
      <c r="E497" s="227" t="s">
        <v>19</v>
      </c>
      <c r="F497" s="228" t="s">
        <v>153</v>
      </c>
      <c r="G497" s="225"/>
      <c r="H497" s="227" t="s">
        <v>19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144</v>
      </c>
      <c r="AU497" s="234" t="s">
        <v>84</v>
      </c>
      <c r="AV497" s="13" t="s">
        <v>82</v>
      </c>
      <c r="AW497" s="13" t="s">
        <v>36</v>
      </c>
      <c r="AX497" s="13" t="s">
        <v>74</v>
      </c>
      <c r="AY497" s="234" t="s">
        <v>132</v>
      </c>
    </row>
    <row r="498" s="14" customFormat="1">
      <c r="A498" s="14"/>
      <c r="B498" s="235"/>
      <c r="C498" s="236"/>
      <c r="D498" s="226" t="s">
        <v>144</v>
      </c>
      <c r="E498" s="237" t="s">
        <v>19</v>
      </c>
      <c r="F498" s="238" t="s">
        <v>82</v>
      </c>
      <c r="G498" s="236"/>
      <c r="H498" s="239">
        <v>1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144</v>
      </c>
      <c r="AU498" s="245" t="s">
        <v>84</v>
      </c>
      <c r="AV498" s="14" t="s">
        <v>84</v>
      </c>
      <c r="AW498" s="14" t="s">
        <v>36</v>
      </c>
      <c r="AX498" s="14" t="s">
        <v>74</v>
      </c>
      <c r="AY498" s="245" t="s">
        <v>132</v>
      </c>
    </row>
    <row r="499" s="13" customFormat="1">
      <c r="A499" s="13"/>
      <c r="B499" s="224"/>
      <c r="C499" s="225"/>
      <c r="D499" s="226" t="s">
        <v>144</v>
      </c>
      <c r="E499" s="227" t="s">
        <v>19</v>
      </c>
      <c r="F499" s="228" t="s">
        <v>167</v>
      </c>
      <c r="G499" s="225"/>
      <c r="H499" s="227" t="s">
        <v>19</v>
      </c>
      <c r="I499" s="229"/>
      <c r="J499" s="225"/>
      <c r="K499" s="225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144</v>
      </c>
      <c r="AU499" s="234" t="s">
        <v>84</v>
      </c>
      <c r="AV499" s="13" t="s">
        <v>82</v>
      </c>
      <c r="AW499" s="13" t="s">
        <v>36</v>
      </c>
      <c r="AX499" s="13" t="s">
        <v>74</v>
      </c>
      <c r="AY499" s="234" t="s">
        <v>132</v>
      </c>
    </row>
    <row r="500" s="14" customFormat="1">
      <c r="A500" s="14"/>
      <c r="B500" s="235"/>
      <c r="C500" s="236"/>
      <c r="D500" s="226" t="s">
        <v>144</v>
      </c>
      <c r="E500" s="237" t="s">
        <v>19</v>
      </c>
      <c r="F500" s="238" t="s">
        <v>82</v>
      </c>
      <c r="G500" s="236"/>
      <c r="H500" s="239">
        <v>1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5" t="s">
        <v>144</v>
      </c>
      <c r="AU500" s="245" t="s">
        <v>84</v>
      </c>
      <c r="AV500" s="14" t="s">
        <v>84</v>
      </c>
      <c r="AW500" s="14" t="s">
        <v>36</v>
      </c>
      <c r="AX500" s="14" t="s">
        <v>74</v>
      </c>
      <c r="AY500" s="245" t="s">
        <v>132</v>
      </c>
    </row>
    <row r="501" s="15" customFormat="1">
      <c r="A501" s="15"/>
      <c r="B501" s="246"/>
      <c r="C501" s="247"/>
      <c r="D501" s="226" t="s">
        <v>144</v>
      </c>
      <c r="E501" s="248" t="s">
        <v>19</v>
      </c>
      <c r="F501" s="249" t="s">
        <v>147</v>
      </c>
      <c r="G501" s="247"/>
      <c r="H501" s="250">
        <v>4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56" t="s">
        <v>144</v>
      </c>
      <c r="AU501" s="256" t="s">
        <v>84</v>
      </c>
      <c r="AV501" s="15" t="s">
        <v>140</v>
      </c>
      <c r="AW501" s="15" t="s">
        <v>36</v>
      </c>
      <c r="AX501" s="15" t="s">
        <v>82</v>
      </c>
      <c r="AY501" s="256" t="s">
        <v>132</v>
      </c>
    </row>
    <row r="502" s="2" customFormat="1" ht="16.5" customHeight="1">
      <c r="A502" s="40"/>
      <c r="B502" s="41"/>
      <c r="C502" s="206" t="s">
        <v>424</v>
      </c>
      <c r="D502" s="206" t="s">
        <v>135</v>
      </c>
      <c r="E502" s="207" t="s">
        <v>736</v>
      </c>
      <c r="F502" s="208" t="s">
        <v>737</v>
      </c>
      <c r="G502" s="209" t="s">
        <v>637</v>
      </c>
      <c r="H502" s="210">
        <v>11</v>
      </c>
      <c r="I502" s="211"/>
      <c r="J502" s="212">
        <f>ROUND(I502*H502,2)</f>
        <v>0</v>
      </c>
      <c r="K502" s="208" t="s">
        <v>19</v>
      </c>
      <c r="L502" s="46"/>
      <c r="M502" s="213" t="s">
        <v>19</v>
      </c>
      <c r="N502" s="214" t="s">
        <v>45</v>
      </c>
      <c r="O502" s="86"/>
      <c r="P502" s="215">
        <f>O502*H502</f>
        <v>0</v>
      </c>
      <c r="Q502" s="215">
        <v>0</v>
      </c>
      <c r="R502" s="215">
        <f>Q502*H502</f>
        <v>0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257</v>
      </c>
      <c r="AT502" s="217" t="s">
        <v>135</v>
      </c>
      <c r="AU502" s="217" t="s">
        <v>84</v>
      </c>
      <c r="AY502" s="19" t="s">
        <v>132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82</v>
      </c>
      <c r="BK502" s="218">
        <f>ROUND(I502*H502,2)</f>
        <v>0</v>
      </c>
      <c r="BL502" s="19" t="s">
        <v>257</v>
      </c>
      <c r="BM502" s="217" t="s">
        <v>738</v>
      </c>
    </row>
    <row r="503" s="13" customFormat="1">
      <c r="A503" s="13"/>
      <c r="B503" s="224"/>
      <c r="C503" s="225"/>
      <c r="D503" s="226" t="s">
        <v>144</v>
      </c>
      <c r="E503" s="227" t="s">
        <v>19</v>
      </c>
      <c r="F503" s="228" t="s">
        <v>164</v>
      </c>
      <c r="G503" s="225"/>
      <c r="H503" s="227" t="s">
        <v>19</v>
      </c>
      <c r="I503" s="229"/>
      <c r="J503" s="225"/>
      <c r="K503" s="225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144</v>
      </c>
      <c r="AU503" s="234" t="s">
        <v>84</v>
      </c>
      <c r="AV503" s="13" t="s">
        <v>82</v>
      </c>
      <c r="AW503" s="13" t="s">
        <v>36</v>
      </c>
      <c r="AX503" s="13" t="s">
        <v>74</v>
      </c>
      <c r="AY503" s="234" t="s">
        <v>132</v>
      </c>
    </row>
    <row r="504" s="14" customFormat="1">
      <c r="A504" s="14"/>
      <c r="B504" s="235"/>
      <c r="C504" s="236"/>
      <c r="D504" s="226" t="s">
        <v>144</v>
      </c>
      <c r="E504" s="237" t="s">
        <v>19</v>
      </c>
      <c r="F504" s="238" t="s">
        <v>342</v>
      </c>
      <c r="G504" s="236"/>
      <c r="H504" s="239">
        <v>5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144</v>
      </c>
      <c r="AU504" s="245" t="s">
        <v>84</v>
      </c>
      <c r="AV504" s="14" t="s">
        <v>84</v>
      </c>
      <c r="AW504" s="14" t="s">
        <v>36</v>
      </c>
      <c r="AX504" s="14" t="s">
        <v>74</v>
      </c>
      <c r="AY504" s="245" t="s">
        <v>132</v>
      </c>
    </row>
    <row r="505" s="13" customFormat="1">
      <c r="A505" s="13"/>
      <c r="B505" s="224"/>
      <c r="C505" s="225"/>
      <c r="D505" s="226" t="s">
        <v>144</v>
      </c>
      <c r="E505" s="227" t="s">
        <v>19</v>
      </c>
      <c r="F505" s="228" t="s">
        <v>153</v>
      </c>
      <c r="G505" s="225"/>
      <c r="H505" s="227" t="s">
        <v>19</v>
      </c>
      <c r="I505" s="229"/>
      <c r="J505" s="225"/>
      <c r="K505" s="225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144</v>
      </c>
      <c r="AU505" s="234" t="s">
        <v>84</v>
      </c>
      <c r="AV505" s="13" t="s">
        <v>82</v>
      </c>
      <c r="AW505" s="13" t="s">
        <v>36</v>
      </c>
      <c r="AX505" s="13" t="s">
        <v>74</v>
      </c>
      <c r="AY505" s="234" t="s">
        <v>132</v>
      </c>
    </row>
    <row r="506" s="14" customFormat="1">
      <c r="A506" s="14"/>
      <c r="B506" s="235"/>
      <c r="C506" s="236"/>
      <c r="D506" s="226" t="s">
        <v>144</v>
      </c>
      <c r="E506" s="237" t="s">
        <v>19</v>
      </c>
      <c r="F506" s="238" t="s">
        <v>343</v>
      </c>
      <c r="G506" s="236"/>
      <c r="H506" s="239">
        <v>6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144</v>
      </c>
      <c r="AU506" s="245" t="s">
        <v>84</v>
      </c>
      <c r="AV506" s="14" t="s">
        <v>84</v>
      </c>
      <c r="AW506" s="14" t="s">
        <v>36</v>
      </c>
      <c r="AX506" s="14" t="s">
        <v>74</v>
      </c>
      <c r="AY506" s="245" t="s">
        <v>132</v>
      </c>
    </row>
    <row r="507" s="15" customFormat="1">
      <c r="A507" s="15"/>
      <c r="B507" s="246"/>
      <c r="C507" s="247"/>
      <c r="D507" s="226" t="s">
        <v>144</v>
      </c>
      <c r="E507" s="248" t="s">
        <v>19</v>
      </c>
      <c r="F507" s="249" t="s">
        <v>147</v>
      </c>
      <c r="G507" s="247"/>
      <c r="H507" s="250">
        <v>11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6" t="s">
        <v>144</v>
      </c>
      <c r="AU507" s="256" t="s">
        <v>84</v>
      </c>
      <c r="AV507" s="15" t="s">
        <v>140</v>
      </c>
      <c r="AW507" s="15" t="s">
        <v>36</v>
      </c>
      <c r="AX507" s="15" t="s">
        <v>82</v>
      </c>
      <c r="AY507" s="256" t="s">
        <v>132</v>
      </c>
    </row>
    <row r="508" s="2" customFormat="1" ht="33" customHeight="1">
      <c r="A508" s="40"/>
      <c r="B508" s="41"/>
      <c r="C508" s="206" t="s">
        <v>403</v>
      </c>
      <c r="D508" s="206" t="s">
        <v>135</v>
      </c>
      <c r="E508" s="207" t="s">
        <v>739</v>
      </c>
      <c r="F508" s="208" t="s">
        <v>740</v>
      </c>
      <c r="G508" s="209" t="s">
        <v>339</v>
      </c>
      <c r="H508" s="210">
        <v>17</v>
      </c>
      <c r="I508" s="211"/>
      <c r="J508" s="212">
        <f>ROUND(I508*H508,2)</f>
        <v>0</v>
      </c>
      <c r="K508" s="208" t="s">
        <v>139</v>
      </c>
      <c r="L508" s="46"/>
      <c r="M508" s="213" t="s">
        <v>19</v>
      </c>
      <c r="N508" s="214" t="s">
        <v>45</v>
      </c>
      <c r="O508" s="86"/>
      <c r="P508" s="215">
        <f>O508*H508</f>
        <v>0</v>
      </c>
      <c r="Q508" s="215">
        <v>0.017469999999999999</v>
      </c>
      <c r="R508" s="215">
        <f>Q508*H508</f>
        <v>0.29698999999999998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257</v>
      </c>
      <c r="AT508" s="217" t="s">
        <v>135</v>
      </c>
      <c r="AU508" s="217" t="s">
        <v>84</v>
      </c>
      <c r="AY508" s="19" t="s">
        <v>132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82</v>
      </c>
      <c r="BK508" s="218">
        <f>ROUND(I508*H508,2)</f>
        <v>0</v>
      </c>
      <c r="BL508" s="19" t="s">
        <v>257</v>
      </c>
      <c r="BM508" s="217" t="s">
        <v>741</v>
      </c>
    </row>
    <row r="509" s="2" customFormat="1">
      <c r="A509" s="40"/>
      <c r="B509" s="41"/>
      <c r="C509" s="42"/>
      <c r="D509" s="219" t="s">
        <v>142</v>
      </c>
      <c r="E509" s="42"/>
      <c r="F509" s="220" t="s">
        <v>742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142</v>
      </c>
      <c r="AU509" s="19" t="s">
        <v>84</v>
      </c>
    </row>
    <row r="510" s="13" customFormat="1">
      <c r="A510" s="13"/>
      <c r="B510" s="224"/>
      <c r="C510" s="225"/>
      <c r="D510" s="226" t="s">
        <v>144</v>
      </c>
      <c r="E510" s="227" t="s">
        <v>19</v>
      </c>
      <c r="F510" s="228" t="s">
        <v>162</v>
      </c>
      <c r="G510" s="225"/>
      <c r="H510" s="227" t="s">
        <v>19</v>
      </c>
      <c r="I510" s="229"/>
      <c r="J510" s="225"/>
      <c r="K510" s="225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144</v>
      </c>
      <c r="AU510" s="234" t="s">
        <v>84</v>
      </c>
      <c r="AV510" s="13" t="s">
        <v>82</v>
      </c>
      <c r="AW510" s="13" t="s">
        <v>36</v>
      </c>
      <c r="AX510" s="13" t="s">
        <v>74</v>
      </c>
      <c r="AY510" s="234" t="s">
        <v>132</v>
      </c>
    </row>
    <row r="511" s="14" customFormat="1">
      <c r="A511" s="14"/>
      <c r="B511" s="235"/>
      <c r="C511" s="236"/>
      <c r="D511" s="226" t="s">
        <v>144</v>
      </c>
      <c r="E511" s="237" t="s">
        <v>19</v>
      </c>
      <c r="F511" s="238" t="s">
        <v>156</v>
      </c>
      <c r="G511" s="236"/>
      <c r="H511" s="239">
        <v>3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5" t="s">
        <v>144</v>
      </c>
      <c r="AU511" s="245" t="s">
        <v>84</v>
      </c>
      <c r="AV511" s="14" t="s">
        <v>84</v>
      </c>
      <c r="AW511" s="14" t="s">
        <v>36</v>
      </c>
      <c r="AX511" s="14" t="s">
        <v>74</v>
      </c>
      <c r="AY511" s="245" t="s">
        <v>132</v>
      </c>
    </row>
    <row r="512" s="13" customFormat="1">
      <c r="A512" s="13"/>
      <c r="B512" s="224"/>
      <c r="C512" s="225"/>
      <c r="D512" s="226" t="s">
        <v>144</v>
      </c>
      <c r="E512" s="227" t="s">
        <v>19</v>
      </c>
      <c r="F512" s="228" t="s">
        <v>164</v>
      </c>
      <c r="G512" s="225"/>
      <c r="H512" s="227" t="s">
        <v>19</v>
      </c>
      <c r="I512" s="229"/>
      <c r="J512" s="225"/>
      <c r="K512" s="225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144</v>
      </c>
      <c r="AU512" s="234" t="s">
        <v>84</v>
      </c>
      <c r="AV512" s="13" t="s">
        <v>82</v>
      </c>
      <c r="AW512" s="13" t="s">
        <v>36</v>
      </c>
      <c r="AX512" s="13" t="s">
        <v>74</v>
      </c>
      <c r="AY512" s="234" t="s">
        <v>132</v>
      </c>
    </row>
    <row r="513" s="14" customFormat="1">
      <c r="A513" s="14"/>
      <c r="B513" s="235"/>
      <c r="C513" s="236"/>
      <c r="D513" s="226" t="s">
        <v>144</v>
      </c>
      <c r="E513" s="237" t="s">
        <v>19</v>
      </c>
      <c r="F513" s="238" t="s">
        <v>342</v>
      </c>
      <c r="G513" s="236"/>
      <c r="H513" s="239">
        <v>5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144</v>
      </c>
      <c r="AU513" s="245" t="s">
        <v>84</v>
      </c>
      <c r="AV513" s="14" t="s">
        <v>84</v>
      </c>
      <c r="AW513" s="14" t="s">
        <v>36</v>
      </c>
      <c r="AX513" s="14" t="s">
        <v>74</v>
      </c>
      <c r="AY513" s="245" t="s">
        <v>132</v>
      </c>
    </row>
    <row r="514" s="13" customFormat="1">
      <c r="A514" s="13"/>
      <c r="B514" s="224"/>
      <c r="C514" s="225"/>
      <c r="D514" s="226" t="s">
        <v>144</v>
      </c>
      <c r="E514" s="227" t="s">
        <v>19</v>
      </c>
      <c r="F514" s="228" t="s">
        <v>153</v>
      </c>
      <c r="G514" s="225"/>
      <c r="H514" s="227" t="s">
        <v>19</v>
      </c>
      <c r="I514" s="229"/>
      <c r="J514" s="225"/>
      <c r="K514" s="225"/>
      <c r="L514" s="230"/>
      <c r="M514" s="231"/>
      <c r="N514" s="232"/>
      <c r="O514" s="232"/>
      <c r="P514" s="232"/>
      <c r="Q514" s="232"/>
      <c r="R514" s="232"/>
      <c r="S514" s="232"/>
      <c r="T514" s="23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4" t="s">
        <v>144</v>
      </c>
      <c r="AU514" s="234" t="s">
        <v>84</v>
      </c>
      <c r="AV514" s="13" t="s">
        <v>82</v>
      </c>
      <c r="AW514" s="13" t="s">
        <v>36</v>
      </c>
      <c r="AX514" s="13" t="s">
        <v>74</v>
      </c>
      <c r="AY514" s="234" t="s">
        <v>132</v>
      </c>
    </row>
    <row r="515" s="14" customFormat="1">
      <c r="A515" s="14"/>
      <c r="B515" s="235"/>
      <c r="C515" s="236"/>
      <c r="D515" s="226" t="s">
        <v>144</v>
      </c>
      <c r="E515" s="237" t="s">
        <v>19</v>
      </c>
      <c r="F515" s="238" t="s">
        <v>732</v>
      </c>
      <c r="G515" s="236"/>
      <c r="H515" s="239">
        <v>6</v>
      </c>
      <c r="I515" s="240"/>
      <c r="J515" s="236"/>
      <c r="K515" s="236"/>
      <c r="L515" s="241"/>
      <c r="M515" s="242"/>
      <c r="N515" s="243"/>
      <c r="O515" s="243"/>
      <c r="P515" s="243"/>
      <c r="Q515" s="243"/>
      <c r="R515" s="243"/>
      <c r="S515" s="243"/>
      <c r="T515" s="24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5" t="s">
        <v>144</v>
      </c>
      <c r="AU515" s="245" t="s">
        <v>84</v>
      </c>
      <c r="AV515" s="14" t="s">
        <v>84</v>
      </c>
      <c r="AW515" s="14" t="s">
        <v>36</v>
      </c>
      <c r="AX515" s="14" t="s">
        <v>74</v>
      </c>
      <c r="AY515" s="245" t="s">
        <v>132</v>
      </c>
    </row>
    <row r="516" s="13" customFormat="1">
      <c r="A516" s="13"/>
      <c r="B516" s="224"/>
      <c r="C516" s="225"/>
      <c r="D516" s="226" t="s">
        <v>144</v>
      </c>
      <c r="E516" s="227" t="s">
        <v>19</v>
      </c>
      <c r="F516" s="228" t="s">
        <v>167</v>
      </c>
      <c r="G516" s="225"/>
      <c r="H516" s="227" t="s">
        <v>19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144</v>
      </c>
      <c r="AU516" s="234" t="s">
        <v>84</v>
      </c>
      <c r="AV516" s="13" t="s">
        <v>82</v>
      </c>
      <c r="AW516" s="13" t="s">
        <v>36</v>
      </c>
      <c r="AX516" s="13" t="s">
        <v>74</v>
      </c>
      <c r="AY516" s="234" t="s">
        <v>132</v>
      </c>
    </row>
    <row r="517" s="14" customFormat="1">
      <c r="A517" s="14"/>
      <c r="B517" s="235"/>
      <c r="C517" s="236"/>
      <c r="D517" s="226" t="s">
        <v>144</v>
      </c>
      <c r="E517" s="237" t="s">
        <v>19</v>
      </c>
      <c r="F517" s="238" t="s">
        <v>156</v>
      </c>
      <c r="G517" s="236"/>
      <c r="H517" s="239">
        <v>3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5" t="s">
        <v>144</v>
      </c>
      <c r="AU517" s="245" t="s">
        <v>84</v>
      </c>
      <c r="AV517" s="14" t="s">
        <v>84</v>
      </c>
      <c r="AW517" s="14" t="s">
        <v>36</v>
      </c>
      <c r="AX517" s="14" t="s">
        <v>74</v>
      </c>
      <c r="AY517" s="245" t="s">
        <v>132</v>
      </c>
    </row>
    <row r="518" s="15" customFormat="1">
      <c r="A518" s="15"/>
      <c r="B518" s="246"/>
      <c r="C518" s="247"/>
      <c r="D518" s="226" t="s">
        <v>144</v>
      </c>
      <c r="E518" s="248" t="s">
        <v>19</v>
      </c>
      <c r="F518" s="249" t="s">
        <v>147</v>
      </c>
      <c r="G518" s="247"/>
      <c r="H518" s="250">
        <v>17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6" t="s">
        <v>144</v>
      </c>
      <c r="AU518" s="256" t="s">
        <v>84</v>
      </c>
      <c r="AV518" s="15" t="s">
        <v>140</v>
      </c>
      <c r="AW518" s="15" t="s">
        <v>36</v>
      </c>
      <c r="AX518" s="15" t="s">
        <v>82</v>
      </c>
      <c r="AY518" s="256" t="s">
        <v>132</v>
      </c>
    </row>
    <row r="519" s="2" customFormat="1" ht="24.15" customHeight="1">
      <c r="A519" s="40"/>
      <c r="B519" s="41"/>
      <c r="C519" s="206" t="s">
        <v>439</v>
      </c>
      <c r="D519" s="206" t="s">
        <v>135</v>
      </c>
      <c r="E519" s="207" t="s">
        <v>743</v>
      </c>
      <c r="F519" s="208" t="s">
        <v>744</v>
      </c>
      <c r="G519" s="209" t="s">
        <v>339</v>
      </c>
      <c r="H519" s="210">
        <v>10</v>
      </c>
      <c r="I519" s="211"/>
      <c r="J519" s="212">
        <f>ROUND(I519*H519,2)</f>
        <v>0</v>
      </c>
      <c r="K519" s="208" t="s">
        <v>139</v>
      </c>
      <c r="L519" s="46"/>
      <c r="M519" s="213" t="s">
        <v>19</v>
      </c>
      <c r="N519" s="214" t="s">
        <v>45</v>
      </c>
      <c r="O519" s="86"/>
      <c r="P519" s="215">
        <f>O519*H519</f>
        <v>0</v>
      </c>
      <c r="Q519" s="215">
        <v>0.018079999999999999</v>
      </c>
      <c r="R519" s="215">
        <f>Q519*H519</f>
        <v>0.18079999999999999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257</v>
      </c>
      <c r="AT519" s="217" t="s">
        <v>135</v>
      </c>
      <c r="AU519" s="217" t="s">
        <v>84</v>
      </c>
      <c r="AY519" s="19" t="s">
        <v>132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82</v>
      </c>
      <c r="BK519" s="218">
        <f>ROUND(I519*H519,2)</f>
        <v>0</v>
      </c>
      <c r="BL519" s="19" t="s">
        <v>257</v>
      </c>
      <c r="BM519" s="217" t="s">
        <v>745</v>
      </c>
    </row>
    <row r="520" s="2" customFormat="1">
      <c r="A520" s="40"/>
      <c r="B520" s="41"/>
      <c r="C520" s="42"/>
      <c r="D520" s="219" t="s">
        <v>142</v>
      </c>
      <c r="E520" s="42"/>
      <c r="F520" s="220" t="s">
        <v>746</v>
      </c>
      <c r="G520" s="42"/>
      <c r="H520" s="42"/>
      <c r="I520" s="221"/>
      <c r="J520" s="42"/>
      <c r="K520" s="42"/>
      <c r="L520" s="46"/>
      <c r="M520" s="222"/>
      <c r="N520" s="223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142</v>
      </c>
      <c r="AU520" s="19" t="s">
        <v>84</v>
      </c>
    </row>
    <row r="521" s="13" customFormat="1">
      <c r="A521" s="13"/>
      <c r="B521" s="224"/>
      <c r="C521" s="225"/>
      <c r="D521" s="226" t="s">
        <v>144</v>
      </c>
      <c r="E521" s="227" t="s">
        <v>19</v>
      </c>
      <c r="F521" s="228" t="s">
        <v>162</v>
      </c>
      <c r="G521" s="225"/>
      <c r="H521" s="227" t="s">
        <v>19</v>
      </c>
      <c r="I521" s="229"/>
      <c r="J521" s="225"/>
      <c r="K521" s="225"/>
      <c r="L521" s="230"/>
      <c r="M521" s="231"/>
      <c r="N521" s="232"/>
      <c r="O521" s="232"/>
      <c r="P521" s="232"/>
      <c r="Q521" s="232"/>
      <c r="R521" s="232"/>
      <c r="S521" s="232"/>
      <c r="T521" s="23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4" t="s">
        <v>144</v>
      </c>
      <c r="AU521" s="234" t="s">
        <v>84</v>
      </c>
      <c r="AV521" s="13" t="s">
        <v>82</v>
      </c>
      <c r="AW521" s="13" t="s">
        <v>36</v>
      </c>
      <c r="AX521" s="13" t="s">
        <v>74</v>
      </c>
      <c r="AY521" s="234" t="s">
        <v>132</v>
      </c>
    </row>
    <row r="522" s="14" customFormat="1">
      <c r="A522" s="14"/>
      <c r="B522" s="235"/>
      <c r="C522" s="236"/>
      <c r="D522" s="226" t="s">
        <v>144</v>
      </c>
      <c r="E522" s="237" t="s">
        <v>19</v>
      </c>
      <c r="F522" s="238" t="s">
        <v>177</v>
      </c>
      <c r="G522" s="236"/>
      <c r="H522" s="239">
        <v>5</v>
      </c>
      <c r="I522" s="240"/>
      <c r="J522" s="236"/>
      <c r="K522" s="236"/>
      <c r="L522" s="241"/>
      <c r="M522" s="242"/>
      <c r="N522" s="243"/>
      <c r="O522" s="243"/>
      <c r="P522" s="243"/>
      <c r="Q522" s="243"/>
      <c r="R522" s="243"/>
      <c r="S522" s="243"/>
      <c r="T522" s="24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5" t="s">
        <v>144</v>
      </c>
      <c r="AU522" s="245" t="s">
        <v>84</v>
      </c>
      <c r="AV522" s="14" t="s">
        <v>84</v>
      </c>
      <c r="AW522" s="14" t="s">
        <v>36</v>
      </c>
      <c r="AX522" s="14" t="s">
        <v>74</v>
      </c>
      <c r="AY522" s="245" t="s">
        <v>132</v>
      </c>
    </row>
    <row r="523" s="13" customFormat="1">
      <c r="A523" s="13"/>
      <c r="B523" s="224"/>
      <c r="C523" s="225"/>
      <c r="D523" s="226" t="s">
        <v>144</v>
      </c>
      <c r="E523" s="227" t="s">
        <v>19</v>
      </c>
      <c r="F523" s="228" t="s">
        <v>167</v>
      </c>
      <c r="G523" s="225"/>
      <c r="H523" s="227" t="s">
        <v>19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144</v>
      </c>
      <c r="AU523" s="234" t="s">
        <v>84</v>
      </c>
      <c r="AV523" s="13" t="s">
        <v>82</v>
      </c>
      <c r="AW523" s="13" t="s">
        <v>36</v>
      </c>
      <c r="AX523" s="13" t="s">
        <v>74</v>
      </c>
      <c r="AY523" s="234" t="s">
        <v>132</v>
      </c>
    </row>
    <row r="524" s="14" customFormat="1">
      <c r="A524" s="14"/>
      <c r="B524" s="235"/>
      <c r="C524" s="236"/>
      <c r="D524" s="226" t="s">
        <v>144</v>
      </c>
      <c r="E524" s="237" t="s">
        <v>19</v>
      </c>
      <c r="F524" s="238" t="s">
        <v>177</v>
      </c>
      <c r="G524" s="236"/>
      <c r="H524" s="239">
        <v>5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5" t="s">
        <v>144</v>
      </c>
      <c r="AU524" s="245" t="s">
        <v>84</v>
      </c>
      <c r="AV524" s="14" t="s">
        <v>84</v>
      </c>
      <c r="AW524" s="14" t="s">
        <v>36</v>
      </c>
      <c r="AX524" s="14" t="s">
        <v>74</v>
      </c>
      <c r="AY524" s="245" t="s">
        <v>132</v>
      </c>
    </row>
    <row r="525" s="15" customFormat="1">
      <c r="A525" s="15"/>
      <c r="B525" s="246"/>
      <c r="C525" s="247"/>
      <c r="D525" s="226" t="s">
        <v>144</v>
      </c>
      <c r="E525" s="248" t="s">
        <v>19</v>
      </c>
      <c r="F525" s="249" t="s">
        <v>147</v>
      </c>
      <c r="G525" s="247"/>
      <c r="H525" s="250">
        <v>10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6" t="s">
        <v>144</v>
      </c>
      <c r="AU525" s="256" t="s">
        <v>84</v>
      </c>
      <c r="AV525" s="15" t="s">
        <v>140</v>
      </c>
      <c r="AW525" s="15" t="s">
        <v>36</v>
      </c>
      <c r="AX525" s="15" t="s">
        <v>82</v>
      </c>
      <c r="AY525" s="256" t="s">
        <v>132</v>
      </c>
    </row>
    <row r="526" s="2" customFormat="1" ht="37.8" customHeight="1">
      <c r="A526" s="40"/>
      <c r="B526" s="41"/>
      <c r="C526" s="206" t="s">
        <v>447</v>
      </c>
      <c r="D526" s="206" t="s">
        <v>135</v>
      </c>
      <c r="E526" s="207" t="s">
        <v>747</v>
      </c>
      <c r="F526" s="208" t="s">
        <v>748</v>
      </c>
      <c r="G526" s="209" t="s">
        <v>339</v>
      </c>
      <c r="H526" s="210">
        <v>18</v>
      </c>
      <c r="I526" s="211"/>
      <c r="J526" s="212">
        <f>ROUND(I526*H526,2)</f>
        <v>0</v>
      </c>
      <c r="K526" s="208" t="s">
        <v>139</v>
      </c>
      <c r="L526" s="46"/>
      <c r="M526" s="213" t="s">
        <v>19</v>
      </c>
      <c r="N526" s="214" t="s">
        <v>45</v>
      </c>
      <c r="O526" s="86"/>
      <c r="P526" s="215">
        <f>O526*H526</f>
        <v>0</v>
      </c>
      <c r="Q526" s="215">
        <v>0.015469999999999999</v>
      </c>
      <c r="R526" s="215">
        <f>Q526*H526</f>
        <v>0.27845999999999999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257</v>
      </c>
      <c r="AT526" s="217" t="s">
        <v>135</v>
      </c>
      <c r="AU526" s="217" t="s">
        <v>84</v>
      </c>
      <c r="AY526" s="19" t="s">
        <v>132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82</v>
      </c>
      <c r="BK526" s="218">
        <f>ROUND(I526*H526,2)</f>
        <v>0</v>
      </c>
      <c r="BL526" s="19" t="s">
        <v>257</v>
      </c>
      <c r="BM526" s="217" t="s">
        <v>749</v>
      </c>
    </row>
    <row r="527" s="2" customFormat="1">
      <c r="A527" s="40"/>
      <c r="B527" s="41"/>
      <c r="C527" s="42"/>
      <c r="D527" s="219" t="s">
        <v>142</v>
      </c>
      <c r="E527" s="42"/>
      <c r="F527" s="220" t="s">
        <v>750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142</v>
      </c>
      <c r="AU527" s="19" t="s">
        <v>84</v>
      </c>
    </row>
    <row r="528" s="13" customFormat="1">
      <c r="A528" s="13"/>
      <c r="B528" s="224"/>
      <c r="C528" s="225"/>
      <c r="D528" s="226" t="s">
        <v>144</v>
      </c>
      <c r="E528" s="227" t="s">
        <v>19</v>
      </c>
      <c r="F528" s="228" t="s">
        <v>162</v>
      </c>
      <c r="G528" s="225"/>
      <c r="H528" s="227" t="s">
        <v>19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144</v>
      </c>
      <c r="AU528" s="234" t="s">
        <v>84</v>
      </c>
      <c r="AV528" s="13" t="s">
        <v>82</v>
      </c>
      <c r="AW528" s="13" t="s">
        <v>36</v>
      </c>
      <c r="AX528" s="13" t="s">
        <v>74</v>
      </c>
      <c r="AY528" s="234" t="s">
        <v>132</v>
      </c>
    </row>
    <row r="529" s="14" customFormat="1">
      <c r="A529" s="14"/>
      <c r="B529" s="235"/>
      <c r="C529" s="236"/>
      <c r="D529" s="226" t="s">
        <v>144</v>
      </c>
      <c r="E529" s="237" t="s">
        <v>19</v>
      </c>
      <c r="F529" s="238" t="s">
        <v>140</v>
      </c>
      <c r="G529" s="236"/>
      <c r="H529" s="239">
        <v>4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5" t="s">
        <v>144</v>
      </c>
      <c r="AU529" s="245" t="s">
        <v>84</v>
      </c>
      <c r="AV529" s="14" t="s">
        <v>84</v>
      </c>
      <c r="AW529" s="14" t="s">
        <v>36</v>
      </c>
      <c r="AX529" s="14" t="s">
        <v>74</v>
      </c>
      <c r="AY529" s="245" t="s">
        <v>132</v>
      </c>
    </row>
    <row r="530" s="13" customFormat="1">
      <c r="A530" s="13"/>
      <c r="B530" s="224"/>
      <c r="C530" s="225"/>
      <c r="D530" s="226" t="s">
        <v>144</v>
      </c>
      <c r="E530" s="227" t="s">
        <v>19</v>
      </c>
      <c r="F530" s="228" t="s">
        <v>164</v>
      </c>
      <c r="G530" s="225"/>
      <c r="H530" s="227" t="s">
        <v>19</v>
      </c>
      <c r="I530" s="229"/>
      <c r="J530" s="225"/>
      <c r="K530" s="225"/>
      <c r="L530" s="230"/>
      <c r="M530" s="231"/>
      <c r="N530" s="232"/>
      <c r="O530" s="232"/>
      <c r="P530" s="232"/>
      <c r="Q530" s="232"/>
      <c r="R530" s="232"/>
      <c r="S530" s="232"/>
      <c r="T530" s="23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4" t="s">
        <v>144</v>
      </c>
      <c r="AU530" s="234" t="s">
        <v>84</v>
      </c>
      <c r="AV530" s="13" t="s">
        <v>82</v>
      </c>
      <c r="AW530" s="13" t="s">
        <v>36</v>
      </c>
      <c r="AX530" s="13" t="s">
        <v>74</v>
      </c>
      <c r="AY530" s="234" t="s">
        <v>132</v>
      </c>
    </row>
    <row r="531" s="14" customFormat="1">
      <c r="A531" s="14"/>
      <c r="B531" s="235"/>
      <c r="C531" s="236"/>
      <c r="D531" s="226" t="s">
        <v>144</v>
      </c>
      <c r="E531" s="237" t="s">
        <v>19</v>
      </c>
      <c r="F531" s="238" t="s">
        <v>342</v>
      </c>
      <c r="G531" s="236"/>
      <c r="H531" s="239">
        <v>5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144</v>
      </c>
      <c r="AU531" s="245" t="s">
        <v>84</v>
      </c>
      <c r="AV531" s="14" t="s">
        <v>84</v>
      </c>
      <c r="AW531" s="14" t="s">
        <v>36</v>
      </c>
      <c r="AX531" s="14" t="s">
        <v>74</v>
      </c>
      <c r="AY531" s="245" t="s">
        <v>132</v>
      </c>
    </row>
    <row r="532" s="13" customFormat="1">
      <c r="A532" s="13"/>
      <c r="B532" s="224"/>
      <c r="C532" s="225"/>
      <c r="D532" s="226" t="s">
        <v>144</v>
      </c>
      <c r="E532" s="227" t="s">
        <v>19</v>
      </c>
      <c r="F532" s="228" t="s">
        <v>153</v>
      </c>
      <c r="G532" s="225"/>
      <c r="H532" s="227" t="s">
        <v>19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144</v>
      </c>
      <c r="AU532" s="234" t="s">
        <v>84</v>
      </c>
      <c r="AV532" s="13" t="s">
        <v>82</v>
      </c>
      <c r="AW532" s="13" t="s">
        <v>36</v>
      </c>
      <c r="AX532" s="13" t="s">
        <v>74</v>
      </c>
      <c r="AY532" s="234" t="s">
        <v>132</v>
      </c>
    </row>
    <row r="533" s="14" customFormat="1">
      <c r="A533" s="14"/>
      <c r="B533" s="235"/>
      <c r="C533" s="236"/>
      <c r="D533" s="226" t="s">
        <v>144</v>
      </c>
      <c r="E533" s="237" t="s">
        <v>19</v>
      </c>
      <c r="F533" s="238" t="s">
        <v>342</v>
      </c>
      <c r="G533" s="236"/>
      <c r="H533" s="239">
        <v>5</v>
      </c>
      <c r="I533" s="240"/>
      <c r="J533" s="236"/>
      <c r="K533" s="236"/>
      <c r="L533" s="241"/>
      <c r="M533" s="242"/>
      <c r="N533" s="243"/>
      <c r="O533" s="243"/>
      <c r="P533" s="243"/>
      <c r="Q533" s="243"/>
      <c r="R533" s="243"/>
      <c r="S533" s="243"/>
      <c r="T533" s="24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5" t="s">
        <v>144</v>
      </c>
      <c r="AU533" s="245" t="s">
        <v>84</v>
      </c>
      <c r="AV533" s="14" t="s">
        <v>84</v>
      </c>
      <c r="AW533" s="14" t="s">
        <v>36</v>
      </c>
      <c r="AX533" s="14" t="s">
        <v>74</v>
      </c>
      <c r="AY533" s="245" t="s">
        <v>132</v>
      </c>
    </row>
    <row r="534" s="13" customFormat="1">
      <c r="A534" s="13"/>
      <c r="B534" s="224"/>
      <c r="C534" s="225"/>
      <c r="D534" s="226" t="s">
        <v>144</v>
      </c>
      <c r="E534" s="227" t="s">
        <v>19</v>
      </c>
      <c r="F534" s="228" t="s">
        <v>167</v>
      </c>
      <c r="G534" s="225"/>
      <c r="H534" s="227" t="s">
        <v>19</v>
      </c>
      <c r="I534" s="229"/>
      <c r="J534" s="225"/>
      <c r="K534" s="225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144</v>
      </c>
      <c r="AU534" s="234" t="s">
        <v>84</v>
      </c>
      <c r="AV534" s="13" t="s">
        <v>82</v>
      </c>
      <c r="AW534" s="13" t="s">
        <v>36</v>
      </c>
      <c r="AX534" s="13" t="s">
        <v>74</v>
      </c>
      <c r="AY534" s="234" t="s">
        <v>132</v>
      </c>
    </row>
    <row r="535" s="14" customFormat="1">
      <c r="A535" s="14"/>
      <c r="B535" s="235"/>
      <c r="C535" s="236"/>
      <c r="D535" s="226" t="s">
        <v>144</v>
      </c>
      <c r="E535" s="237" t="s">
        <v>19</v>
      </c>
      <c r="F535" s="238" t="s">
        <v>140</v>
      </c>
      <c r="G535" s="236"/>
      <c r="H535" s="239">
        <v>4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144</v>
      </c>
      <c r="AU535" s="245" t="s">
        <v>84</v>
      </c>
      <c r="AV535" s="14" t="s">
        <v>84</v>
      </c>
      <c r="AW535" s="14" t="s">
        <v>36</v>
      </c>
      <c r="AX535" s="14" t="s">
        <v>74</v>
      </c>
      <c r="AY535" s="245" t="s">
        <v>132</v>
      </c>
    </row>
    <row r="536" s="15" customFormat="1">
      <c r="A536" s="15"/>
      <c r="B536" s="246"/>
      <c r="C536" s="247"/>
      <c r="D536" s="226" t="s">
        <v>144</v>
      </c>
      <c r="E536" s="248" t="s">
        <v>19</v>
      </c>
      <c r="F536" s="249" t="s">
        <v>147</v>
      </c>
      <c r="G536" s="247"/>
      <c r="H536" s="250">
        <v>18</v>
      </c>
      <c r="I536" s="251"/>
      <c r="J536" s="247"/>
      <c r="K536" s="247"/>
      <c r="L536" s="252"/>
      <c r="M536" s="253"/>
      <c r="N536" s="254"/>
      <c r="O536" s="254"/>
      <c r="P536" s="254"/>
      <c r="Q536" s="254"/>
      <c r="R536" s="254"/>
      <c r="S536" s="254"/>
      <c r="T536" s="25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6" t="s">
        <v>144</v>
      </c>
      <c r="AU536" s="256" t="s">
        <v>84</v>
      </c>
      <c r="AV536" s="15" t="s">
        <v>140</v>
      </c>
      <c r="AW536" s="15" t="s">
        <v>36</v>
      </c>
      <c r="AX536" s="15" t="s">
        <v>82</v>
      </c>
      <c r="AY536" s="256" t="s">
        <v>132</v>
      </c>
    </row>
    <row r="537" s="2" customFormat="1" ht="37.8" customHeight="1">
      <c r="A537" s="40"/>
      <c r="B537" s="41"/>
      <c r="C537" s="206" t="s">
        <v>454</v>
      </c>
      <c r="D537" s="206" t="s">
        <v>135</v>
      </c>
      <c r="E537" s="207" t="s">
        <v>751</v>
      </c>
      <c r="F537" s="208" t="s">
        <v>752</v>
      </c>
      <c r="G537" s="209" t="s">
        <v>339</v>
      </c>
      <c r="H537" s="210">
        <v>1</v>
      </c>
      <c r="I537" s="211"/>
      <c r="J537" s="212">
        <f>ROUND(I537*H537,2)</f>
        <v>0</v>
      </c>
      <c r="K537" s="208" t="s">
        <v>139</v>
      </c>
      <c r="L537" s="46"/>
      <c r="M537" s="213" t="s">
        <v>19</v>
      </c>
      <c r="N537" s="214" t="s">
        <v>45</v>
      </c>
      <c r="O537" s="86"/>
      <c r="P537" s="215">
        <f>O537*H537</f>
        <v>0</v>
      </c>
      <c r="Q537" s="215">
        <v>0.0099600000000000001</v>
      </c>
      <c r="R537" s="215">
        <f>Q537*H537</f>
        <v>0.0099600000000000001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257</v>
      </c>
      <c r="AT537" s="217" t="s">
        <v>135</v>
      </c>
      <c r="AU537" s="217" t="s">
        <v>84</v>
      </c>
      <c r="AY537" s="19" t="s">
        <v>132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82</v>
      </c>
      <c r="BK537" s="218">
        <f>ROUND(I537*H537,2)</f>
        <v>0</v>
      </c>
      <c r="BL537" s="19" t="s">
        <v>257</v>
      </c>
      <c r="BM537" s="217" t="s">
        <v>753</v>
      </c>
    </row>
    <row r="538" s="2" customFormat="1">
      <c r="A538" s="40"/>
      <c r="B538" s="41"/>
      <c r="C538" s="42"/>
      <c r="D538" s="219" t="s">
        <v>142</v>
      </c>
      <c r="E538" s="42"/>
      <c r="F538" s="220" t="s">
        <v>754</v>
      </c>
      <c r="G538" s="42"/>
      <c r="H538" s="42"/>
      <c r="I538" s="221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142</v>
      </c>
      <c r="AU538" s="19" t="s">
        <v>84</v>
      </c>
    </row>
    <row r="539" s="13" customFormat="1">
      <c r="A539" s="13"/>
      <c r="B539" s="224"/>
      <c r="C539" s="225"/>
      <c r="D539" s="226" t="s">
        <v>144</v>
      </c>
      <c r="E539" s="227" t="s">
        <v>19</v>
      </c>
      <c r="F539" s="228" t="s">
        <v>153</v>
      </c>
      <c r="G539" s="225"/>
      <c r="H539" s="227" t="s">
        <v>19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144</v>
      </c>
      <c r="AU539" s="234" t="s">
        <v>84</v>
      </c>
      <c r="AV539" s="13" t="s">
        <v>82</v>
      </c>
      <c r="AW539" s="13" t="s">
        <v>36</v>
      </c>
      <c r="AX539" s="13" t="s">
        <v>74</v>
      </c>
      <c r="AY539" s="234" t="s">
        <v>132</v>
      </c>
    </row>
    <row r="540" s="14" customFormat="1">
      <c r="A540" s="14"/>
      <c r="B540" s="235"/>
      <c r="C540" s="236"/>
      <c r="D540" s="226" t="s">
        <v>144</v>
      </c>
      <c r="E540" s="237" t="s">
        <v>19</v>
      </c>
      <c r="F540" s="238" t="s">
        <v>82</v>
      </c>
      <c r="G540" s="236"/>
      <c r="H540" s="239">
        <v>1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144</v>
      </c>
      <c r="AU540" s="245" t="s">
        <v>84</v>
      </c>
      <c r="AV540" s="14" t="s">
        <v>84</v>
      </c>
      <c r="AW540" s="14" t="s">
        <v>36</v>
      </c>
      <c r="AX540" s="14" t="s">
        <v>74</v>
      </c>
      <c r="AY540" s="245" t="s">
        <v>132</v>
      </c>
    </row>
    <row r="541" s="15" customFormat="1">
      <c r="A541" s="15"/>
      <c r="B541" s="246"/>
      <c r="C541" s="247"/>
      <c r="D541" s="226" t="s">
        <v>144</v>
      </c>
      <c r="E541" s="248" t="s">
        <v>19</v>
      </c>
      <c r="F541" s="249" t="s">
        <v>147</v>
      </c>
      <c r="G541" s="247"/>
      <c r="H541" s="250">
        <v>1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56" t="s">
        <v>144</v>
      </c>
      <c r="AU541" s="256" t="s">
        <v>84</v>
      </c>
      <c r="AV541" s="15" t="s">
        <v>140</v>
      </c>
      <c r="AW541" s="15" t="s">
        <v>36</v>
      </c>
      <c r="AX541" s="15" t="s">
        <v>82</v>
      </c>
      <c r="AY541" s="256" t="s">
        <v>132</v>
      </c>
    </row>
    <row r="542" s="2" customFormat="1" ht="24.15" customHeight="1">
      <c r="A542" s="40"/>
      <c r="B542" s="41"/>
      <c r="C542" s="206" t="s">
        <v>460</v>
      </c>
      <c r="D542" s="206" t="s">
        <v>135</v>
      </c>
      <c r="E542" s="207" t="s">
        <v>755</v>
      </c>
      <c r="F542" s="208" t="s">
        <v>756</v>
      </c>
      <c r="G542" s="209" t="s">
        <v>339</v>
      </c>
      <c r="H542" s="210">
        <v>1</v>
      </c>
      <c r="I542" s="211"/>
      <c r="J542" s="212">
        <f>ROUND(I542*H542,2)</f>
        <v>0</v>
      </c>
      <c r="K542" s="208" t="s">
        <v>139</v>
      </c>
      <c r="L542" s="46"/>
      <c r="M542" s="213" t="s">
        <v>19</v>
      </c>
      <c r="N542" s="214" t="s">
        <v>45</v>
      </c>
      <c r="O542" s="86"/>
      <c r="P542" s="215">
        <f>O542*H542</f>
        <v>0</v>
      </c>
      <c r="Q542" s="215">
        <v>0.017389999999999999</v>
      </c>
      <c r="R542" s="215">
        <f>Q542*H542</f>
        <v>0.017389999999999999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257</v>
      </c>
      <c r="AT542" s="217" t="s">
        <v>135</v>
      </c>
      <c r="AU542" s="217" t="s">
        <v>84</v>
      </c>
      <c r="AY542" s="19" t="s">
        <v>132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82</v>
      </c>
      <c r="BK542" s="218">
        <f>ROUND(I542*H542,2)</f>
        <v>0</v>
      </c>
      <c r="BL542" s="19" t="s">
        <v>257</v>
      </c>
      <c r="BM542" s="217" t="s">
        <v>757</v>
      </c>
    </row>
    <row r="543" s="2" customFormat="1">
      <c r="A543" s="40"/>
      <c r="B543" s="41"/>
      <c r="C543" s="42"/>
      <c r="D543" s="219" t="s">
        <v>142</v>
      </c>
      <c r="E543" s="42"/>
      <c r="F543" s="220" t="s">
        <v>758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142</v>
      </c>
      <c r="AU543" s="19" t="s">
        <v>84</v>
      </c>
    </row>
    <row r="544" s="13" customFormat="1">
      <c r="A544" s="13"/>
      <c r="B544" s="224"/>
      <c r="C544" s="225"/>
      <c r="D544" s="226" t="s">
        <v>144</v>
      </c>
      <c r="E544" s="227" t="s">
        <v>19</v>
      </c>
      <c r="F544" s="228" t="s">
        <v>153</v>
      </c>
      <c r="G544" s="225"/>
      <c r="H544" s="227" t="s">
        <v>19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144</v>
      </c>
      <c r="AU544" s="234" t="s">
        <v>84</v>
      </c>
      <c r="AV544" s="13" t="s">
        <v>82</v>
      </c>
      <c r="AW544" s="13" t="s">
        <v>36</v>
      </c>
      <c r="AX544" s="13" t="s">
        <v>74</v>
      </c>
      <c r="AY544" s="234" t="s">
        <v>132</v>
      </c>
    </row>
    <row r="545" s="14" customFormat="1">
      <c r="A545" s="14"/>
      <c r="B545" s="235"/>
      <c r="C545" s="236"/>
      <c r="D545" s="226" t="s">
        <v>144</v>
      </c>
      <c r="E545" s="237" t="s">
        <v>19</v>
      </c>
      <c r="F545" s="238" t="s">
        <v>82</v>
      </c>
      <c r="G545" s="236"/>
      <c r="H545" s="239">
        <v>1</v>
      </c>
      <c r="I545" s="240"/>
      <c r="J545" s="236"/>
      <c r="K545" s="236"/>
      <c r="L545" s="241"/>
      <c r="M545" s="242"/>
      <c r="N545" s="243"/>
      <c r="O545" s="243"/>
      <c r="P545" s="243"/>
      <c r="Q545" s="243"/>
      <c r="R545" s="243"/>
      <c r="S545" s="243"/>
      <c r="T545" s="24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5" t="s">
        <v>144</v>
      </c>
      <c r="AU545" s="245" t="s">
        <v>84</v>
      </c>
      <c r="AV545" s="14" t="s">
        <v>84</v>
      </c>
      <c r="AW545" s="14" t="s">
        <v>36</v>
      </c>
      <c r="AX545" s="14" t="s">
        <v>74</v>
      </c>
      <c r="AY545" s="245" t="s">
        <v>132</v>
      </c>
    </row>
    <row r="546" s="15" customFormat="1">
      <c r="A546" s="15"/>
      <c r="B546" s="246"/>
      <c r="C546" s="247"/>
      <c r="D546" s="226" t="s">
        <v>144</v>
      </c>
      <c r="E546" s="248" t="s">
        <v>19</v>
      </c>
      <c r="F546" s="249" t="s">
        <v>147</v>
      </c>
      <c r="G546" s="247"/>
      <c r="H546" s="250">
        <v>1</v>
      </c>
      <c r="I546" s="251"/>
      <c r="J546" s="247"/>
      <c r="K546" s="247"/>
      <c r="L546" s="252"/>
      <c r="M546" s="253"/>
      <c r="N546" s="254"/>
      <c r="O546" s="254"/>
      <c r="P546" s="254"/>
      <c r="Q546" s="254"/>
      <c r="R546" s="254"/>
      <c r="S546" s="254"/>
      <c r="T546" s="25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56" t="s">
        <v>144</v>
      </c>
      <c r="AU546" s="256" t="s">
        <v>84</v>
      </c>
      <c r="AV546" s="15" t="s">
        <v>140</v>
      </c>
      <c r="AW546" s="15" t="s">
        <v>36</v>
      </c>
      <c r="AX546" s="15" t="s">
        <v>82</v>
      </c>
      <c r="AY546" s="256" t="s">
        <v>132</v>
      </c>
    </row>
    <row r="547" s="2" customFormat="1" ht="24.15" customHeight="1">
      <c r="A547" s="40"/>
      <c r="B547" s="41"/>
      <c r="C547" s="206" t="s">
        <v>464</v>
      </c>
      <c r="D547" s="206" t="s">
        <v>135</v>
      </c>
      <c r="E547" s="207" t="s">
        <v>759</v>
      </c>
      <c r="F547" s="208" t="s">
        <v>760</v>
      </c>
      <c r="G547" s="209" t="s">
        <v>194</v>
      </c>
      <c r="H547" s="210">
        <v>11</v>
      </c>
      <c r="I547" s="211"/>
      <c r="J547" s="212">
        <f>ROUND(I547*H547,2)</f>
        <v>0</v>
      </c>
      <c r="K547" s="208" t="s">
        <v>139</v>
      </c>
      <c r="L547" s="46"/>
      <c r="M547" s="213" t="s">
        <v>19</v>
      </c>
      <c r="N547" s="214" t="s">
        <v>45</v>
      </c>
      <c r="O547" s="86"/>
      <c r="P547" s="215">
        <f>O547*H547</f>
        <v>0</v>
      </c>
      <c r="Q547" s="215">
        <v>0</v>
      </c>
      <c r="R547" s="215">
        <f>Q547*H547</f>
        <v>0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257</v>
      </c>
      <c r="AT547" s="217" t="s">
        <v>135</v>
      </c>
      <c r="AU547" s="217" t="s">
        <v>84</v>
      </c>
      <c r="AY547" s="19" t="s">
        <v>132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82</v>
      </c>
      <c r="BK547" s="218">
        <f>ROUND(I547*H547,2)</f>
        <v>0</v>
      </c>
      <c r="BL547" s="19" t="s">
        <v>257</v>
      </c>
      <c r="BM547" s="217" t="s">
        <v>761</v>
      </c>
    </row>
    <row r="548" s="2" customFormat="1">
      <c r="A548" s="40"/>
      <c r="B548" s="41"/>
      <c r="C548" s="42"/>
      <c r="D548" s="219" t="s">
        <v>142</v>
      </c>
      <c r="E548" s="42"/>
      <c r="F548" s="220" t="s">
        <v>762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142</v>
      </c>
      <c r="AU548" s="19" t="s">
        <v>84</v>
      </c>
    </row>
    <row r="549" s="13" customFormat="1">
      <c r="A549" s="13"/>
      <c r="B549" s="224"/>
      <c r="C549" s="225"/>
      <c r="D549" s="226" t="s">
        <v>144</v>
      </c>
      <c r="E549" s="227" t="s">
        <v>19</v>
      </c>
      <c r="F549" s="228" t="s">
        <v>162</v>
      </c>
      <c r="G549" s="225"/>
      <c r="H549" s="227" t="s">
        <v>19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144</v>
      </c>
      <c r="AU549" s="234" t="s">
        <v>84</v>
      </c>
      <c r="AV549" s="13" t="s">
        <v>82</v>
      </c>
      <c r="AW549" s="13" t="s">
        <v>36</v>
      </c>
      <c r="AX549" s="13" t="s">
        <v>74</v>
      </c>
      <c r="AY549" s="234" t="s">
        <v>132</v>
      </c>
    </row>
    <row r="550" s="14" customFormat="1">
      <c r="A550" s="14"/>
      <c r="B550" s="235"/>
      <c r="C550" s="236"/>
      <c r="D550" s="226" t="s">
        <v>144</v>
      </c>
      <c r="E550" s="237" t="s">
        <v>19</v>
      </c>
      <c r="F550" s="238" t="s">
        <v>84</v>
      </c>
      <c r="G550" s="236"/>
      <c r="H550" s="239">
        <v>2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5" t="s">
        <v>144</v>
      </c>
      <c r="AU550" s="245" t="s">
        <v>84</v>
      </c>
      <c r="AV550" s="14" t="s">
        <v>84</v>
      </c>
      <c r="AW550" s="14" t="s">
        <v>36</v>
      </c>
      <c r="AX550" s="14" t="s">
        <v>74</v>
      </c>
      <c r="AY550" s="245" t="s">
        <v>132</v>
      </c>
    </row>
    <row r="551" s="13" customFormat="1">
      <c r="A551" s="13"/>
      <c r="B551" s="224"/>
      <c r="C551" s="225"/>
      <c r="D551" s="226" t="s">
        <v>144</v>
      </c>
      <c r="E551" s="227" t="s">
        <v>19</v>
      </c>
      <c r="F551" s="228" t="s">
        <v>164</v>
      </c>
      <c r="G551" s="225"/>
      <c r="H551" s="227" t="s">
        <v>19</v>
      </c>
      <c r="I551" s="229"/>
      <c r="J551" s="225"/>
      <c r="K551" s="225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144</v>
      </c>
      <c r="AU551" s="234" t="s">
        <v>84</v>
      </c>
      <c r="AV551" s="13" t="s">
        <v>82</v>
      </c>
      <c r="AW551" s="13" t="s">
        <v>36</v>
      </c>
      <c r="AX551" s="13" t="s">
        <v>74</v>
      </c>
      <c r="AY551" s="234" t="s">
        <v>132</v>
      </c>
    </row>
    <row r="552" s="14" customFormat="1">
      <c r="A552" s="14"/>
      <c r="B552" s="235"/>
      <c r="C552" s="236"/>
      <c r="D552" s="226" t="s">
        <v>144</v>
      </c>
      <c r="E552" s="237" t="s">
        <v>19</v>
      </c>
      <c r="F552" s="238" t="s">
        <v>763</v>
      </c>
      <c r="G552" s="236"/>
      <c r="H552" s="239">
        <v>3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5" t="s">
        <v>144</v>
      </c>
      <c r="AU552" s="245" t="s">
        <v>84</v>
      </c>
      <c r="AV552" s="14" t="s">
        <v>84</v>
      </c>
      <c r="AW552" s="14" t="s">
        <v>36</v>
      </c>
      <c r="AX552" s="14" t="s">
        <v>74</v>
      </c>
      <c r="AY552" s="245" t="s">
        <v>132</v>
      </c>
    </row>
    <row r="553" s="13" customFormat="1">
      <c r="A553" s="13"/>
      <c r="B553" s="224"/>
      <c r="C553" s="225"/>
      <c r="D553" s="226" t="s">
        <v>144</v>
      </c>
      <c r="E553" s="227" t="s">
        <v>19</v>
      </c>
      <c r="F553" s="228" t="s">
        <v>153</v>
      </c>
      <c r="G553" s="225"/>
      <c r="H553" s="227" t="s">
        <v>19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144</v>
      </c>
      <c r="AU553" s="234" t="s">
        <v>84</v>
      </c>
      <c r="AV553" s="13" t="s">
        <v>82</v>
      </c>
      <c r="AW553" s="13" t="s">
        <v>36</v>
      </c>
      <c r="AX553" s="13" t="s">
        <v>74</v>
      </c>
      <c r="AY553" s="234" t="s">
        <v>132</v>
      </c>
    </row>
    <row r="554" s="14" customFormat="1">
      <c r="A554" s="14"/>
      <c r="B554" s="235"/>
      <c r="C554" s="236"/>
      <c r="D554" s="226" t="s">
        <v>144</v>
      </c>
      <c r="E554" s="237" t="s">
        <v>19</v>
      </c>
      <c r="F554" s="238" t="s">
        <v>764</v>
      </c>
      <c r="G554" s="236"/>
      <c r="H554" s="239">
        <v>4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5" t="s">
        <v>144</v>
      </c>
      <c r="AU554" s="245" t="s">
        <v>84</v>
      </c>
      <c r="AV554" s="14" t="s">
        <v>84</v>
      </c>
      <c r="AW554" s="14" t="s">
        <v>36</v>
      </c>
      <c r="AX554" s="14" t="s">
        <v>74</v>
      </c>
      <c r="AY554" s="245" t="s">
        <v>132</v>
      </c>
    </row>
    <row r="555" s="13" customFormat="1">
      <c r="A555" s="13"/>
      <c r="B555" s="224"/>
      <c r="C555" s="225"/>
      <c r="D555" s="226" t="s">
        <v>144</v>
      </c>
      <c r="E555" s="227" t="s">
        <v>19</v>
      </c>
      <c r="F555" s="228" t="s">
        <v>167</v>
      </c>
      <c r="G555" s="225"/>
      <c r="H555" s="227" t="s">
        <v>19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144</v>
      </c>
      <c r="AU555" s="234" t="s">
        <v>84</v>
      </c>
      <c r="AV555" s="13" t="s">
        <v>82</v>
      </c>
      <c r="AW555" s="13" t="s">
        <v>36</v>
      </c>
      <c r="AX555" s="13" t="s">
        <v>74</v>
      </c>
      <c r="AY555" s="234" t="s">
        <v>132</v>
      </c>
    </row>
    <row r="556" s="14" customFormat="1">
      <c r="A556" s="14"/>
      <c r="B556" s="235"/>
      <c r="C556" s="236"/>
      <c r="D556" s="226" t="s">
        <v>144</v>
      </c>
      <c r="E556" s="237" t="s">
        <v>19</v>
      </c>
      <c r="F556" s="238" t="s">
        <v>84</v>
      </c>
      <c r="G556" s="236"/>
      <c r="H556" s="239">
        <v>2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5" t="s">
        <v>144</v>
      </c>
      <c r="AU556" s="245" t="s">
        <v>84</v>
      </c>
      <c r="AV556" s="14" t="s">
        <v>84</v>
      </c>
      <c r="AW556" s="14" t="s">
        <v>36</v>
      </c>
      <c r="AX556" s="14" t="s">
        <v>74</v>
      </c>
      <c r="AY556" s="245" t="s">
        <v>132</v>
      </c>
    </row>
    <row r="557" s="15" customFormat="1">
      <c r="A557" s="15"/>
      <c r="B557" s="246"/>
      <c r="C557" s="247"/>
      <c r="D557" s="226" t="s">
        <v>144</v>
      </c>
      <c r="E557" s="248" t="s">
        <v>19</v>
      </c>
      <c r="F557" s="249" t="s">
        <v>147</v>
      </c>
      <c r="G557" s="247"/>
      <c r="H557" s="250">
        <v>11</v>
      </c>
      <c r="I557" s="251"/>
      <c r="J557" s="247"/>
      <c r="K557" s="247"/>
      <c r="L557" s="252"/>
      <c r="M557" s="253"/>
      <c r="N557" s="254"/>
      <c r="O557" s="254"/>
      <c r="P557" s="254"/>
      <c r="Q557" s="254"/>
      <c r="R557" s="254"/>
      <c r="S557" s="254"/>
      <c r="T557" s="25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56" t="s">
        <v>144</v>
      </c>
      <c r="AU557" s="256" t="s">
        <v>84</v>
      </c>
      <c r="AV557" s="15" t="s">
        <v>140</v>
      </c>
      <c r="AW557" s="15" t="s">
        <v>36</v>
      </c>
      <c r="AX557" s="15" t="s">
        <v>82</v>
      </c>
      <c r="AY557" s="256" t="s">
        <v>132</v>
      </c>
    </row>
    <row r="558" s="2" customFormat="1" ht="16.5" customHeight="1">
      <c r="A558" s="40"/>
      <c r="B558" s="41"/>
      <c r="C558" s="260" t="s">
        <v>473</v>
      </c>
      <c r="D558" s="260" t="s">
        <v>602</v>
      </c>
      <c r="E558" s="261" t="s">
        <v>765</v>
      </c>
      <c r="F558" s="262" t="s">
        <v>766</v>
      </c>
      <c r="G558" s="263" t="s">
        <v>194</v>
      </c>
      <c r="H558" s="264">
        <v>11</v>
      </c>
      <c r="I558" s="265"/>
      <c r="J558" s="266">
        <f>ROUND(I558*H558,2)</f>
        <v>0</v>
      </c>
      <c r="K558" s="262" t="s">
        <v>767</v>
      </c>
      <c r="L558" s="267"/>
      <c r="M558" s="268" t="s">
        <v>19</v>
      </c>
      <c r="N558" s="269" t="s">
        <v>45</v>
      </c>
      <c r="O558" s="86"/>
      <c r="P558" s="215">
        <f>O558*H558</f>
        <v>0</v>
      </c>
      <c r="Q558" s="215">
        <v>0.00050000000000000001</v>
      </c>
      <c r="R558" s="215">
        <f>Q558*H558</f>
        <v>0.0054999999999999997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369</v>
      </c>
      <c r="AT558" s="217" t="s">
        <v>602</v>
      </c>
      <c r="AU558" s="217" t="s">
        <v>84</v>
      </c>
      <c r="AY558" s="19" t="s">
        <v>132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82</v>
      </c>
      <c r="BK558" s="218">
        <f>ROUND(I558*H558,2)</f>
        <v>0</v>
      </c>
      <c r="BL558" s="19" t="s">
        <v>257</v>
      </c>
      <c r="BM558" s="217" t="s">
        <v>768</v>
      </c>
    </row>
    <row r="559" s="13" customFormat="1">
      <c r="A559" s="13"/>
      <c r="B559" s="224"/>
      <c r="C559" s="225"/>
      <c r="D559" s="226" t="s">
        <v>144</v>
      </c>
      <c r="E559" s="227" t="s">
        <v>19</v>
      </c>
      <c r="F559" s="228" t="s">
        <v>162</v>
      </c>
      <c r="G559" s="225"/>
      <c r="H559" s="227" t="s">
        <v>19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144</v>
      </c>
      <c r="AU559" s="234" t="s">
        <v>84</v>
      </c>
      <c r="AV559" s="13" t="s">
        <v>82</v>
      </c>
      <c r="AW559" s="13" t="s">
        <v>36</v>
      </c>
      <c r="AX559" s="13" t="s">
        <v>74</v>
      </c>
      <c r="AY559" s="234" t="s">
        <v>132</v>
      </c>
    </row>
    <row r="560" s="14" customFormat="1">
      <c r="A560" s="14"/>
      <c r="B560" s="235"/>
      <c r="C560" s="236"/>
      <c r="D560" s="226" t="s">
        <v>144</v>
      </c>
      <c r="E560" s="237" t="s">
        <v>19</v>
      </c>
      <c r="F560" s="238" t="s">
        <v>84</v>
      </c>
      <c r="G560" s="236"/>
      <c r="H560" s="239">
        <v>2</v>
      </c>
      <c r="I560" s="240"/>
      <c r="J560" s="236"/>
      <c r="K560" s="236"/>
      <c r="L560" s="241"/>
      <c r="M560" s="242"/>
      <c r="N560" s="243"/>
      <c r="O560" s="243"/>
      <c r="P560" s="243"/>
      <c r="Q560" s="243"/>
      <c r="R560" s="243"/>
      <c r="S560" s="243"/>
      <c r="T560" s="24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5" t="s">
        <v>144</v>
      </c>
      <c r="AU560" s="245" t="s">
        <v>84</v>
      </c>
      <c r="AV560" s="14" t="s">
        <v>84</v>
      </c>
      <c r="AW560" s="14" t="s">
        <v>36</v>
      </c>
      <c r="AX560" s="14" t="s">
        <v>74</v>
      </c>
      <c r="AY560" s="245" t="s">
        <v>132</v>
      </c>
    </row>
    <row r="561" s="13" customFormat="1">
      <c r="A561" s="13"/>
      <c r="B561" s="224"/>
      <c r="C561" s="225"/>
      <c r="D561" s="226" t="s">
        <v>144</v>
      </c>
      <c r="E561" s="227" t="s">
        <v>19</v>
      </c>
      <c r="F561" s="228" t="s">
        <v>164</v>
      </c>
      <c r="G561" s="225"/>
      <c r="H561" s="227" t="s">
        <v>19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144</v>
      </c>
      <c r="AU561" s="234" t="s">
        <v>84</v>
      </c>
      <c r="AV561" s="13" t="s">
        <v>82</v>
      </c>
      <c r="AW561" s="13" t="s">
        <v>36</v>
      </c>
      <c r="AX561" s="13" t="s">
        <v>74</v>
      </c>
      <c r="AY561" s="234" t="s">
        <v>132</v>
      </c>
    </row>
    <row r="562" s="14" customFormat="1">
      <c r="A562" s="14"/>
      <c r="B562" s="235"/>
      <c r="C562" s="236"/>
      <c r="D562" s="226" t="s">
        <v>144</v>
      </c>
      <c r="E562" s="237" t="s">
        <v>19</v>
      </c>
      <c r="F562" s="238" t="s">
        <v>763</v>
      </c>
      <c r="G562" s="236"/>
      <c r="H562" s="239">
        <v>3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5" t="s">
        <v>144</v>
      </c>
      <c r="AU562" s="245" t="s">
        <v>84</v>
      </c>
      <c r="AV562" s="14" t="s">
        <v>84</v>
      </c>
      <c r="AW562" s="14" t="s">
        <v>36</v>
      </c>
      <c r="AX562" s="14" t="s">
        <v>74</v>
      </c>
      <c r="AY562" s="245" t="s">
        <v>132</v>
      </c>
    </row>
    <row r="563" s="13" customFormat="1">
      <c r="A563" s="13"/>
      <c r="B563" s="224"/>
      <c r="C563" s="225"/>
      <c r="D563" s="226" t="s">
        <v>144</v>
      </c>
      <c r="E563" s="227" t="s">
        <v>19</v>
      </c>
      <c r="F563" s="228" t="s">
        <v>153</v>
      </c>
      <c r="G563" s="225"/>
      <c r="H563" s="227" t="s">
        <v>19</v>
      </c>
      <c r="I563" s="229"/>
      <c r="J563" s="225"/>
      <c r="K563" s="225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144</v>
      </c>
      <c r="AU563" s="234" t="s">
        <v>84</v>
      </c>
      <c r="AV563" s="13" t="s">
        <v>82</v>
      </c>
      <c r="AW563" s="13" t="s">
        <v>36</v>
      </c>
      <c r="AX563" s="13" t="s">
        <v>74</v>
      </c>
      <c r="AY563" s="234" t="s">
        <v>132</v>
      </c>
    </row>
    <row r="564" s="14" customFormat="1">
      <c r="A564" s="14"/>
      <c r="B564" s="235"/>
      <c r="C564" s="236"/>
      <c r="D564" s="226" t="s">
        <v>144</v>
      </c>
      <c r="E564" s="237" t="s">
        <v>19</v>
      </c>
      <c r="F564" s="238" t="s">
        <v>764</v>
      </c>
      <c r="G564" s="236"/>
      <c r="H564" s="239">
        <v>4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5" t="s">
        <v>144</v>
      </c>
      <c r="AU564" s="245" t="s">
        <v>84</v>
      </c>
      <c r="AV564" s="14" t="s">
        <v>84</v>
      </c>
      <c r="AW564" s="14" t="s">
        <v>36</v>
      </c>
      <c r="AX564" s="14" t="s">
        <v>74</v>
      </c>
      <c r="AY564" s="245" t="s">
        <v>132</v>
      </c>
    </row>
    <row r="565" s="13" customFormat="1">
      <c r="A565" s="13"/>
      <c r="B565" s="224"/>
      <c r="C565" s="225"/>
      <c r="D565" s="226" t="s">
        <v>144</v>
      </c>
      <c r="E565" s="227" t="s">
        <v>19</v>
      </c>
      <c r="F565" s="228" t="s">
        <v>167</v>
      </c>
      <c r="G565" s="225"/>
      <c r="H565" s="227" t="s">
        <v>19</v>
      </c>
      <c r="I565" s="229"/>
      <c r="J565" s="225"/>
      <c r="K565" s="225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144</v>
      </c>
      <c r="AU565" s="234" t="s">
        <v>84</v>
      </c>
      <c r="AV565" s="13" t="s">
        <v>82</v>
      </c>
      <c r="AW565" s="13" t="s">
        <v>36</v>
      </c>
      <c r="AX565" s="13" t="s">
        <v>74</v>
      </c>
      <c r="AY565" s="234" t="s">
        <v>132</v>
      </c>
    </row>
    <row r="566" s="14" customFormat="1">
      <c r="A566" s="14"/>
      <c r="B566" s="235"/>
      <c r="C566" s="236"/>
      <c r="D566" s="226" t="s">
        <v>144</v>
      </c>
      <c r="E566" s="237" t="s">
        <v>19</v>
      </c>
      <c r="F566" s="238" t="s">
        <v>84</v>
      </c>
      <c r="G566" s="236"/>
      <c r="H566" s="239">
        <v>2</v>
      </c>
      <c r="I566" s="240"/>
      <c r="J566" s="236"/>
      <c r="K566" s="236"/>
      <c r="L566" s="241"/>
      <c r="M566" s="242"/>
      <c r="N566" s="243"/>
      <c r="O566" s="243"/>
      <c r="P566" s="243"/>
      <c r="Q566" s="243"/>
      <c r="R566" s="243"/>
      <c r="S566" s="243"/>
      <c r="T566" s="24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5" t="s">
        <v>144</v>
      </c>
      <c r="AU566" s="245" t="s">
        <v>84</v>
      </c>
      <c r="AV566" s="14" t="s">
        <v>84</v>
      </c>
      <c r="AW566" s="14" t="s">
        <v>36</v>
      </c>
      <c r="AX566" s="14" t="s">
        <v>74</v>
      </c>
      <c r="AY566" s="245" t="s">
        <v>132</v>
      </c>
    </row>
    <row r="567" s="15" customFormat="1">
      <c r="A567" s="15"/>
      <c r="B567" s="246"/>
      <c r="C567" s="247"/>
      <c r="D567" s="226" t="s">
        <v>144</v>
      </c>
      <c r="E567" s="248" t="s">
        <v>19</v>
      </c>
      <c r="F567" s="249" t="s">
        <v>147</v>
      </c>
      <c r="G567" s="247"/>
      <c r="H567" s="250">
        <v>11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56" t="s">
        <v>144</v>
      </c>
      <c r="AU567" s="256" t="s">
        <v>84</v>
      </c>
      <c r="AV567" s="15" t="s">
        <v>140</v>
      </c>
      <c r="AW567" s="15" t="s">
        <v>36</v>
      </c>
      <c r="AX567" s="15" t="s">
        <v>82</v>
      </c>
      <c r="AY567" s="256" t="s">
        <v>132</v>
      </c>
    </row>
    <row r="568" s="2" customFormat="1" ht="24.15" customHeight="1">
      <c r="A568" s="40"/>
      <c r="B568" s="41"/>
      <c r="C568" s="206" t="s">
        <v>482</v>
      </c>
      <c r="D568" s="206" t="s">
        <v>135</v>
      </c>
      <c r="E568" s="207" t="s">
        <v>769</v>
      </c>
      <c r="F568" s="208" t="s">
        <v>770</v>
      </c>
      <c r="G568" s="209" t="s">
        <v>194</v>
      </c>
      <c r="H568" s="210">
        <v>7</v>
      </c>
      <c r="I568" s="211"/>
      <c r="J568" s="212">
        <f>ROUND(I568*H568,2)</f>
        <v>0</v>
      </c>
      <c r="K568" s="208" t="s">
        <v>139</v>
      </c>
      <c r="L568" s="46"/>
      <c r="M568" s="213" t="s">
        <v>19</v>
      </c>
      <c r="N568" s="214" t="s">
        <v>45</v>
      </c>
      <c r="O568" s="86"/>
      <c r="P568" s="215">
        <f>O568*H568</f>
        <v>0</v>
      </c>
      <c r="Q568" s="215">
        <v>0</v>
      </c>
      <c r="R568" s="215">
        <f>Q568*H568</f>
        <v>0</v>
      </c>
      <c r="S568" s="215">
        <v>0</v>
      </c>
      <c r="T568" s="216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7" t="s">
        <v>257</v>
      </c>
      <c r="AT568" s="217" t="s">
        <v>135</v>
      </c>
      <c r="AU568" s="217" t="s">
        <v>84</v>
      </c>
      <c r="AY568" s="19" t="s">
        <v>132</v>
      </c>
      <c r="BE568" s="218">
        <f>IF(N568="základní",J568,0)</f>
        <v>0</v>
      </c>
      <c r="BF568" s="218">
        <f>IF(N568="snížená",J568,0)</f>
        <v>0</v>
      </c>
      <c r="BG568" s="218">
        <f>IF(N568="zákl. přenesená",J568,0)</f>
        <v>0</v>
      </c>
      <c r="BH568" s="218">
        <f>IF(N568="sníž. přenesená",J568,0)</f>
        <v>0</v>
      </c>
      <c r="BI568" s="218">
        <f>IF(N568="nulová",J568,0)</f>
        <v>0</v>
      </c>
      <c r="BJ568" s="19" t="s">
        <v>82</v>
      </c>
      <c r="BK568" s="218">
        <f>ROUND(I568*H568,2)</f>
        <v>0</v>
      </c>
      <c r="BL568" s="19" t="s">
        <v>257</v>
      </c>
      <c r="BM568" s="217" t="s">
        <v>771</v>
      </c>
    </row>
    <row r="569" s="2" customFormat="1">
      <c r="A569" s="40"/>
      <c r="B569" s="41"/>
      <c r="C569" s="42"/>
      <c r="D569" s="219" t="s">
        <v>142</v>
      </c>
      <c r="E569" s="42"/>
      <c r="F569" s="220" t="s">
        <v>772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142</v>
      </c>
      <c r="AU569" s="19" t="s">
        <v>84</v>
      </c>
    </row>
    <row r="570" s="13" customFormat="1">
      <c r="A570" s="13"/>
      <c r="B570" s="224"/>
      <c r="C570" s="225"/>
      <c r="D570" s="226" t="s">
        <v>144</v>
      </c>
      <c r="E570" s="227" t="s">
        <v>19</v>
      </c>
      <c r="F570" s="228" t="s">
        <v>162</v>
      </c>
      <c r="G570" s="225"/>
      <c r="H570" s="227" t="s">
        <v>19</v>
      </c>
      <c r="I570" s="229"/>
      <c r="J570" s="225"/>
      <c r="K570" s="225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144</v>
      </c>
      <c r="AU570" s="234" t="s">
        <v>84</v>
      </c>
      <c r="AV570" s="13" t="s">
        <v>82</v>
      </c>
      <c r="AW570" s="13" t="s">
        <v>36</v>
      </c>
      <c r="AX570" s="13" t="s">
        <v>74</v>
      </c>
      <c r="AY570" s="234" t="s">
        <v>132</v>
      </c>
    </row>
    <row r="571" s="14" customFormat="1">
      <c r="A571" s="14"/>
      <c r="B571" s="235"/>
      <c r="C571" s="236"/>
      <c r="D571" s="226" t="s">
        <v>144</v>
      </c>
      <c r="E571" s="237" t="s">
        <v>19</v>
      </c>
      <c r="F571" s="238" t="s">
        <v>82</v>
      </c>
      <c r="G571" s="236"/>
      <c r="H571" s="239">
        <v>1</v>
      </c>
      <c r="I571" s="240"/>
      <c r="J571" s="236"/>
      <c r="K571" s="236"/>
      <c r="L571" s="241"/>
      <c r="M571" s="242"/>
      <c r="N571" s="243"/>
      <c r="O571" s="243"/>
      <c r="P571" s="243"/>
      <c r="Q571" s="243"/>
      <c r="R571" s="243"/>
      <c r="S571" s="243"/>
      <c r="T571" s="24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5" t="s">
        <v>144</v>
      </c>
      <c r="AU571" s="245" t="s">
        <v>84</v>
      </c>
      <c r="AV571" s="14" t="s">
        <v>84</v>
      </c>
      <c r="AW571" s="14" t="s">
        <v>36</v>
      </c>
      <c r="AX571" s="14" t="s">
        <v>74</v>
      </c>
      <c r="AY571" s="245" t="s">
        <v>132</v>
      </c>
    </row>
    <row r="572" s="13" customFormat="1">
      <c r="A572" s="13"/>
      <c r="B572" s="224"/>
      <c r="C572" s="225"/>
      <c r="D572" s="226" t="s">
        <v>144</v>
      </c>
      <c r="E572" s="227" t="s">
        <v>19</v>
      </c>
      <c r="F572" s="228" t="s">
        <v>164</v>
      </c>
      <c r="G572" s="225"/>
      <c r="H572" s="227" t="s">
        <v>19</v>
      </c>
      <c r="I572" s="229"/>
      <c r="J572" s="225"/>
      <c r="K572" s="225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144</v>
      </c>
      <c r="AU572" s="234" t="s">
        <v>84</v>
      </c>
      <c r="AV572" s="13" t="s">
        <v>82</v>
      </c>
      <c r="AW572" s="13" t="s">
        <v>36</v>
      </c>
      <c r="AX572" s="13" t="s">
        <v>74</v>
      </c>
      <c r="AY572" s="234" t="s">
        <v>132</v>
      </c>
    </row>
    <row r="573" s="14" customFormat="1">
      <c r="A573" s="14"/>
      <c r="B573" s="235"/>
      <c r="C573" s="236"/>
      <c r="D573" s="226" t="s">
        <v>144</v>
      </c>
      <c r="E573" s="237" t="s">
        <v>19</v>
      </c>
      <c r="F573" s="238" t="s">
        <v>773</v>
      </c>
      <c r="G573" s="236"/>
      <c r="H573" s="239">
        <v>2</v>
      </c>
      <c r="I573" s="240"/>
      <c r="J573" s="236"/>
      <c r="K573" s="236"/>
      <c r="L573" s="241"/>
      <c r="M573" s="242"/>
      <c r="N573" s="243"/>
      <c r="O573" s="243"/>
      <c r="P573" s="243"/>
      <c r="Q573" s="243"/>
      <c r="R573" s="243"/>
      <c r="S573" s="243"/>
      <c r="T573" s="24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5" t="s">
        <v>144</v>
      </c>
      <c r="AU573" s="245" t="s">
        <v>84</v>
      </c>
      <c r="AV573" s="14" t="s">
        <v>84</v>
      </c>
      <c r="AW573" s="14" t="s">
        <v>36</v>
      </c>
      <c r="AX573" s="14" t="s">
        <v>74</v>
      </c>
      <c r="AY573" s="245" t="s">
        <v>132</v>
      </c>
    </row>
    <row r="574" s="13" customFormat="1">
      <c r="A574" s="13"/>
      <c r="B574" s="224"/>
      <c r="C574" s="225"/>
      <c r="D574" s="226" t="s">
        <v>144</v>
      </c>
      <c r="E574" s="227" t="s">
        <v>19</v>
      </c>
      <c r="F574" s="228" t="s">
        <v>153</v>
      </c>
      <c r="G574" s="225"/>
      <c r="H574" s="227" t="s">
        <v>19</v>
      </c>
      <c r="I574" s="229"/>
      <c r="J574" s="225"/>
      <c r="K574" s="225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144</v>
      </c>
      <c r="AU574" s="234" t="s">
        <v>84</v>
      </c>
      <c r="AV574" s="13" t="s">
        <v>82</v>
      </c>
      <c r="AW574" s="13" t="s">
        <v>36</v>
      </c>
      <c r="AX574" s="13" t="s">
        <v>74</v>
      </c>
      <c r="AY574" s="234" t="s">
        <v>132</v>
      </c>
    </row>
    <row r="575" s="14" customFormat="1">
      <c r="A575" s="14"/>
      <c r="B575" s="235"/>
      <c r="C575" s="236"/>
      <c r="D575" s="226" t="s">
        <v>144</v>
      </c>
      <c r="E575" s="237" t="s">
        <v>19</v>
      </c>
      <c r="F575" s="238" t="s">
        <v>774</v>
      </c>
      <c r="G575" s="236"/>
      <c r="H575" s="239">
        <v>3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5" t="s">
        <v>144</v>
      </c>
      <c r="AU575" s="245" t="s">
        <v>84</v>
      </c>
      <c r="AV575" s="14" t="s">
        <v>84</v>
      </c>
      <c r="AW575" s="14" t="s">
        <v>36</v>
      </c>
      <c r="AX575" s="14" t="s">
        <v>74</v>
      </c>
      <c r="AY575" s="245" t="s">
        <v>132</v>
      </c>
    </row>
    <row r="576" s="13" customFormat="1">
      <c r="A576" s="13"/>
      <c r="B576" s="224"/>
      <c r="C576" s="225"/>
      <c r="D576" s="226" t="s">
        <v>144</v>
      </c>
      <c r="E576" s="227" t="s">
        <v>19</v>
      </c>
      <c r="F576" s="228" t="s">
        <v>167</v>
      </c>
      <c r="G576" s="225"/>
      <c r="H576" s="227" t="s">
        <v>19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144</v>
      </c>
      <c r="AU576" s="234" t="s">
        <v>84</v>
      </c>
      <c r="AV576" s="13" t="s">
        <v>82</v>
      </c>
      <c r="AW576" s="13" t="s">
        <v>36</v>
      </c>
      <c r="AX576" s="13" t="s">
        <v>74</v>
      </c>
      <c r="AY576" s="234" t="s">
        <v>132</v>
      </c>
    </row>
    <row r="577" s="14" customFormat="1">
      <c r="A577" s="14"/>
      <c r="B577" s="235"/>
      <c r="C577" s="236"/>
      <c r="D577" s="226" t="s">
        <v>144</v>
      </c>
      <c r="E577" s="237" t="s">
        <v>19</v>
      </c>
      <c r="F577" s="238" t="s">
        <v>82</v>
      </c>
      <c r="G577" s="236"/>
      <c r="H577" s="239">
        <v>1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5" t="s">
        <v>144</v>
      </c>
      <c r="AU577" s="245" t="s">
        <v>84</v>
      </c>
      <c r="AV577" s="14" t="s">
        <v>84</v>
      </c>
      <c r="AW577" s="14" t="s">
        <v>36</v>
      </c>
      <c r="AX577" s="14" t="s">
        <v>74</v>
      </c>
      <c r="AY577" s="245" t="s">
        <v>132</v>
      </c>
    </row>
    <row r="578" s="15" customFormat="1">
      <c r="A578" s="15"/>
      <c r="B578" s="246"/>
      <c r="C578" s="247"/>
      <c r="D578" s="226" t="s">
        <v>144</v>
      </c>
      <c r="E578" s="248" t="s">
        <v>19</v>
      </c>
      <c r="F578" s="249" t="s">
        <v>147</v>
      </c>
      <c r="G578" s="247"/>
      <c r="H578" s="250">
        <v>7</v>
      </c>
      <c r="I578" s="251"/>
      <c r="J578" s="247"/>
      <c r="K578" s="247"/>
      <c r="L578" s="252"/>
      <c r="M578" s="253"/>
      <c r="N578" s="254"/>
      <c r="O578" s="254"/>
      <c r="P578" s="254"/>
      <c r="Q578" s="254"/>
      <c r="R578" s="254"/>
      <c r="S578" s="254"/>
      <c r="T578" s="25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56" t="s">
        <v>144</v>
      </c>
      <c r="AU578" s="256" t="s">
        <v>84</v>
      </c>
      <c r="AV578" s="15" t="s">
        <v>140</v>
      </c>
      <c r="AW578" s="15" t="s">
        <v>36</v>
      </c>
      <c r="AX578" s="15" t="s">
        <v>82</v>
      </c>
      <c r="AY578" s="256" t="s">
        <v>132</v>
      </c>
    </row>
    <row r="579" s="2" customFormat="1" ht="16.5" customHeight="1">
      <c r="A579" s="40"/>
      <c r="B579" s="41"/>
      <c r="C579" s="260" t="s">
        <v>492</v>
      </c>
      <c r="D579" s="260" t="s">
        <v>602</v>
      </c>
      <c r="E579" s="261" t="s">
        <v>775</v>
      </c>
      <c r="F579" s="262" t="s">
        <v>776</v>
      </c>
      <c r="G579" s="263" t="s">
        <v>194</v>
      </c>
      <c r="H579" s="264">
        <v>4</v>
      </c>
      <c r="I579" s="265"/>
      <c r="J579" s="266">
        <f>ROUND(I579*H579,2)</f>
        <v>0</v>
      </c>
      <c r="K579" s="262" t="s">
        <v>767</v>
      </c>
      <c r="L579" s="267"/>
      <c r="M579" s="268" t="s">
        <v>19</v>
      </c>
      <c r="N579" s="269" t="s">
        <v>45</v>
      </c>
      <c r="O579" s="86"/>
      <c r="P579" s="215">
        <f>O579*H579</f>
        <v>0</v>
      </c>
      <c r="Q579" s="215">
        <v>0.00050000000000000001</v>
      </c>
      <c r="R579" s="215">
        <f>Q579*H579</f>
        <v>0.002</v>
      </c>
      <c r="S579" s="215">
        <v>0</v>
      </c>
      <c r="T579" s="216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7" t="s">
        <v>369</v>
      </c>
      <c r="AT579" s="217" t="s">
        <v>602</v>
      </c>
      <c r="AU579" s="217" t="s">
        <v>84</v>
      </c>
      <c r="AY579" s="19" t="s">
        <v>132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82</v>
      </c>
      <c r="BK579" s="218">
        <f>ROUND(I579*H579,2)</f>
        <v>0</v>
      </c>
      <c r="BL579" s="19" t="s">
        <v>257</v>
      </c>
      <c r="BM579" s="217" t="s">
        <v>777</v>
      </c>
    </row>
    <row r="580" s="13" customFormat="1">
      <c r="A580" s="13"/>
      <c r="B580" s="224"/>
      <c r="C580" s="225"/>
      <c r="D580" s="226" t="s">
        <v>144</v>
      </c>
      <c r="E580" s="227" t="s">
        <v>19</v>
      </c>
      <c r="F580" s="228" t="s">
        <v>162</v>
      </c>
      <c r="G580" s="225"/>
      <c r="H580" s="227" t="s">
        <v>19</v>
      </c>
      <c r="I580" s="229"/>
      <c r="J580" s="225"/>
      <c r="K580" s="225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144</v>
      </c>
      <c r="AU580" s="234" t="s">
        <v>84</v>
      </c>
      <c r="AV580" s="13" t="s">
        <v>82</v>
      </c>
      <c r="AW580" s="13" t="s">
        <v>36</v>
      </c>
      <c r="AX580" s="13" t="s">
        <v>74</v>
      </c>
      <c r="AY580" s="234" t="s">
        <v>132</v>
      </c>
    </row>
    <row r="581" s="14" customFormat="1">
      <c r="A581" s="14"/>
      <c r="B581" s="235"/>
      <c r="C581" s="236"/>
      <c r="D581" s="226" t="s">
        <v>144</v>
      </c>
      <c r="E581" s="237" t="s">
        <v>19</v>
      </c>
      <c r="F581" s="238" t="s">
        <v>82</v>
      </c>
      <c r="G581" s="236"/>
      <c r="H581" s="239">
        <v>1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144</v>
      </c>
      <c r="AU581" s="245" t="s">
        <v>84</v>
      </c>
      <c r="AV581" s="14" t="s">
        <v>84</v>
      </c>
      <c r="AW581" s="14" t="s">
        <v>36</v>
      </c>
      <c r="AX581" s="14" t="s">
        <v>74</v>
      </c>
      <c r="AY581" s="245" t="s">
        <v>132</v>
      </c>
    </row>
    <row r="582" s="13" customFormat="1">
      <c r="A582" s="13"/>
      <c r="B582" s="224"/>
      <c r="C582" s="225"/>
      <c r="D582" s="226" t="s">
        <v>144</v>
      </c>
      <c r="E582" s="227" t="s">
        <v>19</v>
      </c>
      <c r="F582" s="228" t="s">
        <v>164</v>
      </c>
      <c r="G582" s="225"/>
      <c r="H582" s="227" t="s">
        <v>19</v>
      </c>
      <c r="I582" s="229"/>
      <c r="J582" s="225"/>
      <c r="K582" s="225"/>
      <c r="L582" s="230"/>
      <c r="M582" s="231"/>
      <c r="N582" s="232"/>
      <c r="O582" s="232"/>
      <c r="P582" s="232"/>
      <c r="Q582" s="232"/>
      <c r="R582" s="232"/>
      <c r="S582" s="232"/>
      <c r="T582" s="23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4" t="s">
        <v>144</v>
      </c>
      <c r="AU582" s="234" t="s">
        <v>84</v>
      </c>
      <c r="AV582" s="13" t="s">
        <v>82</v>
      </c>
      <c r="AW582" s="13" t="s">
        <v>36</v>
      </c>
      <c r="AX582" s="13" t="s">
        <v>74</v>
      </c>
      <c r="AY582" s="234" t="s">
        <v>132</v>
      </c>
    </row>
    <row r="583" s="14" customFormat="1">
      <c r="A583" s="14"/>
      <c r="B583" s="235"/>
      <c r="C583" s="236"/>
      <c r="D583" s="226" t="s">
        <v>144</v>
      </c>
      <c r="E583" s="237" t="s">
        <v>19</v>
      </c>
      <c r="F583" s="238" t="s">
        <v>82</v>
      </c>
      <c r="G583" s="236"/>
      <c r="H583" s="239">
        <v>1</v>
      </c>
      <c r="I583" s="240"/>
      <c r="J583" s="236"/>
      <c r="K583" s="236"/>
      <c r="L583" s="241"/>
      <c r="M583" s="242"/>
      <c r="N583" s="243"/>
      <c r="O583" s="243"/>
      <c r="P583" s="243"/>
      <c r="Q583" s="243"/>
      <c r="R583" s="243"/>
      <c r="S583" s="243"/>
      <c r="T583" s="24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5" t="s">
        <v>144</v>
      </c>
      <c r="AU583" s="245" t="s">
        <v>84</v>
      </c>
      <c r="AV583" s="14" t="s">
        <v>84</v>
      </c>
      <c r="AW583" s="14" t="s">
        <v>36</v>
      </c>
      <c r="AX583" s="14" t="s">
        <v>74</v>
      </c>
      <c r="AY583" s="245" t="s">
        <v>132</v>
      </c>
    </row>
    <row r="584" s="13" customFormat="1">
      <c r="A584" s="13"/>
      <c r="B584" s="224"/>
      <c r="C584" s="225"/>
      <c r="D584" s="226" t="s">
        <v>144</v>
      </c>
      <c r="E584" s="227" t="s">
        <v>19</v>
      </c>
      <c r="F584" s="228" t="s">
        <v>153</v>
      </c>
      <c r="G584" s="225"/>
      <c r="H584" s="227" t="s">
        <v>19</v>
      </c>
      <c r="I584" s="229"/>
      <c r="J584" s="225"/>
      <c r="K584" s="225"/>
      <c r="L584" s="230"/>
      <c r="M584" s="231"/>
      <c r="N584" s="232"/>
      <c r="O584" s="232"/>
      <c r="P584" s="232"/>
      <c r="Q584" s="232"/>
      <c r="R584" s="232"/>
      <c r="S584" s="232"/>
      <c r="T584" s="23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4" t="s">
        <v>144</v>
      </c>
      <c r="AU584" s="234" t="s">
        <v>84</v>
      </c>
      <c r="AV584" s="13" t="s">
        <v>82</v>
      </c>
      <c r="AW584" s="13" t="s">
        <v>36</v>
      </c>
      <c r="AX584" s="13" t="s">
        <v>74</v>
      </c>
      <c r="AY584" s="234" t="s">
        <v>132</v>
      </c>
    </row>
    <row r="585" s="14" customFormat="1">
      <c r="A585" s="14"/>
      <c r="B585" s="235"/>
      <c r="C585" s="236"/>
      <c r="D585" s="226" t="s">
        <v>144</v>
      </c>
      <c r="E585" s="237" t="s">
        <v>19</v>
      </c>
      <c r="F585" s="238" t="s">
        <v>82</v>
      </c>
      <c r="G585" s="236"/>
      <c r="H585" s="239">
        <v>1</v>
      </c>
      <c r="I585" s="240"/>
      <c r="J585" s="236"/>
      <c r="K585" s="236"/>
      <c r="L585" s="241"/>
      <c r="M585" s="242"/>
      <c r="N585" s="243"/>
      <c r="O585" s="243"/>
      <c r="P585" s="243"/>
      <c r="Q585" s="243"/>
      <c r="R585" s="243"/>
      <c r="S585" s="243"/>
      <c r="T585" s="24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5" t="s">
        <v>144</v>
      </c>
      <c r="AU585" s="245" t="s">
        <v>84</v>
      </c>
      <c r="AV585" s="14" t="s">
        <v>84</v>
      </c>
      <c r="AW585" s="14" t="s">
        <v>36</v>
      </c>
      <c r="AX585" s="14" t="s">
        <v>74</v>
      </c>
      <c r="AY585" s="245" t="s">
        <v>132</v>
      </c>
    </row>
    <row r="586" s="13" customFormat="1">
      <c r="A586" s="13"/>
      <c r="B586" s="224"/>
      <c r="C586" s="225"/>
      <c r="D586" s="226" t="s">
        <v>144</v>
      </c>
      <c r="E586" s="227" t="s">
        <v>19</v>
      </c>
      <c r="F586" s="228" t="s">
        <v>167</v>
      </c>
      <c r="G586" s="225"/>
      <c r="H586" s="227" t="s">
        <v>19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144</v>
      </c>
      <c r="AU586" s="234" t="s">
        <v>84</v>
      </c>
      <c r="AV586" s="13" t="s">
        <v>82</v>
      </c>
      <c r="AW586" s="13" t="s">
        <v>36</v>
      </c>
      <c r="AX586" s="13" t="s">
        <v>74</v>
      </c>
      <c r="AY586" s="234" t="s">
        <v>132</v>
      </c>
    </row>
    <row r="587" s="14" customFormat="1">
      <c r="A587" s="14"/>
      <c r="B587" s="235"/>
      <c r="C587" s="236"/>
      <c r="D587" s="226" t="s">
        <v>144</v>
      </c>
      <c r="E587" s="237" t="s">
        <v>19</v>
      </c>
      <c r="F587" s="238" t="s">
        <v>82</v>
      </c>
      <c r="G587" s="236"/>
      <c r="H587" s="239">
        <v>1</v>
      </c>
      <c r="I587" s="240"/>
      <c r="J587" s="236"/>
      <c r="K587" s="236"/>
      <c r="L587" s="241"/>
      <c r="M587" s="242"/>
      <c r="N587" s="243"/>
      <c r="O587" s="243"/>
      <c r="P587" s="243"/>
      <c r="Q587" s="243"/>
      <c r="R587" s="243"/>
      <c r="S587" s="243"/>
      <c r="T587" s="24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5" t="s">
        <v>144</v>
      </c>
      <c r="AU587" s="245" t="s">
        <v>84</v>
      </c>
      <c r="AV587" s="14" t="s">
        <v>84</v>
      </c>
      <c r="AW587" s="14" t="s">
        <v>36</v>
      </c>
      <c r="AX587" s="14" t="s">
        <v>74</v>
      </c>
      <c r="AY587" s="245" t="s">
        <v>132</v>
      </c>
    </row>
    <row r="588" s="15" customFormat="1">
      <c r="A588" s="15"/>
      <c r="B588" s="246"/>
      <c r="C588" s="247"/>
      <c r="D588" s="226" t="s">
        <v>144</v>
      </c>
      <c r="E588" s="248" t="s">
        <v>19</v>
      </c>
      <c r="F588" s="249" t="s">
        <v>147</v>
      </c>
      <c r="G588" s="247"/>
      <c r="H588" s="250">
        <v>4</v>
      </c>
      <c r="I588" s="251"/>
      <c r="J588" s="247"/>
      <c r="K588" s="247"/>
      <c r="L588" s="252"/>
      <c r="M588" s="253"/>
      <c r="N588" s="254"/>
      <c r="O588" s="254"/>
      <c r="P588" s="254"/>
      <c r="Q588" s="254"/>
      <c r="R588" s="254"/>
      <c r="S588" s="254"/>
      <c r="T588" s="25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56" t="s">
        <v>144</v>
      </c>
      <c r="AU588" s="256" t="s">
        <v>84</v>
      </c>
      <c r="AV588" s="15" t="s">
        <v>140</v>
      </c>
      <c r="AW588" s="15" t="s">
        <v>36</v>
      </c>
      <c r="AX588" s="15" t="s">
        <v>82</v>
      </c>
      <c r="AY588" s="256" t="s">
        <v>132</v>
      </c>
    </row>
    <row r="589" s="2" customFormat="1" ht="16.5" customHeight="1">
      <c r="A589" s="40"/>
      <c r="B589" s="41"/>
      <c r="C589" s="260" t="s">
        <v>501</v>
      </c>
      <c r="D589" s="260" t="s">
        <v>602</v>
      </c>
      <c r="E589" s="261" t="s">
        <v>778</v>
      </c>
      <c r="F589" s="262" t="s">
        <v>779</v>
      </c>
      <c r="G589" s="263" t="s">
        <v>194</v>
      </c>
      <c r="H589" s="264">
        <v>3</v>
      </c>
      <c r="I589" s="265"/>
      <c r="J589" s="266">
        <f>ROUND(I589*H589,2)</f>
        <v>0</v>
      </c>
      <c r="K589" s="262" t="s">
        <v>139</v>
      </c>
      <c r="L589" s="267"/>
      <c r="M589" s="268" t="s">
        <v>19</v>
      </c>
      <c r="N589" s="269" t="s">
        <v>45</v>
      </c>
      <c r="O589" s="86"/>
      <c r="P589" s="215">
        <f>O589*H589</f>
        <v>0</v>
      </c>
      <c r="Q589" s="215">
        <v>0.00050000000000000001</v>
      </c>
      <c r="R589" s="215">
        <f>Q589*H589</f>
        <v>0.0015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369</v>
      </c>
      <c r="AT589" s="217" t="s">
        <v>602</v>
      </c>
      <c r="AU589" s="217" t="s">
        <v>84</v>
      </c>
      <c r="AY589" s="19" t="s">
        <v>132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82</v>
      </c>
      <c r="BK589" s="218">
        <f>ROUND(I589*H589,2)</f>
        <v>0</v>
      </c>
      <c r="BL589" s="19" t="s">
        <v>257</v>
      </c>
      <c r="BM589" s="217" t="s">
        <v>780</v>
      </c>
    </row>
    <row r="590" s="13" customFormat="1">
      <c r="A590" s="13"/>
      <c r="B590" s="224"/>
      <c r="C590" s="225"/>
      <c r="D590" s="226" t="s">
        <v>144</v>
      </c>
      <c r="E590" s="227" t="s">
        <v>19</v>
      </c>
      <c r="F590" s="228" t="s">
        <v>164</v>
      </c>
      <c r="G590" s="225"/>
      <c r="H590" s="227" t="s">
        <v>19</v>
      </c>
      <c r="I590" s="229"/>
      <c r="J590" s="225"/>
      <c r="K590" s="225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144</v>
      </c>
      <c r="AU590" s="234" t="s">
        <v>84</v>
      </c>
      <c r="AV590" s="13" t="s">
        <v>82</v>
      </c>
      <c r="AW590" s="13" t="s">
        <v>36</v>
      </c>
      <c r="AX590" s="13" t="s">
        <v>74</v>
      </c>
      <c r="AY590" s="234" t="s">
        <v>132</v>
      </c>
    </row>
    <row r="591" s="14" customFormat="1">
      <c r="A591" s="14"/>
      <c r="B591" s="235"/>
      <c r="C591" s="236"/>
      <c r="D591" s="226" t="s">
        <v>144</v>
      </c>
      <c r="E591" s="237" t="s">
        <v>19</v>
      </c>
      <c r="F591" s="238" t="s">
        <v>82</v>
      </c>
      <c r="G591" s="236"/>
      <c r="H591" s="239">
        <v>1</v>
      </c>
      <c r="I591" s="240"/>
      <c r="J591" s="236"/>
      <c r="K591" s="236"/>
      <c r="L591" s="241"/>
      <c r="M591" s="242"/>
      <c r="N591" s="243"/>
      <c r="O591" s="243"/>
      <c r="P591" s="243"/>
      <c r="Q591" s="243"/>
      <c r="R591" s="243"/>
      <c r="S591" s="243"/>
      <c r="T591" s="24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5" t="s">
        <v>144</v>
      </c>
      <c r="AU591" s="245" t="s">
        <v>84</v>
      </c>
      <c r="AV591" s="14" t="s">
        <v>84</v>
      </c>
      <c r="AW591" s="14" t="s">
        <v>36</v>
      </c>
      <c r="AX591" s="14" t="s">
        <v>74</v>
      </c>
      <c r="AY591" s="245" t="s">
        <v>132</v>
      </c>
    </row>
    <row r="592" s="13" customFormat="1">
      <c r="A592" s="13"/>
      <c r="B592" s="224"/>
      <c r="C592" s="225"/>
      <c r="D592" s="226" t="s">
        <v>144</v>
      </c>
      <c r="E592" s="227" t="s">
        <v>19</v>
      </c>
      <c r="F592" s="228" t="s">
        <v>153</v>
      </c>
      <c r="G592" s="225"/>
      <c r="H592" s="227" t="s">
        <v>19</v>
      </c>
      <c r="I592" s="229"/>
      <c r="J592" s="225"/>
      <c r="K592" s="225"/>
      <c r="L592" s="230"/>
      <c r="M592" s="231"/>
      <c r="N592" s="232"/>
      <c r="O592" s="232"/>
      <c r="P592" s="232"/>
      <c r="Q592" s="232"/>
      <c r="R592" s="232"/>
      <c r="S592" s="232"/>
      <c r="T592" s="23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4" t="s">
        <v>144</v>
      </c>
      <c r="AU592" s="234" t="s">
        <v>84</v>
      </c>
      <c r="AV592" s="13" t="s">
        <v>82</v>
      </c>
      <c r="AW592" s="13" t="s">
        <v>36</v>
      </c>
      <c r="AX592" s="13" t="s">
        <v>74</v>
      </c>
      <c r="AY592" s="234" t="s">
        <v>132</v>
      </c>
    </row>
    <row r="593" s="14" customFormat="1">
      <c r="A593" s="14"/>
      <c r="B593" s="235"/>
      <c r="C593" s="236"/>
      <c r="D593" s="226" t="s">
        <v>144</v>
      </c>
      <c r="E593" s="237" t="s">
        <v>19</v>
      </c>
      <c r="F593" s="238" t="s">
        <v>773</v>
      </c>
      <c r="G593" s="236"/>
      <c r="H593" s="239">
        <v>2</v>
      </c>
      <c r="I593" s="240"/>
      <c r="J593" s="236"/>
      <c r="K593" s="236"/>
      <c r="L593" s="241"/>
      <c r="M593" s="242"/>
      <c r="N593" s="243"/>
      <c r="O593" s="243"/>
      <c r="P593" s="243"/>
      <c r="Q593" s="243"/>
      <c r="R593" s="243"/>
      <c r="S593" s="243"/>
      <c r="T593" s="24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5" t="s">
        <v>144</v>
      </c>
      <c r="AU593" s="245" t="s">
        <v>84</v>
      </c>
      <c r="AV593" s="14" t="s">
        <v>84</v>
      </c>
      <c r="AW593" s="14" t="s">
        <v>36</v>
      </c>
      <c r="AX593" s="14" t="s">
        <v>74</v>
      </c>
      <c r="AY593" s="245" t="s">
        <v>132</v>
      </c>
    </row>
    <row r="594" s="15" customFormat="1">
      <c r="A594" s="15"/>
      <c r="B594" s="246"/>
      <c r="C594" s="247"/>
      <c r="D594" s="226" t="s">
        <v>144</v>
      </c>
      <c r="E594" s="248" t="s">
        <v>19</v>
      </c>
      <c r="F594" s="249" t="s">
        <v>147</v>
      </c>
      <c r="G594" s="247"/>
      <c r="H594" s="250">
        <v>3</v>
      </c>
      <c r="I594" s="251"/>
      <c r="J594" s="247"/>
      <c r="K594" s="247"/>
      <c r="L594" s="252"/>
      <c r="M594" s="253"/>
      <c r="N594" s="254"/>
      <c r="O594" s="254"/>
      <c r="P594" s="254"/>
      <c r="Q594" s="254"/>
      <c r="R594" s="254"/>
      <c r="S594" s="254"/>
      <c r="T594" s="25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56" t="s">
        <v>144</v>
      </c>
      <c r="AU594" s="256" t="s">
        <v>84</v>
      </c>
      <c r="AV594" s="15" t="s">
        <v>140</v>
      </c>
      <c r="AW594" s="15" t="s">
        <v>36</v>
      </c>
      <c r="AX594" s="15" t="s">
        <v>82</v>
      </c>
      <c r="AY594" s="256" t="s">
        <v>132</v>
      </c>
    </row>
    <row r="595" s="2" customFormat="1" ht="24.15" customHeight="1">
      <c r="A595" s="40"/>
      <c r="B595" s="41"/>
      <c r="C595" s="206" t="s">
        <v>404</v>
      </c>
      <c r="D595" s="206" t="s">
        <v>135</v>
      </c>
      <c r="E595" s="207" t="s">
        <v>781</v>
      </c>
      <c r="F595" s="208" t="s">
        <v>782</v>
      </c>
      <c r="G595" s="209" t="s">
        <v>194</v>
      </c>
      <c r="H595" s="210">
        <v>7</v>
      </c>
      <c r="I595" s="211"/>
      <c r="J595" s="212">
        <f>ROUND(I595*H595,2)</f>
        <v>0</v>
      </c>
      <c r="K595" s="208" t="s">
        <v>139</v>
      </c>
      <c r="L595" s="46"/>
      <c r="M595" s="213" t="s">
        <v>19</v>
      </c>
      <c r="N595" s="214" t="s">
        <v>45</v>
      </c>
      <c r="O595" s="86"/>
      <c r="P595" s="215">
        <f>O595*H595</f>
        <v>0</v>
      </c>
      <c r="Q595" s="215">
        <v>0</v>
      </c>
      <c r="R595" s="215">
        <f>Q595*H595</f>
        <v>0</v>
      </c>
      <c r="S595" s="215">
        <v>0</v>
      </c>
      <c r="T595" s="216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7" t="s">
        <v>257</v>
      </c>
      <c r="AT595" s="217" t="s">
        <v>135</v>
      </c>
      <c r="AU595" s="217" t="s">
        <v>84</v>
      </c>
      <c r="AY595" s="19" t="s">
        <v>132</v>
      </c>
      <c r="BE595" s="218">
        <f>IF(N595="základní",J595,0)</f>
        <v>0</v>
      </c>
      <c r="BF595" s="218">
        <f>IF(N595="snížená",J595,0)</f>
        <v>0</v>
      </c>
      <c r="BG595" s="218">
        <f>IF(N595="zákl. přenesená",J595,0)</f>
        <v>0</v>
      </c>
      <c r="BH595" s="218">
        <f>IF(N595="sníž. přenesená",J595,0)</f>
        <v>0</v>
      </c>
      <c r="BI595" s="218">
        <f>IF(N595="nulová",J595,0)</f>
        <v>0</v>
      </c>
      <c r="BJ595" s="19" t="s">
        <v>82</v>
      </c>
      <c r="BK595" s="218">
        <f>ROUND(I595*H595,2)</f>
        <v>0</v>
      </c>
      <c r="BL595" s="19" t="s">
        <v>257</v>
      </c>
      <c r="BM595" s="217" t="s">
        <v>783</v>
      </c>
    </row>
    <row r="596" s="2" customFormat="1">
      <c r="A596" s="40"/>
      <c r="B596" s="41"/>
      <c r="C596" s="42"/>
      <c r="D596" s="219" t="s">
        <v>142</v>
      </c>
      <c r="E596" s="42"/>
      <c r="F596" s="220" t="s">
        <v>784</v>
      </c>
      <c r="G596" s="42"/>
      <c r="H596" s="42"/>
      <c r="I596" s="221"/>
      <c r="J596" s="42"/>
      <c r="K596" s="42"/>
      <c r="L596" s="46"/>
      <c r="M596" s="222"/>
      <c r="N596" s="223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142</v>
      </c>
      <c r="AU596" s="19" t="s">
        <v>84</v>
      </c>
    </row>
    <row r="597" s="13" customFormat="1">
      <c r="A597" s="13"/>
      <c r="B597" s="224"/>
      <c r="C597" s="225"/>
      <c r="D597" s="226" t="s">
        <v>144</v>
      </c>
      <c r="E597" s="227" t="s">
        <v>19</v>
      </c>
      <c r="F597" s="228" t="s">
        <v>162</v>
      </c>
      <c r="G597" s="225"/>
      <c r="H597" s="227" t="s">
        <v>19</v>
      </c>
      <c r="I597" s="229"/>
      <c r="J597" s="225"/>
      <c r="K597" s="225"/>
      <c r="L597" s="230"/>
      <c r="M597" s="231"/>
      <c r="N597" s="232"/>
      <c r="O597" s="232"/>
      <c r="P597" s="232"/>
      <c r="Q597" s="232"/>
      <c r="R597" s="232"/>
      <c r="S597" s="232"/>
      <c r="T597" s="23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4" t="s">
        <v>144</v>
      </c>
      <c r="AU597" s="234" t="s">
        <v>84</v>
      </c>
      <c r="AV597" s="13" t="s">
        <v>82</v>
      </c>
      <c r="AW597" s="13" t="s">
        <v>36</v>
      </c>
      <c r="AX597" s="13" t="s">
        <v>74</v>
      </c>
      <c r="AY597" s="234" t="s">
        <v>132</v>
      </c>
    </row>
    <row r="598" s="14" customFormat="1">
      <c r="A598" s="14"/>
      <c r="B598" s="235"/>
      <c r="C598" s="236"/>
      <c r="D598" s="226" t="s">
        <v>144</v>
      </c>
      <c r="E598" s="237" t="s">
        <v>19</v>
      </c>
      <c r="F598" s="238" t="s">
        <v>82</v>
      </c>
      <c r="G598" s="236"/>
      <c r="H598" s="239">
        <v>1</v>
      </c>
      <c r="I598" s="240"/>
      <c r="J598" s="236"/>
      <c r="K598" s="236"/>
      <c r="L598" s="241"/>
      <c r="M598" s="242"/>
      <c r="N598" s="243"/>
      <c r="O598" s="243"/>
      <c r="P598" s="243"/>
      <c r="Q598" s="243"/>
      <c r="R598" s="243"/>
      <c r="S598" s="243"/>
      <c r="T598" s="24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5" t="s">
        <v>144</v>
      </c>
      <c r="AU598" s="245" t="s">
        <v>84</v>
      </c>
      <c r="AV598" s="14" t="s">
        <v>84</v>
      </c>
      <c r="AW598" s="14" t="s">
        <v>36</v>
      </c>
      <c r="AX598" s="14" t="s">
        <v>74</v>
      </c>
      <c r="AY598" s="245" t="s">
        <v>132</v>
      </c>
    </row>
    <row r="599" s="13" customFormat="1">
      <c r="A599" s="13"/>
      <c r="B599" s="224"/>
      <c r="C599" s="225"/>
      <c r="D599" s="226" t="s">
        <v>144</v>
      </c>
      <c r="E599" s="227" t="s">
        <v>19</v>
      </c>
      <c r="F599" s="228" t="s">
        <v>164</v>
      </c>
      <c r="G599" s="225"/>
      <c r="H599" s="227" t="s">
        <v>19</v>
      </c>
      <c r="I599" s="229"/>
      <c r="J599" s="225"/>
      <c r="K599" s="225"/>
      <c r="L599" s="230"/>
      <c r="M599" s="231"/>
      <c r="N599" s="232"/>
      <c r="O599" s="232"/>
      <c r="P599" s="232"/>
      <c r="Q599" s="232"/>
      <c r="R599" s="232"/>
      <c r="S599" s="232"/>
      <c r="T599" s="23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4" t="s">
        <v>144</v>
      </c>
      <c r="AU599" s="234" t="s">
        <v>84</v>
      </c>
      <c r="AV599" s="13" t="s">
        <v>82</v>
      </c>
      <c r="AW599" s="13" t="s">
        <v>36</v>
      </c>
      <c r="AX599" s="13" t="s">
        <v>74</v>
      </c>
      <c r="AY599" s="234" t="s">
        <v>132</v>
      </c>
    </row>
    <row r="600" s="14" customFormat="1">
      <c r="A600" s="14"/>
      <c r="B600" s="235"/>
      <c r="C600" s="236"/>
      <c r="D600" s="226" t="s">
        <v>144</v>
      </c>
      <c r="E600" s="237" t="s">
        <v>19</v>
      </c>
      <c r="F600" s="238" t="s">
        <v>773</v>
      </c>
      <c r="G600" s="236"/>
      <c r="H600" s="239">
        <v>2</v>
      </c>
      <c r="I600" s="240"/>
      <c r="J600" s="236"/>
      <c r="K600" s="236"/>
      <c r="L600" s="241"/>
      <c r="M600" s="242"/>
      <c r="N600" s="243"/>
      <c r="O600" s="243"/>
      <c r="P600" s="243"/>
      <c r="Q600" s="243"/>
      <c r="R600" s="243"/>
      <c r="S600" s="243"/>
      <c r="T600" s="24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5" t="s">
        <v>144</v>
      </c>
      <c r="AU600" s="245" t="s">
        <v>84</v>
      </c>
      <c r="AV600" s="14" t="s">
        <v>84</v>
      </c>
      <c r="AW600" s="14" t="s">
        <v>36</v>
      </c>
      <c r="AX600" s="14" t="s">
        <v>74</v>
      </c>
      <c r="AY600" s="245" t="s">
        <v>132</v>
      </c>
    </row>
    <row r="601" s="13" customFormat="1">
      <c r="A601" s="13"/>
      <c r="B601" s="224"/>
      <c r="C601" s="225"/>
      <c r="D601" s="226" t="s">
        <v>144</v>
      </c>
      <c r="E601" s="227" t="s">
        <v>19</v>
      </c>
      <c r="F601" s="228" t="s">
        <v>153</v>
      </c>
      <c r="G601" s="225"/>
      <c r="H601" s="227" t="s">
        <v>19</v>
      </c>
      <c r="I601" s="229"/>
      <c r="J601" s="225"/>
      <c r="K601" s="225"/>
      <c r="L601" s="230"/>
      <c r="M601" s="231"/>
      <c r="N601" s="232"/>
      <c r="O601" s="232"/>
      <c r="P601" s="232"/>
      <c r="Q601" s="232"/>
      <c r="R601" s="232"/>
      <c r="S601" s="232"/>
      <c r="T601" s="23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4" t="s">
        <v>144</v>
      </c>
      <c r="AU601" s="234" t="s">
        <v>84</v>
      </c>
      <c r="AV601" s="13" t="s">
        <v>82</v>
      </c>
      <c r="AW601" s="13" t="s">
        <v>36</v>
      </c>
      <c r="AX601" s="13" t="s">
        <v>74</v>
      </c>
      <c r="AY601" s="234" t="s">
        <v>132</v>
      </c>
    </row>
    <row r="602" s="14" customFormat="1">
      <c r="A602" s="14"/>
      <c r="B602" s="235"/>
      <c r="C602" s="236"/>
      <c r="D602" s="226" t="s">
        <v>144</v>
      </c>
      <c r="E602" s="237" t="s">
        <v>19</v>
      </c>
      <c r="F602" s="238" t="s">
        <v>774</v>
      </c>
      <c r="G602" s="236"/>
      <c r="H602" s="239">
        <v>3</v>
      </c>
      <c r="I602" s="240"/>
      <c r="J602" s="236"/>
      <c r="K602" s="236"/>
      <c r="L602" s="241"/>
      <c r="M602" s="242"/>
      <c r="N602" s="243"/>
      <c r="O602" s="243"/>
      <c r="P602" s="243"/>
      <c r="Q602" s="243"/>
      <c r="R602" s="243"/>
      <c r="S602" s="243"/>
      <c r="T602" s="24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5" t="s">
        <v>144</v>
      </c>
      <c r="AU602" s="245" t="s">
        <v>84</v>
      </c>
      <c r="AV602" s="14" t="s">
        <v>84</v>
      </c>
      <c r="AW602" s="14" t="s">
        <v>36</v>
      </c>
      <c r="AX602" s="14" t="s">
        <v>74</v>
      </c>
      <c r="AY602" s="245" t="s">
        <v>132</v>
      </c>
    </row>
    <row r="603" s="13" customFormat="1">
      <c r="A603" s="13"/>
      <c r="B603" s="224"/>
      <c r="C603" s="225"/>
      <c r="D603" s="226" t="s">
        <v>144</v>
      </c>
      <c r="E603" s="227" t="s">
        <v>19</v>
      </c>
      <c r="F603" s="228" t="s">
        <v>167</v>
      </c>
      <c r="G603" s="225"/>
      <c r="H603" s="227" t="s">
        <v>19</v>
      </c>
      <c r="I603" s="229"/>
      <c r="J603" s="225"/>
      <c r="K603" s="225"/>
      <c r="L603" s="230"/>
      <c r="M603" s="231"/>
      <c r="N603" s="232"/>
      <c r="O603" s="232"/>
      <c r="P603" s="232"/>
      <c r="Q603" s="232"/>
      <c r="R603" s="232"/>
      <c r="S603" s="232"/>
      <c r="T603" s="23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4" t="s">
        <v>144</v>
      </c>
      <c r="AU603" s="234" t="s">
        <v>84</v>
      </c>
      <c r="AV603" s="13" t="s">
        <v>82</v>
      </c>
      <c r="AW603" s="13" t="s">
        <v>36</v>
      </c>
      <c r="AX603" s="13" t="s">
        <v>74</v>
      </c>
      <c r="AY603" s="234" t="s">
        <v>132</v>
      </c>
    </row>
    <row r="604" s="14" customFormat="1">
      <c r="A604" s="14"/>
      <c r="B604" s="235"/>
      <c r="C604" s="236"/>
      <c r="D604" s="226" t="s">
        <v>144</v>
      </c>
      <c r="E604" s="237" t="s">
        <v>19</v>
      </c>
      <c r="F604" s="238" t="s">
        <v>82</v>
      </c>
      <c r="G604" s="236"/>
      <c r="H604" s="239">
        <v>1</v>
      </c>
      <c r="I604" s="240"/>
      <c r="J604" s="236"/>
      <c r="K604" s="236"/>
      <c r="L604" s="241"/>
      <c r="M604" s="242"/>
      <c r="N604" s="243"/>
      <c r="O604" s="243"/>
      <c r="P604" s="243"/>
      <c r="Q604" s="243"/>
      <c r="R604" s="243"/>
      <c r="S604" s="243"/>
      <c r="T604" s="24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5" t="s">
        <v>144</v>
      </c>
      <c r="AU604" s="245" t="s">
        <v>84</v>
      </c>
      <c r="AV604" s="14" t="s">
        <v>84</v>
      </c>
      <c r="AW604" s="14" t="s">
        <v>36</v>
      </c>
      <c r="AX604" s="14" t="s">
        <v>74</v>
      </c>
      <c r="AY604" s="245" t="s">
        <v>132</v>
      </c>
    </row>
    <row r="605" s="15" customFormat="1">
      <c r="A605" s="15"/>
      <c r="B605" s="246"/>
      <c r="C605" s="247"/>
      <c r="D605" s="226" t="s">
        <v>144</v>
      </c>
      <c r="E605" s="248" t="s">
        <v>19</v>
      </c>
      <c r="F605" s="249" t="s">
        <v>147</v>
      </c>
      <c r="G605" s="247"/>
      <c r="H605" s="250">
        <v>7</v>
      </c>
      <c r="I605" s="251"/>
      <c r="J605" s="247"/>
      <c r="K605" s="247"/>
      <c r="L605" s="252"/>
      <c r="M605" s="253"/>
      <c r="N605" s="254"/>
      <c r="O605" s="254"/>
      <c r="P605" s="254"/>
      <c r="Q605" s="254"/>
      <c r="R605" s="254"/>
      <c r="S605" s="254"/>
      <c r="T605" s="25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56" t="s">
        <v>144</v>
      </c>
      <c r="AU605" s="256" t="s">
        <v>84</v>
      </c>
      <c r="AV605" s="15" t="s">
        <v>140</v>
      </c>
      <c r="AW605" s="15" t="s">
        <v>36</v>
      </c>
      <c r="AX605" s="15" t="s">
        <v>82</v>
      </c>
      <c r="AY605" s="256" t="s">
        <v>132</v>
      </c>
    </row>
    <row r="606" s="2" customFormat="1" ht="24.15" customHeight="1">
      <c r="A606" s="40"/>
      <c r="B606" s="41"/>
      <c r="C606" s="260" t="s">
        <v>519</v>
      </c>
      <c r="D606" s="260" t="s">
        <v>602</v>
      </c>
      <c r="E606" s="261" t="s">
        <v>785</v>
      </c>
      <c r="F606" s="262" t="s">
        <v>786</v>
      </c>
      <c r="G606" s="263" t="s">
        <v>194</v>
      </c>
      <c r="H606" s="264">
        <v>7</v>
      </c>
      <c r="I606" s="265"/>
      <c r="J606" s="266">
        <f>ROUND(I606*H606,2)</f>
        <v>0</v>
      </c>
      <c r="K606" s="262" t="s">
        <v>767</v>
      </c>
      <c r="L606" s="267"/>
      <c r="M606" s="268" t="s">
        <v>19</v>
      </c>
      <c r="N606" s="269" t="s">
        <v>45</v>
      </c>
      <c r="O606" s="86"/>
      <c r="P606" s="215">
        <f>O606*H606</f>
        <v>0</v>
      </c>
      <c r="Q606" s="215">
        <v>0.00050000000000000001</v>
      </c>
      <c r="R606" s="215">
        <f>Q606*H606</f>
        <v>0.0035000000000000001</v>
      </c>
      <c r="S606" s="215">
        <v>0</v>
      </c>
      <c r="T606" s="216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369</v>
      </c>
      <c r="AT606" s="217" t="s">
        <v>602</v>
      </c>
      <c r="AU606" s="217" t="s">
        <v>84</v>
      </c>
      <c r="AY606" s="19" t="s">
        <v>132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82</v>
      </c>
      <c r="BK606" s="218">
        <f>ROUND(I606*H606,2)</f>
        <v>0</v>
      </c>
      <c r="BL606" s="19" t="s">
        <v>257</v>
      </c>
      <c r="BM606" s="217" t="s">
        <v>787</v>
      </c>
    </row>
    <row r="607" s="13" customFormat="1">
      <c r="A607" s="13"/>
      <c r="B607" s="224"/>
      <c r="C607" s="225"/>
      <c r="D607" s="226" t="s">
        <v>144</v>
      </c>
      <c r="E607" s="227" t="s">
        <v>19</v>
      </c>
      <c r="F607" s="228" t="s">
        <v>162</v>
      </c>
      <c r="G607" s="225"/>
      <c r="H607" s="227" t="s">
        <v>19</v>
      </c>
      <c r="I607" s="229"/>
      <c r="J607" s="225"/>
      <c r="K607" s="225"/>
      <c r="L607" s="230"/>
      <c r="M607" s="231"/>
      <c r="N607" s="232"/>
      <c r="O607" s="232"/>
      <c r="P607" s="232"/>
      <c r="Q607" s="232"/>
      <c r="R607" s="232"/>
      <c r="S607" s="232"/>
      <c r="T607" s="23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4" t="s">
        <v>144</v>
      </c>
      <c r="AU607" s="234" t="s">
        <v>84</v>
      </c>
      <c r="AV607" s="13" t="s">
        <v>82</v>
      </c>
      <c r="AW607" s="13" t="s">
        <v>36</v>
      </c>
      <c r="AX607" s="13" t="s">
        <v>74</v>
      </c>
      <c r="AY607" s="234" t="s">
        <v>132</v>
      </c>
    </row>
    <row r="608" s="14" customFormat="1">
      <c r="A608" s="14"/>
      <c r="B608" s="235"/>
      <c r="C608" s="236"/>
      <c r="D608" s="226" t="s">
        <v>144</v>
      </c>
      <c r="E608" s="237" t="s">
        <v>19</v>
      </c>
      <c r="F608" s="238" t="s">
        <v>82</v>
      </c>
      <c r="G608" s="236"/>
      <c r="H608" s="239">
        <v>1</v>
      </c>
      <c r="I608" s="240"/>
      <c r="J608" s="236"/>
      <c r="K608" s="236"/>
      <c r="L608" s="241"/>
      <c r="M608" s="242"/>
      <c r="N608" s="243"/>
      <c r="O608" s="243"/>
      <c r="P608" s="243"/>
      <c r="Q608" s="243"/>
      <c r="R608" s="243"/>
      <c r="S608" s="243"/>
      <c r="T608" s="24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5" t="s">
        <v>144</v>
      </c>
      <c r="AU608" s="245" t="s">
        <v>84</v>
      </c>
      <c r="AV608" s="14" t="s">
        <v>84</v>
      </c>
      <c r="AW608" s="14" t="s">
        <v>36</v>
      </c>
      <c r="AX608" s="14" t="s">
        <v>74</v>
      </c>
      <c r="AY608" s="245" t="s">
        <v>132</v>
      </c>
    </row>
    <row r="609" s="13" customFormat="1">
      <c r="A609" s="13"/>
      <c r="B609" s="224"/>
      <c r="C609" s="225"/>
      <c r="D609" s="226" t="s">
        <v>144</v>
      </c>
      <c r="E609" s="227" t="s">
        <v>19</v>
      </c>
      <c r="F609" s="228" t="s">
        <v>164</v>
      </c>
      <c r="G609" s="225"/>
      <c r="H609" s="227" t="s">
        <v>19</v>
      </c>
      <c r="I609" s="229"/>
      <c r="J609" s="225"/>
      <c r="K609" s="225"/>
      <c r="L609" s="230"/>
      <c r="M609" s="231"/>
      <c r="N609" s="232"/>
      <c r="O609" s="232"/>
      <c r="P609" s="232"/>
      <c r="Q609" s="232"/>
      <c r="R609" s="232"/>
      <c r="S609" s="232"/>
      <c r="T609" s="23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4" t="s">
        <v>144</v>
      </c>
      <c r="AU609" s="234" t="s">
        <v>84</v>
      </c>
      <c r="AV609" s="13" t="s">
        <v>82</v>
      </c>
      <c r="AW609" s="13" t="s">
        <v>36</v>
      </c>
      <c r="AX609" s="13" t="s">
        <v>74</v>
      </c>
      <c r="AY609" s="234" t="s">
        <v>132</v>
      </c>
    </row>
    <row r="610" s="14" customFormat="1">
      <c r="A610" s="14"/>
      <c r="B610" s="235"/>
      <c r="C610" s="236"/>
      <c r="D610" s="226" t="s">
        <v>144</v>
      </c>
      <c r="E610" s="237" t="s">
        <v>19</v>
      </c>
      <c r="F610" s="238" t="s">
        <v>773</v>
      </c>
      <c r="G610" s="236"/>
      <c r="H610" s="239">
        <v>2</v>
      </c>
      <c r="I610" s="240"/>
      <c r="J610" s="236"/>
      <c r="K610" s="236"/>
      <c r="L610" s="241"/>
      <c r="M610" s="242"/>
      <c r="N610" s="243"/>
      <c r="O610" s="243"/>
      <c r="P610" s="243"/>
      <c r="Q610" s="243"/>
      <c r="R610" s="243"/>
      <c r="S610" s="243"/>
      <c r="T610" s="24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5" t="s">
        <v>144</v>
      </c>
      <c r="AU610" s="245" t="s">
        <v>84</v>
      </c>
      <c r="AV610" s="14" t="s">
        <v>84</v>
      </c>
      <c r="AW610" s="14" t="s">
        <v>36</v>
      </c>
      <c r="AX610" s="14" t="s">
        <v>74</v>
      </c>
      <c r="AY610" s="245" t="s">
        <v>132</v>
      </c>
    </row>
    <row r="611" s="13" customFormat="1">
      <c r="A611" s="13"/>
      <c r="B611" s="224"/>
      <c r="C611" s="225"/>
      <c r="D611" s="226" t="s">
        <v>144</v>
      </c>
      <c r="E611" s="227" t="s">
        <v>19</v>
      </c>
      <c r="F611" s="228" t="s">
        <v>153</v>
      </c>
      <c r="G611" s="225"/>
      <c r="H611" s="227" t="s">
        <v>19</v>
      </c>
      <c r="I611" s="229"/>
      <c r="J611" s="225"/>
      <c r="K611" s="225"/>
      <c r="L611" s="230"/>
      <c r="M611" s="231"/>
      <c r="N611" s="232"/>
      <c r="O611" s="232"/>
      <c r="P611" s="232"/>
      <c r="Q611" s="232"/>
      <c r="R611" s="232"/>
      <c r="S611" s="232"/>
      <c r="T611" s="23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4" t="s">
        <v>144</v>
      </c>
      <c r="AU611" s="234" t="s">
        <v>84</v>
      </c>
      <c r="AV611" s="13" t="s">
        <v>82</v>
      </c>
      <c r="AW611" s="13" t="s">
        <v>36</v>
      </c>
      <c r="AX611" s="13" t="s">
        <v>74</v>
      </c>
      <c r="AY611" s="234" t="s">
        <v>132</v>
      </c>
    </row>
    <row r="612" s="14" customFormat="1">
      <c r="A612" s="14"/>
      <c r="B612" s="235"/>
      <c r="C612" s="236"/>
      <c r="D612" s="226" t="s">
        <v>144</v>
      </c>
      <c r="E612" s="237" t="s">
        <v>19</v>
      </c>
      <c r="F612" s="238" t="s">
        <v>774</v>
      </c>
      <c r="G612" s="236"/>
      <c r="H612" s="239">
        <v>3</v>
      </c>
      <c r="I612" s="240"/>
      <c r="J612" s="236"/>
      <c r="K612" s="236"/>
      <c r="L612" s="241"/>
      <c r="M612" s="242"/>
      <c r="N612" s="243"/>
      <c r="O612" s="243"/>
      <c r="P612" s="243"/>
      <c r="Q612" s="243"/>
      <c r="R612" s="243"/>
      <c r="S612" s="243"/>
      <c r="T612" s="24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5" t="s">
        <v>144</v>
      </c>
      <c r="AU612" s="245" t="s">
        <v>84</v>
      </c>
      <c r="AV612" s="14" t="s">
        <v>84</v>
      </c>
      <c r="AW612" s="14" t="s">
        <v>36</v>
      </c>
      <c r="AX612" s="14" t="s">
        <v>74</v>
      </c>
      <c r="AY612" s="245" t="s">
        <v>132</v>
      </c>
    </row>
    <row r="613" s="13" customFormat="1">
      <c r="A613" s="13"/>
      <c r="B613" s="224"/>
      <c r="C613" s="225"/>
      <c r="D613" s="226" t="s">
        <v>144</v>
      </c>
      <c r="E613" s="227" t="s">
        <v>19</v>
      </c>
      <c r="F613" s="228" t="s">
        <v>167</v>
      </c>
      <c r="G613" s="225"/>
      <c r="H613" s="227" t="s">
        <v>19</v>
      </c>
      <c r="I613" s="229"/>
      <c r="J613" s="225"/>
      <c r="K613" s="225"/>
      <c r="L613" s="230"/>
      <c r="M613" s="231"/>
      <c r="N613" s="232"/>
      <c r="O613" s="232"/>
      <c r="P613" s="232"/>
      <c r="Q613" s="232"/>
      <c r="R613" s="232"/>
      <c r="S613" s="232"/>
      <c r="T613" s="23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4" t="s">
        <v>144</v>
      </c>
      <c r="AU613" s="234" t="s">
        <v>84</v>
      </c>
      <c r="AV613" s="13" t="s">
        <v>82</v>
      </c>
      <c r="AW613" s="13" t="s">
        <v>36</v>
      </c>
      <c r="AX613" s="13" t="s">
        <v>74</v>
      </c>
      <c r="AY613" s="234" t="s">
        <v>132</v>
      </c>
    </row>
    <row r="614" s="14" customFormat="1">
      <c r="A614" s="14"/>
      <c r="B614" s="235"/>
      <c r="C614" s="236"/>
      <c r="D614" s="226" t="s">
        <v>144</v>
      </c>
      <c r="E614" s="237" t="s">
        <v>19</v>
      </c>
      <c r="F614" s="238" t="s">
        <v>82</v>
      </c>
      <c r="G614" s="236"/>
      <c r="H614" s="239">
        <v>1</v>
      </c>
      <c r="I614" s="240"/>
      <c r="J614" s="236"/>
      <c r="K614" s="236"/>
      <c r="L614" s="241"/>
      <c r="M614" s="242"/>
      <c r="N614" s="243"/>
      <c r="O614" s="243"/>
      <c r="P614" s="243"/>
      <c r="Q614" s="243"/>
      <c r="R614" s="243"/>
      <c r="S614" s="243"/>
      <c r="T614" s="24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5" t="s">
        <v>144</v>
      </c>
      <c r="AU614" s="245" t="s">
        <v>84</v>
      </c>
      <c r="AV614" s="14" t="s">
        <v>84</v>
      </c>
      <c r="AW614" s="14" t="s">
        <v>36</v>
      </c>
      <c r="AX614" s="14" t="s">
        <v>74</v>
      </c>
      <c r="AY614" s="245" t="s">
        <v>132</v>
      </c>
    </row>
    <row r="615" s="15" customFormat="1">
      <c r="A615" s="15"/>
      <c r="B615" s="246"/>
      <c r="C615" s="247"/>
      <c r="D615" s="226" t="s">
        <v>144</v>
      </c>
      <c r="E615" s="248" t="s">
        <v>19</v>
      </c>
      <c r="F615" s="249" t="s">
        <v>147</v>
      </c>
      <c r="G615" s="247"/>
      <c r="H615" s="250">
        <v>7</v>
      </c>
      <c r="I615" s="251"/>
      <c r="J615" s="247"/>
      <c r="K615" s="247"/>
      <c r="L615" s="252"/>
      <c r="M615" s="253"/>
      <c r="N615" s="254"/>
      <c r="O615" s="254"/>
      <c r="P615" s="254"/>
      <c r="Q615" s="254"/>
      <c r="R615" s="254"/>
      <c r="S615" s="254"/>
      <c r="T615" s="25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56" t="s">
        <v>144</v>
      </c>
      <c r="AU615" s="256" t="s">
        <v>84</v>
      </c>
      <c r="AV615" s="15" t="s">
        <v>140</v>
      </c>
      <c r="AW615" s="15" t="s">
        <v>36</v>
      </c>
      <c r="AX615" s="15" t="s">
        <v>82</v>
      </c>
      <c r="AY615" s="256" t="s">
        <v>132</v>
      </c>
    </row>
    <row r="616" s="2" customFormat="1" ht="24.15" customHeight="1">
      <c r="A616" s="40"/>
      <c r="B616" s="41"/>
      <c r="C616" s="206" t="s">
        <v>527</v>
      </c>
      <c r="D616" s="206" t="s">
        <v>135</v>
      </c>
      <c r="E616" s="207" t="s">
        <v>788</v>
      </c>
      <c r="F616" s="208" t="s">
        <v>789</v>
      </c>
      <c r="G616" s="209" t="s">
        <v>194</v>
      </c>
      <c r="H616" s="210">
        <v>4</v>
      </c>
      <c r="I616" s="211"/>
      <c r="J616" s="212">
        <f>ROUND(I616*H616,2)</f>
        <v>0</v>
      </c>
      <c r="K616" s="208" t="s">
        <v>139</v>
      </c>
      <c r="L616" s="46"/>
      <c r="M616" s="213" t="s">
        <v>19</v>
      </c>
      <c r="N616" s="214" t="s">
        <v>45</v>
      </c>
      <c r="O616" s="86"/>
      <c r="P616" s="215">
        <f>O616*H616</f>
        <v>0</v>
      </c>
      <c r="Q616" s="215">
        <v>0</v>
      </c>
      <c r="R616" s="215">
        <f>Q616*H616</f>
        <v>0</v>
      </c>
      <c r="S616" s="215">
        <v>0</v>
      </c>
      <c r="T616" s="216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7" t="s">
        <v>257</v>
      </c>
      <c r="AT616" s="217" t="s">
        <v>135</v>
      </c>
      <c r="AU616" s="217" t="s">
        <v>84</v>
      </c>
      <c r="AY616" s="19" t="s">
        <v>132</v>
      </c>
      <c r="BE616" s="218">
        <f>IF(N616="základní",J616,0)</f>
        <v>0</v>
      </c>
      <c r="BF616" s="218">
        <f>IF(N616="snížená",J616,0)</f>
        <v>0</v>
      </c>
      <c r="BG616" s="218">
        <f>IF(N616="zákl. přenesená",J616,0)</f>
        <v>0</v>
      </c>
      <c r="BH616" s="218">
        <f>IF(N616="sníž. přenesená",J616,0)</f>
        <v>0</v>
      </c>
      <c r="BI616" s="218">
        <f>IF(N616="nulová",J616,0)</f>
        <v>0</v>
      </c>
      <c r="BJ616" s="19" t="s">
        <v>82</v>
      </c>
      <c r="BK616" s="218">
        <f>ROUND(I616*H616,2)</f>
        <v>0</v>
      </c>
      <c r="BL616" s="19" t="s">
        <v>257</v>
      </c>
      <c r="BM616" s="217" t="s">
        <v>790</v>
      </c>
    </row>
    <row r="617" s="2" customFormat="1">
      <c r="A617" s="40"/>
      <c r="B617" s="41"/>
      <c r="C617" s="42"/>
      <c r="D617" s="219" t="s">
        <v>142</v>
      </c>
      <c r="E617" s="42"/>
      <c r="F617" s="220" t="s">
        <v>791</v>
      </c>
      <c r="G617" s="42"/>
      <c r="H617" s="42"/>
      <c r="I617" s="221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142</v>
      </c>
      <c r="AU617" s="19" t="s">
        <v>84</v>
      </c>
    </row>
    <row r="618" s="13" customFormat="1">
      <c r="A618" s="13"/>
      <c r="B618" s="224"/>
      <c r="C618" s="225"/>
      <c r="D618" s="226" t="s">
        <v>144</v>
      </c>
      <c r="E618" s="227" t="s">
        <v>19</v>
      </c>
      <c r="F618" s="228" t="s">
        <v>162</v>
      </c>
      <c r="G618" s="225"/>
      <c r="H618" s="227" t="s">
        <v>19</v>
      </c>
      <c r="I618" s="229"/>
      <c r="J618" s="225"/>
      <c r="K618" s="225"/>
      <c r="L618" s="230"/>
      <c r="M618" s="231"/>
      <c r="N618" s="232"/>
      <c r="O618" s="232"/>
      <c r="P618" s="232"/>
      <c r="Q618" s="232"/>
      <c r="R618" s="232"/>
      <c r="S618" s="232"/>
      <c r="T618" s="23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4" t="s">
        <v>144</v>
      </c>
      <c r="AU618" s="234" t="s">
        <v>84</v>
      </c>
      <c r="AV618" s="13" t="s">
        <v>82</v>
      </c>
      <c r="AW618" s="13" t="s">
        <v>36</v>
      </c>
      <c r="AX618" s="13" t="s">
        <v>74</v>
      </c>
      <c r="AY618" s="234" t="s">
        <v>132</v>
      </c>
    </row>
    <row r="619" s="14" customFormat="1">
      <c r="A619" s="14"/>
      <c r="B619" s="235"/>
      <c r="C619" s="236"/>
      <c r="D619" s="226" t="s">
        <v>144</v>
      </c>
      <c r="E619" s="237" t="s">
        <v>19</v>
      </c>
      <c r="F619" s="238" t="s">
        <v>82</v>
      </c>
      <c r="G619" s="236"/>
      <c r="H619" s="239">
        <v>1</v>
      </c>
      <c r="I619" s="240"/>
      <c r="J619" s="236"/>
      <c r="K619" s="236"/>
      <c r="L619" s="241"/>
      <c r="M619" s="242"/>
      <c r="N619" s="243"/>
      <c r="O619" s="243"/>
      <c r="P619" s="243"/>
      <c r="Q619" s="243"/>
      <c r="R619" s="243"/>
      <c r="S619" s="243"/>
      <c r="T619" s="24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5" t="s">
        <v>144</v>
      </c>
      <c r="AU619" s="245" t="s">
        <v>84</v>
      </c>
      <c r="AV619" s="14" t="s">
        <v>84</v>
      </c>
      <c r="AW619" s="14" t="s">
        <v>36</v>
      </c>
      <c r="AX619" s="14" t="s">
        <v>74</v>
      </c>
      <c r="AY619" s="245" t="s">
        <v>132</v>
      </c>
    </row>
    <row r="620" s="13" customFormat="1">
      <c r="A620" s="13"/>
      <c r="B620" s="224"/>
      <c r="C620" s="225"/>
      <c r="D620" s="226" t="s">
        <v>144</v>
      </c>
      <c r="E620" s="227" t="s">
        <v>19</v>
      </c>
      <c r="F620" s="228" t="s">
        <v>164</v>
      </c>
      <c r="G620" s="225"/>
      <c r="H620" s="227" t="s">
        <v>19</v>
      </c>
      <c r="I620" s="229"/>
      <c r="J620" s="225"/>
      <c r="K620" s="225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144</v>
      </c>
      <c r="AU620" s="234" t="s">
        <v>84</v>
      </c>
      <c r="AV620" s="13" t="s">
        <v>82</v>
      </c>
      <c r="AW620" s="13" t="s">
        <v>36</v>
      </c>
      <c r="AX620" s="13" t="s">
        <v>74</v>
      </c>
      <c r="AY620" s="234" t="s">
        <v>132</v>
      </c>
    </row>
    <row r="621" s="14" customFormat="1">
      <c r="A621" s="14"/>
      <c r="B621" s="235"/>
      <c r="C621" s="236"/>
      <c r="D621" s="226" t="s">
        <v>144</v>
      </c>
      <c r="E621" s="237" t="s">
        <v>19</v>
      </c>
      <c r="F621" s="238" t="s">
        <v>82</v>
      </c>
      <c r="G621" s="236"/>
      <c r="H621" s="239">
        <v>1</v>
      </c>
      <c r="I621" s="240"/>
      <c r="J621" s="236"/>
      <c r="K621" s="236"/>
      <c r="L621" s="241"/>
      <c r="M621" s="242"/>
      <c r="N621" s="243"/>
      <c r="O621" s="243"/>
      <c r="P621" s="243"/>
      <c r="Q621" s="243"/>
      <c r="R621" s="243"/>
      <c r="S621" s="243"/>
      <c r="T621" s="24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5" t="s">
        <v>144</v>
      </c>
      <c r="AU621" s="245" t="s">
        <v>84</v>
      </c>
      <c r="AV621" s="14" t="s">
        <v>84</v>
      </c>
      <c r="AW621" s="14" t="s">
        <v>36</v>
      </c>
      <c r="AX621" s="14" t="s">
        <v>74</v>
      </c>
      <c r="AY621" s="245" t="s">
        <v>132</v>
      </c>
    </row>
    <row r="622" s="13" customFormat="1">
      <c r="A622" s="13"/>
      <c r="B622" s="224"/>
      <c r="C622" s="225"/>
      <c r="D622" s="226" t="s">
        <v>144</v>
      </c>
      <c r="E622" s="227" t="s">
        <v>19</v>
      </c>
      <c r="F622" s="228" t="s">
        <v>153</v>
      </c>
      <c r="G622" s="225"/>
      <c r="H622" s="227" t="s">
        <v>19</v>
      </c>
      <c r="I622" s="229"/>
      <c r="J622" s="225"/>
      <c r="K622" s="225"/>
      <c r="L622" s="230"/>
      <c r="M622" s="231"/>
      <c r="N622" s="232"/>
      <c r="O622" s="232"/>
      <c r="P622" s="232"/>
      <c r="Q622" s="232"/>
      <c r="R622" s="232"/>
      <c r="S622" s="232"/>
      <c r="T622" s="23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4" t="s">
        <v>144</v>
      </c>
      <c r="AU622" s="234" t="s">
        <v>84</v>
      </c>
      <c r="AV622" s="13" t="s">
        <v>82</v>
      </c>
      <c r="AW622" s="13" t="s">
        <v>36</v>
      </c>
      <c r="AX622" s="13" t="s">
        <v>74</v>
      </c>
      <c r="AY622" s="234" t="s">
        <v>132</v>
      </c>
    </row>
    <row r="623" s="14" customFormat="1">
      <c r="A623" s="14"/>
      <c r="B623" s="235"/>
      <c r="C623" s="236"/>
      <c r="D623" s="226" t="s">
        <v>144</v>
      </c>
      <c r="E623" s="237" t="s">
        <v>19</v>
      </c>
      <c r="F623" s="238" t="s">
        <v>82</v>
      </c>
      <c r="G623" s="236"/>
      <c r="H623" s="239">
        <v>1</v>
      </c>
      <c r="I623" s="240"/>
      <c r="J623" s="236"/>
      <c r="K623" s="236"/>
      <c r="L623" s="241"/>
      <c r="M623" s="242"/>
      <c r="N623" s="243"/>
      <c r="O623" s="243"/>
      <c r="P623" s="243"/>
      <c r="Q623" s="243"/>
      <c r="R623" s="243"/>
      <c r="S623" s="243"/>
      <c r="T623" s="24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5" t="s">
        <v>144</v>
      </c>
      <c r="AU623" s="245" t="s">
        <v>84</v>
      </c>
      <c r="AV623" s="14" t="s">
        <v>84</v>
      </c>
      <c r="AW623" s="14" t="s">
        <v>36</v>
      </c>
      <c r="AX623" s="14" t="s">
        <v>74</v>
      </c>
      <c r="AY623" s="245" t="s">
        <v>132</v>
      </c>
    </row>
    <row r="624" s="13" customFormat="1">
      <c r="A624" s="13"/>
      <c r="B624" s="224"/>
      <c r="C624" s="225"/>
      <c r="D624" s="226" t="s">
        <v>144</v>
      </c>
      <c r="E624" s="227" t="s">
        <v>19</v>
      </c>
      <c r="F624" s="228" t="s">
        <v>167</v>
      </c>
      <c r="G624" s="225"/>
      <c r="H624" s="227" t="s">
        <v>19</v>
      </c>
      <c r="I624" s="229"/>
      <c r="J624" s="225"/>
      <c r="K624" s="225"/>
      <c r="L624" s="230"/>
      <c r="M624" s="231"/>
      <c r="N624" s="232"/>
      <c r="O624" s="232"/>
      <c r="P624" s="232"/>
      <c r="Q624" s="232"/>
      <c r="R624" s="232"/>
      <c r="S624" s="232"/>
      <c r="T624" s="23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4" t="s">
        <v>144</v>
      </c>
      <c r="AU624" s="234" t="s">
        <v>84</v>
      </c>
      <c r="AV624" s="13" t="s">
        <v>82</v>
      </c>
      <c r="AW624" s="13" t="s">
        <v>36</v>
      </c>
      <c r="AX624" s="13" t="s">
        <v>74</v>
      </c>
      <c r="AY624" s="234" t="s">
        <v>132</v>
      </c>
    </row>
    <row r="625" s="14" customFormat="1">
      <c r="A625" s="14"/>
      <c r="B625" s="235"/>
      <c r="C625" s="236"/>
      <c r="D625" s="226" t="s">
        <v>144</v>
      </c>
      <c r="E625" s="237" t="s">
        <v>19</v>
      </c>
      <c r="F625" s="238" t="s">
        <v>82</v>
      </c>
      <c r="G625" s="236"/>
      <c r="H625" s="239">
        <v>1</v>
      </c>
      <c r="I625" s="240"/>
      <c r="J625" s="236"/>
      <c r="K625" s="236"/>
      <c r="L625" s="241"/>
      <c r="M625" s="242"/>
      <c r="N625" s="243"/>
      <c r="O625" s="243"/>
      <c r="P625" s="243"/>
      <c r="Q625" s="243"/>
      <c r="R625" s="243"/>
      <c r="S625" s="243"/>
      <c r="T625" s="24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5" t="s">
        <v>144</v>
      </c>
      <c r="AU625" s="245" t="s">
        <v>84</v>
      </c>
      <c r="AV625" s="14" t="s">
        <v>84</v>
      </c>
      <c r="AW625" s="14" t="s">
        <v>36</v>
      </c>
      <c r="AX625" s="14" t="s">
        <v>74</v>
      </c>
      <c r="AY625" s="245" t="s">
        <v>132</v>
      </c>
    </row>
    <row r="626" s="15" customFormat="1">
      <c r="A626" s="15"/>
      <c r="B626" s="246"/>
      <c r="C626" s="247"/>
      <c r="D626" s="226" t="s">
        <v>144</v>
      </c>
      <c r="E626" s="248" t="s">
        <v>19</v>
      </c>
      <c r="F626" s="249" t="s">
        <v>147</v>
      </c>
      <c r="G626" s="247"/>
      <c r="H626" s="250">
        <v>4</v>
      </c>
      <c r="I626" s="251"/>
      <c r="J626" s="247"/>
      <c r="K626" s="247"/>
      <c r="L626" s="252"/>
      <c r="M626" s="253"/>
      <c r="N626" s="254"/>
      <c r="O626" s="254"/>
      <c r="P626" s="254"/>
      <c r="Q626" s="254"/>
      <c r="R626" s="254"/>
      <c r="S626" s="254"/>
      <c r="T626" s="25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56" t="s">
        <v>144</v>
      </c>
      <c r="AU626" s="256" t="s">
        <v>84</v>
      </c>
      <c r="AV626" s="15" t="s">
        <v>140</v>
      </c>
      <c r="AW626" s="15" t="s">
        <v>36</v>
      </c>
      <c r="AX626" s="15" t="s">
        <v>82</v>
      </c>
      <c r="AY626" s="256" t="s">
        <v>132</v>
      </c>
    </row>
    <row r="627" s="2" customFormat="1" ht="16.5" customHeight="1">
      <c r="A627" s="40"/>
      <c r="B627" s="41"/>
      <c r="C627" s="260" t="s">
        <v>792</v>
      </c>
      <c r="D627" s="260" t="s">
        <v>602</v>
      </c>
      <c r="E627" s="261" t="s">
        <v>793</v>
      </c>
      <c r="F627" s="262" t="s">
        <v>794</v>
      </c>
      <c r="G627" s="263" t="s">
        <v>194</v>
      </c>
      <c r="H627" s="264">
        <v>4</v>
      </c>
      <c r="I627" s="265"/>
      <c r="J627" s="266">
        <f>ROUND(I627*H627,2)</f>
        <v>0</v>
      </c>
      <c r="K627" s="262" t="s">
        <v>139</v>
      </c>
      <c r="L627" s="267"/>
      <c r="M627" s="268" t="s">
        <v>19</v>
      </c>
      <c r="N627" s="269" t="s">
        <v>45</v>
      </c>
      <c r="O627" s="86"/>
      <c r="P627" s="215">
        <f>O627*H627</f>
        <v>0</v>
      </c>
      <c r="Q627" s="215">
        <v>0.0055999999999999999</v>
      </c>
      <c r="R627" s="215">
        <f>Q627*H627</f>
        <v>0.0224</v>
      </c>
      <c r="S627" s="215">
        <v>0</v>
      </c>
      <c r="T627" s="216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7" t="s">
        <v>369</v>
      </c>
      <c r="AT627" s="217" t="s">
        <v>602</v>
      </c>
      <c r="AU627" s="217" t="s">
        <v>84</v>
      </c>
      <c r="AY627" s="19" t="s">
        <v>132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9" t="s">
        <v>82</v>
      </c>
      <c r="BK627" s="218">
        <f>ROUND(I627*H627,2)</f>
        <v>0</v>
      </c>
      <c r="BL627" s="19" t="s">
        <v>257</v>
      </c>
      <c r="BM627" s="217" t="s">
        <v>795</v>
      </c>
    </row>
    <row r="628" s="13" customFormat="1">
      <c r="A628" s="13"/>
      <c r="B628" s="224"/>
      <c r="C628" s="225"/>
      <c r="D628" s="226" t="s">
        <v>144</v>
      </c>
      <c r="E628" s="227" t="s">
        <v>19</v>
      </c>
      <c r="F628" s="228" t="s">
        <v>162</v>
      </c>
      <c r="G628" s="225"/>
      <c r="H628" s="227" t="s">
        <v>19</v>
      </c>
      <c r="I628" s="229"/>
      <c r="J628" s="225"/>
      <c r="K628" s="225"/>
      <c r="L628" s="230"/>
      <c r="M628" s="231"/>
      <c r="N628" s="232"/>
      <c r="O628" s="232"/>
      <c r="P628" s="232"/>
      <c r="Q628" s="232"/>
      <c r="R628" s="232"/>
      <c r="S628" s="232"/>
      <c r="T628" s="23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4" t="s">
        <v>144</v>
      </c>
      <c r="AU628" s="234" t="s">
        <v>84</v>
      </c>
      <c r="AV628" s="13" t="s">
        <v>82</v>
      </c>
      <c r="AW628" s="13" t="s">
        <v>36</v>
      </c>
      <c r="AX628" s="13" t="s">
        <v>74</v>
      </c>
      <c r="AY628" s="234" t="s">
        <v>132</v>
      </c>
    </row>
    <row r="629" s="14" customFormat="1">
      <c r="A629" s="14"/>
      <c r="B629" s="235"/>
      <c r="C629" s="236"/>
      <c r="D629" s="226" t="s">
        <v>144</v>
      </c>
      <c r="E629" s="237" t="s">
        <v>19</v>
      </c>
      <c r="F629" s="238" t="s">
        <v>82</v>
      </c>
      <c r="G629" s="236"/>
      <c r="H629" s="239">
        <v>1</v>
      </c>
      <c r="I629" s="240"/>
      <c r="J629" s="236"/>
      <c r="K629" s="236"/>
      <c r="L629" s="241"/>
      <c r="M629" s="242"/>
      <c r="N629" s="243"/>
      <c r="O629" s="243"/>
      <c r="P629" s="243"/>
      <c r="Q629" s="243"/>
      <c r="R629" s="243"/>
      <c r="S629" s="243"/>
      <c r="T629" s="24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5" t="s">
        <v>144</v>
      </c>
      <c r="AU629" s="245" t="s">
        <v>84</v>
      </c>
      <c r="AV629" s="14" t="s">
        <v>84</v>
      </c>
      <c r="AW629" s="14" t="s">
        <v>36</v>
      </c>
      <c r="AX629" s="14" t="s">
        <v>74</v>
      </c>
      <c r="AY629" s="245" t="s">
        <v>132</v>
      </c>
    </row>
    <row r="630" s="13" customFormat="1">
      <c r="A630" s="13"/>
      <c r="B630" s="224"/>
      <c r="C630" s="225"/>
      <c r="D630" s="226" t="s">
        <v>144</v>
      </c>
      <c r="E630" s="227" t="s">
        <v>19</v>
      </c>
      <c r="F630" s="228" t="s">
        <v>164</v>
      </c>
      <c r="G630" s="225"/>
      <c r="H630" s="227" t="s">
        <v>19</v>
      </c>
      <c r="I630" s="229"/>
      <c r="J630" s="225"/>
      <c r="K630" s="225"/>
      <c r="L630" s="230"/>
      <c r="M630" s="231"/>
      <c r="N630" s="232"/>
      <c r="O630" s="232"/>
      <c r="P630" s="232"/>
      <c r="Q630" s="232"/>
      <c r="R630" s="232"/>
      <c r="S630" s="232"/>
      <c r="T630" s="23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4" t="s">
        <v>144</v>
      </c>
      <c r="AU630" s="234" t="s">
        <v>84</v>
      </c>
      <c r="AV630" s="13" t="s">
        <v>82</v>
      </c>
      <c r="AW630" s="13" t="s">
        <v>36</v>
      </c>
      <c r="AX630" s="13" t="s">
        <v>74</v>
      </c>
      <c r="AY630" s="234" t="s">
        <v>132</v>
      </c>
    </row>
    <row r="631" s="14" customFormat="1">
      <c r="A631" s="14"/>
      <c r="B631" s="235"/>
      <c r="C631" s="236"/>
      <c r="D631" s="226" t="s">
        <v>144</v>
      </c>
      <c r="E631" s="237" t="s">
        <v>19</v>
      </c>
      <c r="F631" s="238" t="s">
        <v>82</v>
      </c>
      <c r="G631" s="236"/>
      <c r="H631" s="239">
        <v>1</v>
      </c>
      <c r="I631" s="240"/>
      <c r="J631" s="236"/>
      <c r="K631" s="236"/>
      <c r="L631" s="241"/>
      <c r="M631" s="242"/>
      <c r="N631" s="243"/>
      <c r="O631" s="243"/>
      <c r="P631" s="243"/>
      <c r="Q631" s="243"/>
      <c r="R631" s="243"/>
      <c r="S631" s="243"/>
      <c r="T631" s="24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5" t="s">
        <v>144</v>
      </c>
      <c r="AU631" s="245" t="s">
        <v>84</v>
      </c>
      <c r="AV631" s="14" t="s">
        <v>84</v>
      </c>
      <c r="AW631" s="14" t="s">
        <v>36</v>
      </c>
      <c r="AX631" s="14" t="s">
        <v>74</v>
      </c>
      <c r="AY631" s="245" t="s">
        <v>132</v>
      </c>
    </row>
    <row r="632" s="13" customFormat="1">
      <c r="A632" s="13"/>
      <c r="B632" s="224"/>
      <c r="C632" s="225"/>
      <c r="D632" s="226" t="s">
        <v>144</v>
      </c>
      <c r="E632" s="227" t="s">
        <v>19</v>
      </c>
      <c r="F632" s="228" t="s">
        <v>153</v>
      </c>
      <c r="G632" s="225"/>
      <c r="H632" s="227" t="s">
        <v>19</v>
      </c>
      <c r="I632" s="229"/>
      <c r="J632" s="225"/>
      <c r="K632" s="225"/>
      <c r="L632" s="230"/>
      <c r="M632" s="231"/>
      <c r="N632" s="232"/>
      <c r="O632" s="232"/>
      <c r="P632" s="232"/>
      <c r="Q632" s="232"/>
      <c r="R632" s="232"/>
      <c r="S632" s="232"/>
      <c r="T632" s="23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4" t="s">
        <v>144</v>
      </c>
      <c r="AU632" s="234" t="s">
        <v>84</v>
      </c>
      <c r="AV632" s="13" t="s">
        <v>82</v>
      </c>
      <c r="AW632" s="13" t="s">
        <v>36</v>
      </c>
      <c r="AX632" s="13" t="s">
        <v>74</v>
      </c>
      <c r="AY632" s="234" t="s">
        <v>132</v>
      </c>
    </row>
    <row r="633" s="14" customFormat="1">
      <c r="A633" s="14"/>
      <c r="B633" s="235"/>
      <c r="C633" s="236"/>
      <c r="D633" s="226" t="s">
        <v>144</v>
      </c>
      <c r="E633" s="237" t="s">
        <v>19</v>
      </c>
      <c r="F633" s="238" t="s">
        <v>82</v>
      </c>
      <c r="G633" s="236"/>
      <c r="H633" s="239">
        <v>1</v>
      </c>
      <c r="I633" s="240"/>
      <c r="J633" s="236"/>
      <c r="K633" s="236"/>
      <c r="L633" s="241"/>
      <c r="M633" s="242"/>
      <c r="N633" s="243"/>
      <c r="O633" s="243"/>
      <c r="P633" s="243"/>
      <c r="Q633" s="243"/>
      <c r="R633" s="243"/>
      <c r="S633" s="243"/>
      <c r="T633" s="24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5" t="s">
        <v>144</v>
      </c>
      <c r="AU633" s="245" t="s">
        <v>84</v>
      </c>
      <c r="AV633" s="14" t="s">
        <v>84</v>
      </c>
      <c r="AW633" s="14" t="s">
        <v>36</v>
      </c>
      <c r="AX633" s="14" t="s">
        <v>74</v>
      </c>
      <c r="AY633" s="245" t="s">
        <v>132</v>
      </c>
    </row>
    <row r="634" s="13" customFormat="1">
      <c r="A634" s="13"/>
      <c r="B634" s="224"/>
      <c r="C634" s="225"/>
      <c r="D634" s="226" t="s">
        <v>144</v>
      </c>
      <c r="E634" s="227" t="s">
        <v>19</v>
      </c>
      <c r="F634" s="228" t="s">
        <v>167</v>
      </c>
      <c r="G634" s="225"/>
      <c r="H634" s="227" t="s">
        <v>19</v>
      </c>
      <c r="I634" s="229"/>
      <c r="J634" s="225"/>
      <c r="K634" s="225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144</v>
      </c>
      <c r="AU634" s="234" t="s">
        <v>84</v>
      </c>
      <c r="AV634" s="13" t="s">
        <v>82</v>
      </c>
      <c r="AW634" s="13" t="s">
        <v>36</v>
      </c>
      <c r="AX634" s="13" t="s">
        <v>74</v>
      </c>
      <c r="AY634" s="234" t="s">
        <v>132</v>
      </c>
    </row>
    <row r="635" s="14" customFormat="1">
      <c r="A635" s="14"/>
      <c r="B635" s="235"/>
      <c r="C635" s="236"/>
      <c r="D635" s="226" t="s">
        <v>144</v>
      </c>
      <c r="E635" s="237" t="s">
        <v>19</v>
      </c>
      <c r="F635" s="238" t="s">
        <v>82</v>
      </c>
      <c r="G635" s="236"/>
      <c r="H635" s="239">
        <v>1</v>
      </c>
      <c r="I635" s="240"/>
      <c r="J635" s="236"/>
      <c r="K635" s="236"/>
      <c r="L635" s="241"/>
      <c r="M635" s="242"/>
      <c r="N635" s="243"/>
      <c r="O635" s="243"/>
      <c r="P635" s="243"/>
      <c r="Q635" s="243"/>
      <c r="R635" s="243"/>
      <c r="S635" s="243"/>
      <c r="T635" s="24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5" t="s">
        <v>144</v>
      </c>
      <c r="AU635" s="245" t="s">
        <v>84</v>
      </c>
      <c r="AV635" s="14" t="s">
        <v>84</v>
      </c>
      <c r="AW635" s="14" t="s">
        <v>36</v>
      </c>
      <c r="AX635" s="14" t="s">
        <v>74</v>
      </c>
      <c r="AY635" s="245" t="s">
        <v>132</v>
      </c>
    </row>
    <row r="636" s="15" customFormat="1">
      <c r="A636" s="15"/>
      <c r="B636" s="246"/>
      <c r="C636" s="247"/>
      <c r="D636" s="226" t="s">
        <v>144</v>
      </c>
      <c r="E636" s="248" t="s">
        <v>19</v>
      </c>
      <c r="F636" s="249" t="s">
        <v>147</v>
      </c>
      <c r="G636" s="247"/>
      <c r="H636" s="250">
        <v>4</v>
      </c>
      <c r="I636" s="251"/>
      <c r="J636" s="247"/>
      <c r="K636" s="247"/>
      <c r="L636" s="252"/>
      <c r="M636" s="253"/>
      <c r="N636" s="254"/>
      <c r="O636" s="254"/>
      <c r="P636" s="254"/>
      <c r="Q636" s="254"/>
      <c r="R636" s="254"/>
      <c r="S636" s="254"/>
      <c r="T636" s="25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56" t="s">
        <v>144</v>
      </c>
      <c r="AU636" s="256" t="s">
        <v>84</v>
      </c>
      <c r="AV636" s="15" t="s">
        <v>140</v>
      </c>
      <c r="AW636" s="15" t="s">
        <v>36</v>
      </c>
      <c r="AX636" s="15" t="s">
        <v>82</v>
      </c>
      <c r="AY636" s="256" t="s">
        <v>132</v>
      </c>
    </row>
    <row r="637" s="2" customFormat="1" ht="37.8" customHeight="1">
      <c r="A637" s="40"/>
      <c r="B637" s="41"/>
      <c r="C637" s="206" t="s">
        <v>796</v>
      </c>
      <c r="D637" s="206" t="s">
        <v>135</v>
      </c>
      <c r="E637" s="207" t="s">
        <v>797</v>
      </c>
      <c r="F637" s="208" t="s">
        <v>798</v>
      </c>
      <c r="G637" s="209" t="s">
        <v>339</v>
      </c>
      <c r="H637" s="210">
        <v>2</v>
      </c>
      <c r="I637" s="211"/>
      <c r="J637" s="212">
        <f>ROUND(I637*H637,2)</f>
        <v>0</v>
      </c>
      <c r="K637" s="208" t="s">
        <v>139</v>
      </c>
      <c r="L637" s="46"/>
      <c r="M637" s="213" t="s">
        <v>19</v>
      </c>
      <c r="N637" s="214" t="s">
        <v>45</v>
      </c>
      <c r="O637" s="86"/>
      <c r="P637" s="215">
        <f>O637*H637</f>
        <v>0</v>
      </c>
      <c r="Q637" s="215">
        <v>0.01745</v>
      </c>
      <c r="R637" s="215">
        <f>Q637*H637</f>
        <v>0.0349</v>
      </c>
      <c r="S637" s="215">
        <v>0</v>
      </c>
      <c r="T637" s="216">
        <f>S637*H637</f>
        <v>0</v>
      </c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217" t="s">
        <v>257</v>
      </c>
      <c r="AT637" s="217" t="s">
        <v>135</v>
      </c>
      <c r="AU637" s="217" t="s">
        <v>84</v>
      </c>
      <c r="AY637" s="19" t="s">
        <v>132</v>
      </c>
      <c r="BE637" s="218">
        <f>IF(N637="základní",J637,0)</f>
        <v>0</v>
      </c>
      <c r="BF637" s="218">
        <f>IF(N637="snížená",J637,0)</f>
        <v>0</v>
      </c>
      <c r="BG637" s="218">
        <f>IF(N637="zákl. přenesená",J637,0)</f>
        <v>0</v>
      </c>
      <c r="BH637" s="218">
        <f>IF(N637="sníž. přenesená",J637,0)</f>
        <v>0</v>
      </c>
      <c r="BI637" s="218">
        <f>IF(N637="nulová",J637,0)</f>
        <v>0</v>
      </c>
      <c r="BJ637" s="19" t="s">
        <v>82</v>
      </c>
      <c r="BK637" s="218">
        <f>ROUND(I637*H637,2)</f>
        <v>0</v>
      </c>
      <c r="BL637" s="19" t="s">
        <v>257</v>
      </c>
      <c r="BM637" s="217" t="s">
        <v>799</v>
      </c>
    </row>
    <row r="638" s="2" customFormat="1">
      <c r="A638" s="40"/>
      <c r="B638" s="41"/>
      <c r="C638" s="42"/>
      <c r="D638" s="219" t="s">
        <v>142</v>
      </c>
      <c r="E638" s="42"/>
      <c r="F638" s="220" t="s">
        <v>800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142</v>
      </c>
      <c r="AU638" s="19" t="s">
        <v>84</v>
      </c>
    </row>
    <row r="639" s="13" customFormat="1">
      <c r="A639" s="13"/>
      <c r="B639" s="224"/>
      <c r="C639" s="225"/>
      <c r="D639" s="226" t="s">
        <v>144</v>
      </c>
      <c r="E639" s="227" t="s">
        <v>19</v>
      </c>
      <c r="F639" s="228" t="s">
        <v>164</v>
      </c>
      <c r="G639" s="225"/>
      <c r="H639" s="227" t="s">
        <v>19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4" t="s">
        <v>144</v>
      </c>
      <c r="AU639" s="234" t="s">
        <v>84</v>
      </c>
      <c r="AV639" s="13" t="s">
        <v>82</v>
      </c>
      <c r="AW639" s="13" t="s">
        <v>36</v>
      </c>
      <c r="AX639" s="13" t="s">
        <v>74</v>
      </c>
      <c r="AY639" s="234" t="s">
        <v>132</v>
      </c>
    </row>
    <row r="640" s="14" customFormat="1">
      <c r="A640" s="14"/>
      <c r="B640" s="235"/>
      <c r="C640" s="236"/>
      <c r="D640" s="226" t="s">
        <v>144</v>
      </c>
      <c r="E640" s="237" t="s">
        <v>19</v>
      </c>
      <c r="F640" s="238" t="s">
        <v>82</v>
      </c>
      <c r="G640" s="236"/>
      <c r="H640" s="239">
        <v>1</v>
      </c>
      <c r="I640" s="240"/>
      <c r="J640" s="236"/>
      <c r="K640" s="236"/>
      <c r="L640" s="241"/>
      <c r="M640" s="242"/>
      <c r="N640" s="243"/>
      <c r="O640" s="243"/>
      <c r="P640" s="243"/>
      <c r="Q640" s="243"/>
      <c r="R640" s="243"/>
      <c r="S640" s="243"/>
      <c r="T640" s="24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5" t="s">
        <v>144</v>
      </c>
      <c r="AU640" s="245" t="s">
        <v>84</v>
      </c>
      <c r="AV640" s="14" t="s">
        <v>84</v>
      </c>
      <c r="AW640" s="14" t="s">
        <v>36</v>
      </c>
      <c r="AX640" s="14" t="s">
        <v>74</v>
      </c>
      <c r="AY640" s="245" t="s">
        <v>132</v>
      </c>
    </row>
    <row r="641" s="13" customFormat="1">
      <c r="A641" s="13"/>
      <c r="B641" s="224"/>
      <c r="C641" s="225"/>
      <c r="D641" s="226" t="s">
        <v>144</v>
      </c>
      <c r="E641" s="227" t="s">
        <v>19</v>
      </c>
      <c r="F641" s="228" t="s">
        <v>153</v>
      </c>
      <c r="G641" s="225"/>
      <c r="H641" s="227" t="s">
        <v>19</v>
      </c>
      <c r="I641" s="229"/>
      <c r="J641" s="225"/>
      <c r="K641" s="225"/>
      <c r="L641" s="230"/>
      <c r="M641" s="231"/>
      <c r="N641" s="232"/>
      <c r="O641" s="232"/>
      <c r="P641" s="232"/>
      <c r="Q641" s="232"/>
      <c r="R641" s="232"/>
      <c r="S641" s="232"/>
      <c r="T641" s="23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4" t="s">
        <v>144</v>
      </c>
      <c r="AU641" s="234" t="s">
        <v>84</v>
      </c>
      <c r="AV641" s="13" t="s">
        <v>82</v>
      </c>
      <c r="AW641" s="13" t="s">
        <v>36</v>
      </c>
      <c r="AX641" s="13" t="s">
        <v>74</v>
      </c>
      <c r="AY641" s="234" t="s">
        <v>132</v>
      </c>
    </row>
    <row r="642" s="14" customFormat="1">
      <c r="A642" s="14"/>
      <c r="B642" s="235"/>
      <c r="C642" s="236"/>
      <c r="D642" s="226" t="s">
        <v>144</v>
      </c>
      <c r="E642" s="237" t="s">
        <v>19</v>
      </c>
      <c r="F642" s="238" t="s">
        <v>82</v>
      </c>
      <c r="G642" s="236"/>
      <c r="H642" s="239">
        <v>1</v>
      </c>
      <c r="I642" s="240"/>
      <c r="J642" s="236"/>
      <c r="K642" s="236"/>
      <c r="L642" s="241"/>
      <c r="M642" s="242"/>
      <c r="N642" s="243"/>
      <c r="O642" s="243"/>
      <c r="P642" s="243"/>
      <c r="Q642" s="243"/>
      <c r="R642" s="243"/>
      <c r="S642" s="243"/>
      <c r="T642" s="24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5" t="s">
        <v>144</v>
      </c>
      <c r="AU642" s="245" t="s">
        <v>84</v>
      </c>
      <c r="AV642" s="14" t="s">
        <v>84</v>
      </c>
      <c r="AW642" s="14" t="s">
        <v>36</v>
      </c>
      <c r="AX642" s="14" t="s">
        <v>74</v>
      </c>
      <c r="AY642" s="245" t="s">
        <v>132</v>
      </c>
    </row>
    <row r="643" s="15" customFormat="1">
      <c r="A643" s="15"/>
      <c r="B643" s="246"/>
      <c r="C643" s="247"/>
      <c r="D643" s="226" t="s">
        <v>144</v>
      </c>
      <c r="E643" s="248" t="s">
        <v>19</v>
      </c>
      <c r="F643" s="249" t="s">
        <v>147</v>
      </c>
      <c r="G643" s="247"/>
      <c r="H643" s="250">
        <v>2</v>
      </c>
      <c r="I643" s="251"/>
      <c r="J643" s="247"/>
      <c r="K643" s="247"/>
      <c r="L643" s="252"/>
      <c r="M643" s="253"/>
      <c r="N643" s="254"/>
      <c r="O643" s="254"/>
      <c r="P643" s="254"/>
      <c r="Q643" s="254"/>
      <c r="R643" s="254"/>
      <c r="S643" s="254"/>
      <c r="T643" s="25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56" t="s">
        <v>144</v>
      </c>
      <c r="AU643" s="256" t="s">
        <v>84</v>
      </c>
      <c r="AV643" s="15" t="s">
        <v>140</v>
      </c>
      <c r="AW643" s="15" t="s">
        <v>36</v>
      </c>
      <c r="AX643" s="15" t="s">
        <v>82</v>
      </c>
      <c r="AY643" s="256" t="s">
        <v>132</v>
      </c>
    </row>
    <row r="644" s="2" customFormat="1" ht="24.15" customHeight="1">
      <c r="A644" s="40"/>
      <c r="B644" s="41"/>
      <c r="C644" s="206" t="s">
        <v>801</v>
      </c>
      <c r="D644" s="206" t="s">
        <v>135</v>
      </c>
      <c r="E644" s="207" t="s">
        <v>802</v>
      </c>
      <c r="F644" s="208" t="s">
        <v>803</v>
      </c>
      <c r="G644" s="209" t="s">
        <v>339</v>
      </c>
      <c r="H644" s="210">
        <v>2</v>
      </c>
      <c r="I644" s="211"/>
      <c r="J644" s="212">
        <f>ROUND(I644*H644,2)</f>
        <v>0</v>
      </c>
      <c r="K644" s="208" t="s">
        <v>139</v>
      </c>
      <c r="L644" s="46"/>
      <c r="M644" s="213" t="s">
        <v>19</v>
      </c>
      <c r="N644" s="214" t="s">
        <v>45</v>
      </c>
      <c r="O644" s="86"/>
      <c r="P644" s="215">
        <f>O644*H644</f>
        <v>0</v>
      </c>
      <c r="Q644" s="215">
        <v>0.00172</v>
      </c>
      <c r="R644" s="215">
        <f>Q644*H644</f>
        <v>0.0034399999999999999</v>
      </c>
      <c r="S644" s="215">
        <v>0</v>
      </c>
      <c r="T644" s="216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257</v>
      </c>
      <c r="AT644" s="217" t="s">
        <v>135</v>
      </c>
      <c r="AU644" s="217" t="s">
        <v>84</v>
      </c>
      <c r="AY644" s="19" t="s">
        <v>132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82</v>
      </c>
      <c r="BK644" s="218">
        <f>ROUND(I644*H644,2)</f>
        <v>0</v>
      </c>
      <c r="BL644" s="19" t="s">
        <v>257</v>
      </c>
      <c r="BM644" s="217" t="s">
        <v>804</v>
      </c>
    </row>
    <row r="645" s="2" customFormat="1">
      <c r="A645" s="40"/>
      <c r="B645" s="41"/>
      <c r="C645" s="42"/>
      <c r="D645" s="219" t="s">
        <v>142</v>
      </c>
      <c r="E645" s="42"/>
      <c r="F645" s="220" t="s">
        <v>805</v>
      </c>
      <c r="G645" s="42"/>
      <c r="H645" s="42"/>
      <c r="I645" s="221"/>
      <c r="J645" s="42"/>
      <c r="K645" s="42"/>
      <c r="L645" s="46"/>
      <c r="M645" s="222"/>
      <c r="N645" s="223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142</v>
      </c>
      <c r="AU645" s="19" t="s">
        <v>84</v>
      </c>
    </row>
    <row r="646" s="13" customFormat="1">
      <c r="A646" s="13"/>
      <c r="B646" s="224"/>
      <c r="C646" s="225"/>
      <c r="D646" s="226" t="s">
        <v>144</v>
      </c>
      <c r="E646" s="227" t="s">
        <v>19</v>
      </c>
      <c r="F646" s="228" t="s">
        <v>164</v>
      </c>
      <c r="G646" s="225"/>
      <c r="H646" s="227" t="s">
        <v>19</v>
      </c>
      <c r="I646" s="229"/>
      <c r="J646" s="225"/>
      <c r="K646" s="225"/>
      <c r="L646" s="230"/>
      <c r="M646" s="231"/>
      <c r="N646" s="232"/>
      <c r="O646" s="232"/>
      <c r="P646" s="232"/>
      <c r="Q646" s="232"/>
      <c r="R646" s="232"/>
      <c r="S646" s="232"/>
      <c r="T646" s="23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4" t="s">
        <v>144</v>
      </c>
      <c r="AU646" s="234" t="s">
        <v>84</v>
      </c>
      <c r="AV646" s="13" t="s">
        <v>82</v>
      </c>
      <c r="AW646" s="13" t="s">
        <v>36</v>
      </c>
      <c r="AX646" s="13" t="s">
        <v>74</v>
      </c>
      <c r="AY646" s="234" t="s">
        <v>132</v>
      </c>
    </row>
    <row r="647" s="14" customFormat="1">
      <c r="A647" s="14"/>
      <c r="B647" s="235"/>
      <c r="C647" s="236"/>
      <c r="D647" s="226" t="s">
        <v>144</v>
      </c>
      <c r="E647" s="237" t="s">
        <v>19</v>
      </c>
      <c r="F647" s="238" t="s">
        <v>82</v>
      </c>
      <c r="G647" s="236"/>
      <c r="H647" s="239">
        <v>1</v>
      </c>
      <c r="I647" s="240"/>
      <c r="J647" s="236"/>
      <c r="K647" s="236"/>
      <c r="L647" s="241"/>
      <c r="M647" s="242"/>
      <c r="N647" s="243"/>
      <c r="O647" s="243"/>
      <c r="P647" s="243"/>
      <c r="Q647" s="243"/>
      <c r="R647" s="243"/>
      <c r="S647" s="243"/>
      <c r="T647" s="24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5" t="s">
        <v>144</v>
      </c>
      <c r="AU647" s="245" t="s">
        <v>84</v>
      </c>
      <c r="AV647" s="14" t="s">
        <v>84</v>
      </c>
      <c r="AW647" s="14" t="s">
        <v>36</v>
      </c>
      <c r="AX647" s="14" t="s">
        <v>74</v>
      </c>
      <c r="AY647" s="245" t="s">
        <v>132</v>
      </c>
    </row>
    <row r="648" s="13" customFormat="1">
      <c r="A648" s="13"/>
      <c r="B648" s="224"/>
      <c r="C648" s="225"/>
      <c r="D648" s="226" t="s">
        <v>144</v>
      </c>
      <c r="E648" s="227" t="s">
        <v>19</v>
      </c>
      <c r="F648" s="228" t="s">
        <v>153</v>
      </c>
      <c r="G648" s="225"/>
      <c r="H648" s="227" t="s">
        <v>19</v>
      </c>
      <c r="I648" s="229"/>
      <c r="J648" s="225"/>
      <c r="K648" s="225"/>
      <c r="L648" s="230"/>
      <c r="M648" s="231"/>
      <c r="N648" s="232"/>
      <c r="O648" s="232"/>
      <c r="P648" s="232"/>
      <c r="Q648" s="232"/>
      <c r="R648" s="232"/>
      <c r="S648" s="232"/>
      <c r="T648" s="23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4" t="s">
        <v>144</v>
      </c>
      <c r="AU648" s="234" t="s">
        <v>84</v>
      </c>
      <c r="AV648" s="13" t="s">
        <v>82</v>
      </c>
      <c r="AW648" s="13" t="s">
        <v>36</v>
      </c>
      <c r="AX648" s="13" t="s">
        <v>74</v>
      </c>
      <c r="AY648" s="234" t="s">
        <v>132</v>
      </c>
    </row>
    <row r="649" s="14" customFormat="1">
      <c r="A649" s="14"/>
      <c r="B649" s="235"/>
      <c r="C649" s="236"/>
      <c r="D649" s="226" t="s">
        <v>144</v>
      </c>
      <c r="E649" s="237" t="s">
        <v>19</v>
      </c>
      <c r="F649" s="238" t="s">
        <v>82</v>
      </c>
      <c r="G649" s="236"/>
      <c r="H649" s="239">
        <v>1</v>
      </c>
      <c r="I649" s="240"/>
      <c r="J649" s="236"/>
      <c r="K649" s="236"/>
      <c r="L649" s="241"/>
      <c r="M649" s="242"/>
      <c r="N649" s="243"/>
      <c r="O649" s="243"/>
      <c r="P649" s="243"/>
      <c r="Q649" s="243"/>
      <c r="R649" s="243"/>
      <c r="S649" s="243"/>
      <c r="T649" s="24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5" t="s">
        <v>144</v>
      </c>
      <c r="AU649" s="245" t="s">
        <v>84</v>
      </c>
      <c r="AV649" s="14" t="s">
        <v>84</v>
      </c>
      <c r="AW649" s="14" t="s">
        <v>36</v>
      </c>
      <c r="AX649" s="14" t="s">
        <v>74</v>
      </c>
      <c r="AY649" s="245" t="s">
        <v>132</v>
      </c>
    </row>
    <row r="650" s="15" customFormat="1">
      <c r="A650" s="15"/>
      <c r="B650" s="246"/>
      <c r="C650" s="247"/>
      <c r="D650" s="226" t="s">
        <v>144</v>
      </c>
      <c r="E650" s="248" t="s">
        <v>19</v>
      </c>
      <c r="F650" s="249" t="s">
        <v>147</v>
      </c>
      <c r="G650" s="247"/>
      <c r="H650" s="250">
        <v>2</v>
      </c>
      <c r="I650" s="251"/>
      <c r="J650" s="247"/>
      <c r="K650" s="247"/>
      <c r="L650" s="252"/>
      <c r="M650" s="253"/>
      <c r="N650" s="254"/>
      <c r="O650" s="254"/>
      <c r="P650" s="254"/>
      <c r="Q650" s="254"/>
      <c r="R650" s="254"/>
      <c r="S650" s="254"/>
      <c r="T650" s="25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56" t="s">
        <v>144</v>
      </c>
      <c r="AU650" s="256" t="s">
        <v>84</v>
      </c>
      <c r="AV650" s="15" t="s">
        <v>140</v>
      </c>
      <c r="AW650" s="15" t="s">
        <v>36</v>
      </c>
      <c r="AX650" s="15" t="s">
        <v>82</v>
      </c>
      <c r="AY650" s="256" t="s">
        <v>132</v>
      </c>
    </row>
    <row r="651" s="2" customFormat="1" ht="16.5" customHeight="1">
      <c r="A651" s="40"/>
      <c r="B651" s="41"/>
      <c r="C651" s="206" t="s">
        <v>806</v>
      </c>
      <c r="D651" s="206" t="s">
        <v>135</v>
      </c>
      <c r="E651" s="207" t="s">
        <v>807</v>
      </c>
      <c r="F651" s="208" t="s">
        <v>808</v>
      </c>
      <c r="G651" s="209" t="s">
        <v>339</v>
      </c>
      <c r="H651" s="210">
        <v>19</v>
      </c>
      <c r="I651" s="211"/>
      <c r="J651" s="212">
        <f>ROUND(I651*H651,2)</f>
        <v>0</v>
      </c>
      <c r="K651" s="208" t="s">
        <v>139</v>
      </c>
      <c r="L651" s="46"/>
      <c r="M651" s="213" t="s">
        <v>19</v>
      </c>
      <c r="N651" s="214" t="s">
        <v>45</v>
      </c>
      <c r="O651" s="86"/>
      <c r="P651" s="215">
        <f>O651*H651</f>
        <v>0</v>
      </c>
      <c r="Q651" s="215">
        <v>0.0018400000000000001</v>
      </c>
      <c r="R651" s="215">
        <f>Q651*H651</f>
        <v>0.034959999999999998</v>
      </c>
      <c r="S651" s="215">
        <v>0</v>
      </c>
      <c r="T651" s="216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17" t="s">
        <v>257</v>
      </c>
      <c r="AT651" s="217" t="s">
        <v>135</v>
      </c>
      <c r="AU651" s="217" t="s">
        <v>84</v>
      </c>
      <c r="AY651" s="19" t="s">
        <v>132</v>
      </c>
      <c r="BE651" s="218">
        <f>IF(N651="základní",J651,0)</f>
        <v>0</v>
      </c>
      <c r="BF651" s="218">
        <f>IF(N651="snížená",J651,0)</f>
        <v>0</v>
      </c>
      <c r="BG651" s="218">
        <f>IF(N651="zákl. přenesená",J651,0)</f>
        <v>0</v>
      </c>
      <c r="BH651" s="218">
        <f>IF(N651="sníž. přenesená",J651,0)</f>
        <v>0</v>
      </c>
      <c r="BI651" s="218">
        <f>IF(N651="nulová",J651,0)</f>
        <v>0</v>
      </c>
      <c r="BJ651" s="19" t="s">
        <v>82</v>
      </c>
      <c r="BK651" s="218">
        <f>ROUND(I651*H651,2)</f>
        <v>0</v>
      </c>
      <c r="BL651" s="19" t="s">
        <v>257</v>
      </c>
      <c r="BM651" s="217" t="s">
        <v>809</v>
      </c>
    </row>
    <row r="652" s="2" customFormat="1">
      <c r="A652" s="40"/>
      <c r="B652" s="41"/>
      <c r="C652" s="42"/>
      <c r="D652" s="219" t="s">
        <v>142</v>
      </c>
      <c r="E652" s="42"/>
      <c r="F652" s="220" t="s">
        <v>810</v>
      </c>
      <c r="G652" s="42"/>
      <c r="H652" s="42"/>
      <c r="I652" s="221"/>
      <c r="J652" s="42"/>
      <c r="K652" s="42"/>
      <c r="L652" s="46"/>
      <c r="M652" s="222"/>
      <c r="N652" s="223"/>
      <c r="O652" s="86"/>
      <c r="P652" s="86"/>
      <c r="Q652" s="86"/>
      <c r="R652" s="86"/>
      <c r="S652" s="86"/>
      <c r="T652" s="87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T652" s="19" t="s">
        <v>142</v>
      </c>
      <c r="AU652" s="19" t="s">
        <v>84</v>
      </c>
    </row>
    <row r="653" s="13" customFormat="1">
      <c r="A653" s="13"/>
      <c r="B653" s="224"/>
      <c r="C653" s="225"/>
      <c r="D653" s="226" t="s">
        <v>144</v>
      </c>
      <c r="E653" s="227" t="s">
        <v>19</v>
      </c>
      <c r="F653" s="228" t="s">
        <v>162</v>
      </c>
      <c r="G653" s="225"/>
      <c r="H653" s="227" t="s">
        <v>19</v>
      </c>
      <c r="I653" s="229"/>
      <c r="J653" s="225"/>
      <c r="K653" s="225"/>
      <c r="L653" s="230"/>
      <c r="M653" s="231"/>
      <c r="N653" s="232"/>
      <c r="O653" s="232"/>
      <c r="P653" s="232"/>
      <c r="Q653" s="232"/>
      <c r="R653" s="232"/>
      <c r="S653" s="232"/>
      <c r="T653" s="23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4" t="s">
        <v>144</v>
      </c>
      <c r="AU653" s="234" t="s">
        <v>84</v>
      </c>
      <c r="AV653" s="13" t="s">
        <v>82</v>
      </c>
      <c r="AW653" s="13" t="s">
        <v>36</v>
      </c>
      <c r="AX653" s="13" t="s">
        <v>74</v>
      </c>
      <c r="AY653" s="234" t="s">
        <v>132</v>
      </c>
    </row>
    <row r="654" s="14" customFormat="1">
      <c r="A654" s="14"/>
      <c r="B654" s="235"/>
      <c r="C654" s="236"/>
      <c r="D654" s="226" t="s">
        <v>144</v>
      </c>
      <c r="E654" s="237" t="s">
        <v>19</v>
      </c>
      <c r="F654" s="238" t="s">
        <v>140</v>
      </c>
      <c r="G654" s="236"/>
      <c r="H654" s="239">
        <v>4</v>
      </c>
      <c r="I654" s="240"/>
      <c r="J654" s="236"/>
      <c r="K654" s="236"/>
      <c r="L654" s="241"/>
      <c r="M654" s="242"/>
      <c r="N654" s="243"/>
      <c r="O654" s="243"/>
      <c r="P654" s="243"/>
      <c r="Q654" s="243"/>
      <c r="R654" s="243"/>
      <c r="S654" s="243"/>
      <c r="T654" s="24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5" t="s">
        <v>144</v>
      </c>
      <c r="AU654" s="245" t="s">
        <v>84</v>
      </c>
      <c r="AV654" s="14" t="s">
        <v>84</v>
      </c>
      <c r="AW654" s="14" t="s">
        <v>36</v>
      </c>
      <c r="AX654" s="14" t="s">
        <v>74</v>
      </c>
      <c r="AY654" s="245" t="s">
        <v>132</v>
      </c>
    </row>
    <row r="655" s="13" customFormat="1">
      <c r="A655" s="13"/>
      <c r="B655" s="224"/>
      <c r="C655" s="225"/>
      <c r="D655" s="226" t="s">
        <v>144</v>
      </c>
      <c r="E655" s="227" t="s">
        <v>19</v>
      </c>
      <c r="F655" s="228" t="s">
        <v>164</v>
      </c>
      <c r="G655" s="225"/>
      <c r="H655" s="227" t="s">
        <v>19</v>
      </c>
      <c r="I655" s="229"/>
      <c r="J655" s="225"/>
      <c r="K655" s="225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144</v>
      </c>
      <c r="AU655" s="234" t="s">
        <v>84</v>
      </c>
      <c r="AV655" s="13" t="s">
        <v>82</v>
      </c>
      <c r="AW655" s="13" t="s">
        <v>36</v>
      </c>
      <c r="AX655" s="13" t="s">
        <v>74</v>
      </c>
      <c r="AY655" s="234" t="s">
        <v>132</v>
      </c>
    </row>
    <row r="656" s="14" customFormat="1">
      <c r="A656" s="14"/>
      <c r="B656" s="235"/>
      <c r="C656" s="236"/>
      <c r="D656" s="226" t="s">
        <v>144</v>
      </c>
      <c r="E656" s="237" t="s">
        <v>19</v>
      </c>
      <c r="F656" s="238" t="s">
        <v>342</v>
      </c>
      <c r="G656" s="236"/>
      <c r="H656" s="239">
        <v>5</v>
      </c>
      <c r="I656" s="240"/>
      <c r="J656" s="236"/>
      <c r="K656" s="236"/>
      <c r="L656" s="241"/>
      <c r="M656" s="242"/>
      <c r="N656" s="243"/>
      <c r="O656" s="243"/>
      <c r="P656" s="243"/>
      <c r="Q656" s="243"/>
      <c r="R656" s="243"/>
      <c r="S656" s="243"/>
      <c r="T656" s="24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5" t="s">
        <v>144</v>
      </c>
      <c r="AU656" s="245" t="s">
        <v>84</v>
      </c>
      <c r="AV656" s="14" t="s">
        <v>84</v>
      </c>
      <c r="AW656" s="14" t="s">
        <v>36</v>
      </c>
      <c r="AX656" s="14" t="s">
        <v>74</v>
      </c>
      <c r="AY656" s="245" t="s">
        <v>132</v>
      </c>
    </row>
    <row r="657" s="13" customFormat="1">
      <c r="A657" s="13"/>
      <c r="B657" s="224"/>
      <c r="C657" s="225"/>
      <c r="D657" s="226" t="s">
        <v>144</v>
      </c>
      <c r="E657" s="227" t="s">
        <v>19</v>
      </c>
      <c r="F657" s="228" t="s">
        <v>153</v>
      </c>
      <c r="G657" s="225"/>
      <c r="H657" s="227" t="s">
        <v>19</v>
      </c>
      <c r="I657" s="229"/>
      <c r="J657" s="225"/>
      <c r="K657" s="225"/>
      <c r="L657" s="230"/>
      <c r="M657" s="231"/>
      <c r="N657" s="232"/>
      <c r="O657" s="232"/>
      <c r="P657" s="232"/>
      <c r="Q657" s="232"/>
      <c r="R657" s="232"/>
      <c r="S657" s="232"/>
      <c r="T657" s="23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4" t="s">
        <v>144</v>
      </c>
      <c r="AU657" s="234" t="s">
        <v>84</v>
      </c>
      <c r="AV657" s="13" t="s">
        <v>82</v>
      </c>
      <c r="AW657" s="13" t="s">
        <v>36</v>
      </c>
      <c r="AX657" s="13" t="s">
        <v>74</v>
      </c>
      <c r="AY657" s="234" t="s">
        <v>132</v>
      </c>
    </row>
    <row r="658" s="14" customFormat="1">
      <c r="A658" s="14"/>
      <c r="B658" s="235"/>
      <c r="C658" s="236"/>
      <c r="D658" s="226" t="s">
        <v>144</v>
      </c>
      <c r="E658" s="237" t="s">
        <v>19</v>
      </c>
      <c r="F658" s="238" t="s">
        <v>343</v>
      </c>
      <c r="G658" s="236"/>
      <c r="H658" s="239">
        <v>6</v>
      </c>
      <c r="I658" s="240"/>
      <c r="J658" s="236"/>
      <c r="K658" s="236"/>
      <c r="L658" s="241"/>
      <c r="M658" s="242"/>
      <c r="N658" s="243"/>
      <c r="O658" s="243"/>
      <c r="P658" s="243"/>
      <c r="Q658" s="243"/>
      <c r="R658" s="243"/>
      <c r="S658" s="243"/>
      <c r="T658" s="24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5" t="s">
        <v>144</v>
      </c>
      <c r="AU658" s="245" t="s">
        <v>84</v>
      </c>
      <c r="AV658" s="14" t="s">
        <v>84</v>
      </c>
      <c r="AW658" s="14" t="s">
        <v>36</v>
      </c>
      <c r="AX658" s="14" t="s">
        <v>74</v>
      </c>
      <c r="AY658" s="245" t="s">
        <v>132</v>
      </c>
    </row>
    <row r="659" s="13" customFormat="1">
      <c r="A659" s="13"/>
      <c r="B659" s="224"/>
      <c r="C659" s="225"/>
      <c r="D659" s="226" t="s">
        <v>144</v>
      </c>
      <c r="E659" s="227" t="s">
        <v>19</v>
      </c>
      <c r="F659" s="228" t="s">
        <v>167</v>
      </c>
      <c r="G659" s="225"/>
      <c r="H659" s="227" t="s">
        <v>19</v>
      </c>
      <c r="I659" s="229"/>
      <c r="J659" s="225"/>
      <c r="K659" s="225"/>
      <c r="L659" s="230"/>
      <c r="M659" s="231"/>
      <c r="N659" s="232"/>
      <c r="O659" s="232"/>
      <c r="P659" s="232"/>
      <c r="Q659" s="232"/>
      <c r="R659" s="232"/>
      <c r="S659" s="232"/>
      <c r="T659" s="23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4" t="s">
        <v>144</v>
      </c>
      <c r="AU659" s="234" t="s">
        <v>84</v>
      </c>
      <c r="AV659" s="13" t="s">
        <v>82</v>
      </c>
      <c r="AW659" s="13" t="s">
        <v>36</v>
      </c>
      <c r="AX659" s="13" t="s">
        <v>74</v>
      </c>
      <c r="AY659" s="234" t="s">
        <v>132</v>
      </c>
    </row>
    <row r="660" s="14" customFormat="1">
      <c r="A660" s="14"/>
      <c r="B660" s="235"/>
      <c r="C660" s="236"/>
      <c r="D660" s="226" t="s">
        <v>144</v>
      </c>
      <c r="E660" s="237" t="s">
        <v>19</v>
      </c>
      <c r="F660" s="238" t="s">
        <v>140</v>
      </c>
      <c r="G660" s="236"/>
      <c r="H660" s="239">
        <v>4</v>
      </c>
      <c r="I660" s="240"/>
      <c r="J660" s="236"/>
      <c r="K660" s="236"/>
      <c r="L660" s="241"/>
      <c r="M660" s="242"/>
      <c r="N660" s="243"/>
      <c r="O660" s="243"/>
      <c r="P660" s="243"/>
      <c r="Q660" s="243"/>
      <c r="R660" s="243"/>
      <c r="S660" s="243"/>
      <c r="T660" s="24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5" t="s">
        <v>144</v>
      </c>
      <c r="AU660" s="245" t="s">
        <v>84</v>
      </c>
      <c r="AV660" s="14" t="s">
        <v>84</v>
      </c>
      <c r="AW660" s="14" t="s">
        <v>36</v>
      </c>
      <c r="AX660" s="14" t="s">
        <v>74</v>
      </c>
      <c r="AY660" s="245" t="s">
        <v>132</v>
      </c>
    </row>
    <row r="661" s="15" customFormat="1">
      <c r="A661" s="15"/>
      <c r="B661" s="246"/>
      <c r="C661" s="247"/>
      <c r="D661" s="226" t="s">
        <v>144</v>
      </c>
      <c r="E661" s="248" t="s">
        <v>19</v>
      </c>
      <c r="F661" s="249" t="s">
        <v>147</v>
      </c>
      <c r="G661" s="247"/>
      <c r="H661" s="250">
        <v>19</v>
      </c>
      <c r="I661" s="251"/>
      <c r="J661" s="247"/>
      <c r="K661" s="247"/>
      <c r="L661" s="252"/>
      <c r="M661" s="253"/>
      <c r="N661" s="254"/>
      <c r="O661" s="254"/>
      <c r="P661" s="254"/>
      <c r="Q661" s="254"/>
      <c r="R661" s="254"/>
      <c r="S661" s="254"/>
      <c r="T661" s="25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56" t="s">
        <v>144</v>
      </c>
      <c r="AU661" s="256" t="s">
        <v>84</v>
      </c>
      <c r="AV661" s="15" t="s">
        <v>140</v>
      </c>
      <c r="AW661" s="15" t="s">
        <v>36</v>
      </c>
      <c r="AX661" s="15" t="s">
        <v>82</v>
      </c>
      <c r="AY661" s="256" t="s">
        <v>132</v>
      </c>
    </row>
    <row r="662" s="2" customFormat="1" ht="16.5" customHeight="1">
      <c r="A662" s="40"/>
      <c r="B662" s="41"/>
      <c r="C662" s="206" t="s">
        <v>811</v>
      </c>
      <c r="D662" s="206" t="s">
        <v>135</v>
      </c>
      <c r="E662" s="207" t="s">
        <v>812</v>
      </c>
      <c r="F662" s="208" t="s">
        <v>813</v>
      </c>
      <c r="G662" s="209" t="s">
        <v>339</v>
      </c>
      <c r="H662" s="210">
        <v>1</v>
      </c>
      <c r="I662" s="211"/>
      <c r="J662" s="212">
        <f>ROUND(I662*H662,2)</f>
        <v>0</v>
      </c>
      <c r="K662" s="208" t="s">
        <v>139</v>
      </c>
      <c r="L662" s="46"/>
      <c r="M662" s="213" t="s">
        <v>19</v>
      </c>
      <c r="N662" s="214" t="s">
        <v>45</v>
      </c>
      <c r="O662" s="86"/>
      <c r="P662" s="215">
        <f>O662*H662</f>
        <v>0</v>
      </c>
      <c r="Q662" s="215">
        <v>0.0018400000000000001</v>
      </c>
      <c r="R662" s="215">
        <f>Q662*H662</f>
        <v>0.0018400000000000001</v>
      </c>
      <c r="S662" s="215">
        <v>0</v>
      </c>
      <c r="T662" s="216">
        <f>S662*H662</f>
        <v>0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17" t="s">
        <v>257</v>
      </c>
      <c r="AT662" s="217" t="s">
        <v>135</v>
      </c>
      <c r="AU662" s="217" t="s">
        <v>84</v>
      </c>
      <c r="AY662" s="19" t="s">
        <v>132</v>
      </c>
      <c r="BE662" s="218">
        <f>IF(N662="základní",J662,0)</f>
        <v>0</v>
      </c>
      <c r="BF662" s="218">
        <f>IF(N662="snížená",J662,0)</f>
        <v>0</v>
      </c>
      <c r="BG662" s="218">
        <f>IF(N662="zákl. přenesená",J662,0)</f>
        <v>0</v>
      </c>
      <c r="BH662" s="218">
        <f>IF(N662="sníž. přenesená",J662,0)</f>
        <v>0</v>
      </c>
      <c r="BI662" s="218">
        <f>IF(N662="nulová",J662,0)</f>
        <v>0</v>
      </c>
      <c r="BJ662" s="19" t="s">
        <v>82</v>
      </c>
      <c r="BK662" s="218">
        <f>ROUND(I662*H662,2)</f>
        <v>0</v>
      </c>
      <c r="BL662" s="19" t="s">
        <v>257</v>
      </c>
      <c r="BM662" s="217" t="s">
        <v>814</v>
      </c>
    </row>
    <row r="663" s="2" customFormat="1">
      <c r="A663" s="40"/>
      <c r="B663" s="41"/>
      <c r="C663" s="42"/>
      <c r="D663" s="219" t="s">
        <v>142</v>
      </c>
      <c r="E663" s="42"/>
      <c r="F663" s="220" t="s">
        <v>815</v>
      </c>
      <c r="G663" s="42"/>
      <c r="H663" s="42"/>
      <c r="I663" s="221"/>
      <c r="J663" s="42"/>
      <c r="K663" s="42"/>
      <c r="L663" s="46"/>
      <c r="M663" s="222"/>
      <c r="N663" s="223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142</v>
      </c>
      <c r="AU663" s="19" t="s">
        <v>84</v>
      </c>
    </row>
    <row r="664" s="13" customFormat="1">
      <c r="A664" s="13"/>
      <c r="B664" s="224"/>
      <c r="C664" s="225"/>
      <c r="D664" s="226" t="s">
        <v>144</v>
      </c>
      <c r="E664" s="227" t="s">
        <v>19</v>
      </c>
      <c r="F664" s="228" t="s">
        <v>153</v>
      </c>
      <c r="G664" s="225"/>
      <c r="H664" s="227" t="s">
        <v>19</v>
      </c>
      <c r="I664" s="229"/>
      <c r="J664" s="225"/>
      <c r="K664" s="225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144</v>
      </c>
      <c r="AU664" s="234" t="s">
        <v>84</v>
      </c>
      <c r="AV664" s="13" t="s">
        <v>82</v>
      </c>
      <c r="AW664" s="13" t="s">
        <v>36</v>
      </c>
      <c r="AX664" s="13" t="s">
        <v>74</v>
      </c>
      <c r="AY664" s="234" t="s">
        <v>132</v>
      </c>
    </row>
    <row r="665" s="14" customFormat="1">
      <c r="A665" s="14"/>
      <c r="B665" s="235"/>
      <c r="C665" s="236"/>
      <c r="D665" s="226" t="s">
        <v>144</v>
      </c>
      <c r="E665" s="237" t="s">
        <v>19</v>
      </c>
      <c r="F665" s="238" t="s">
        <v>82</v>
      </c>
      <c r="G665" s="236"/>
      <c r="H665" s="239">
        <v>1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5" t="s">
        <v>144</v>
      </c>
      <c r="AU665" s="245" t="s">
        <v>84</v>
      </c>
      <c r="AV665" s="14" t="s">
        <v>84</v>
      </c>
      <c r="AW665" s="14" t="s">
        <v>36</v>
      </c>
      <c r="AX665" s="14" t="s">
        <v>74</v>
      </c>
      <c r="AY665" s="245" t="s">
        <v>132</v>
      </c>
    </row>
    <row r="666" s="15" customFormat="1">
      <c r="A666" s="15"/>
      <c r="B666" s="246"/>
      <c r="C666" s="247"/>
      <c r="D666" s="226" t="s">
        <v>144</v>
      </c>
      <c r="E666" s="248" t="s">
        <v>19</v>
      </c>
      <c r="F666" s="249" t="s">
        <v>147</v>
      </c>
      <c r="G666" s="247"/>
      <c r="H666" s="250">
        <v>1</v>
      </c>
      <c r="I666" s="251"/>
      <c r="J666" s="247"/>
      <c r="K666" s="247"/>
      <c r="L666" s="252"/>
      <c r="M666" s="253"/>
      <c r="N666" s="254"/>
      <c r="O666" s="254"/>
      <c r="P666" s="254"/>
      <c r="Q666" s="254"/>
      <c r="R666" s="254"/>
      <c r="S666" s="254"/>
      <c r="T666" s="25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56" t="s">
        <v>144</v>
      </c>
      <c r="AU666" s="256" t="s">
        <v>84</v>
      </c>
      <c r="AV666" s="15" t="s">
        <v>140</v>
      </c>
      <c r="AW666" s="15" t="s">
        <v>36</v>
      </c>
      <c r="AX666" s="15" t="s">
        <v>82</v>
      </c>
      <c r="AY666" s="256" t="s">
        <v>132</v>
      </c>
    </row>
    <row r="667" s="2" customFormat="1" ht="24.15" customHeight="1">
      <c r="A667" s="40"/>
      <c r="B667" s="41"/>
      <c r="C667" s="206" t="s">
        <v>816</v>
      </c>
      <c r="D667" s="206" t="s">
        <v>135</v>
      </c>
      <c r="E667" s="207" t="s">
        <v>817</v>
      </c>
      <c r="F667" s="208" t="s">
        <v>818</v>
      </c>
      <c r="G667" s="209" t="s">
        <v>194</v>
      </c>
      <c r="H667" s="210">
        <v>19</v>
      </c>
      <c r="I667" s="211"/>
      <c r="J667" s="212">
        <f>ROUND(I667*H667,2)</f>
        <v>0</v>
      </c>
      <c r="K667" s="208" t="s">
        <v>139</v>
      </c>
      <c r="L667" s="46"/>
      <c r="M667" s="213" t="s">
        <v>19</v>
      </c>
      <c r="N667" s="214" t="s">
        <v>45</v>
      </c>
      <c r="O667" s="86"/>
      <c r="P667" s="215">
        <f>O667*H667</f>
        <v>0</v>
      </c>
      <c r="Q667" s="215">
        <v>0.00023000000000000001</v>
      </c>
      <c r="R667" s="215">
        <f>Q667*H667</f>
        <v>0.0043699999999999998</v>
      </c>
      <c r="S667" s="215">
        <v>0</v>
      </c>
      <c r="T667" s="216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17" t="s">
        <v>257</v>
      </c>
      <c r="AT667" s="217" t="s">
        <v>135</v>
      </c>
      <c r="AU667" s="217" t="s">
        <v>84</v>
      </c>
      <c r="AY667" s="19" t="s">
        <v>132</v>
      </c>
      <c r="BE667" s="218">
        <f>IF(N667="základní",J667,0)</f>
        <v>0</v>
      </c>
      <c r="BF667" s="218">
        <f>IF(N667="snížená",J667,0)</f>
        <v>0</v>
      </c>
      <c r="BG667" s="218">
        <f>IF(N667="zákl. přenesená",J667,0)</f>
        <v>0</v>
      </c>
      <c r="BH667" s="218">
        <f>IF(N667="sníž. přenesená",J667,0)</f>
        <v>0</v>
      </c>
      <c r="BI667" s="218">
        <f>IF(N667="nulová",J667,0)</f>
        <v>0</v>
      </c>
      <c r="BJ667" s="19" t="s">
        <v>82</v>
      </c>
      <c r="BK667" s="218">
        <f>ROUND(I667*H667,2)</f>
        <v>0</v>
      </c>
      <c r="BL667" s="19" t="s">
        <v>257</v>
      </c>
      <c r="BM667" s="217" t="s">
        <v>819</v>
      </c>
    </row>
    <row r="668" s="2" customFormat="1">
      <c r="A668" s="40"/>
      <c r="B668" s="41"/>
      <c r="C668" s="42"/>
      <c r="D668" s="219" t="s">
        <v>142</v>
      </c>
      <c r="E668" s="42"/>
      <c r="F668" s="220" t="s">
        <v>820</v>
      </c>
      <c r="G668" s="42"/>
      <c r="H668" s="42"/>
      <c r="I668" s="221"/>
      <c r="J668" s="42"/>
      <c r="K668" s="42"/>
      <c r="L668" s="46"/>
      <c r="M668" s="222"/>
      <c r="N668" s="223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142</v>
      </c>
      <c r="AU668" s="19" t="s">
        <v>84</v>
      </c>
    </row>
    <row r="669" s="13" customFormat="1">
      <c r="A669" s="13"/>
      <c r="B669" s="224"/>
      <c r="C669" s="225"/>
      <c r="D669" s="226" t="s">
        <v>144</v>
      </c>
      <c r="E669" s="227" t="s">
        <v>19</v>
      </c>
      <c r="F669" s="228" t="s">
        <v>162</v>
      </c>
      <c r="G669" s="225"/>
      <c r="H669" s="227" t="s">
        <v>19</v>
      </c>
      <c r="I669" s="229"/>
      <c r="J669" s="225"/>
      <c r="K669" s="225"/>
      <c r="L669" s="230"/>
      <c r="M669" s="231"/>
      <c r="N669" s="232"/>
      <c r="O669" s="232"/>
      <c r="P669" s="232"/>
      <c r="Q669" s="232"/>
      <c r="R669" s="232"/>
      <c r="S669" s="232"/>
      <c r="T669" s="23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4" t="s">
        <v>144</v>
      </c>
      <c r="AU669" s="234" t="s">
        <v>84</v>
      </c>
      <c r="AV669" s="13" t="s">
        <v>82</v>
      </c>
      <c r="AW669" s="13" t="s">
        <v>36</v>
      </c>
      <c r="AX669" s="13" t="s">
        <v>74</v>
      </c>
      <c r="AY669" s="234" t="s">
        <v>132</v>
      </c>
    </row>
    <row r="670" s="14" customFormat="1">
      <c r="A670" s="14"/>
      <c r="B670" s="235"/>
      <c r="C670" s="236"/>
      <c r="D670" s="226" t="s">
        <v>144</v>
      </c>
      <c r="E670" s="237" t="s">
        <v>19</v>
      </c>
      <c r="F670" s="238" t="s">
        <v>140</v>
      </c>
      <c r="G670" s="236"/>
      <c r="H670" s="239">
        <v>4</v>
      </c>
      <c r="I670" s="240"/>
      <c r="J670" s="236"/>
      <c r="K670" s="236"/>
      <c r="L670" s="241"/>
      <c r="M670" s="242"/>
      <c r="N670" s="243"/>
      <c r="O670" s="243"/>
      <c r="P670" s="243"/>
      <c r="Q670" s="243"/>
      <c r="R670" s="243"/>
      <c r="S670" s="243"/>
      <c r="T670" s="24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5" t="s">
        <v>144</v>
      </c>
      <c r="AU670" s="245" t="s">
        <v>84</v>
      </c>
      <c r="AV670" s="14" t="s">
        <v>84</v>
      </c>
      <c r="AW670" s="14" t="s">
        <v>36</v>
      </c>
      <c r="AX670" s="14" t="s">
        <v>74</v>
      </c>
      <c r="AY670" s="245" t="s">
        <v>132</v>
      </c>
    </row>
    <row r="671" s="13" customFormat="1">
      <c r="A671" s="13"/>
      <c r="B671" s="224"/>
      <c r="C671" s="225"/>
      <c r="D671" s="226" t="s">
        <v>144</v>
      </c>
      <c r="E671" s="227" t="s">
        <v>19</v>
      </c>
      <c r="F671" s="228" t="s">
        <v>164</v>
      </c>
      <c r="G671" s="225"/>
      <c r="H671" s="227" t="s">
        <v>19</v>
      </c>
      <c r="I671" s="229"/>
      <c r="J671" s="225"/>
      <c r="K671" s="225"/>
      <c r="L671" s="230"/>
      <c r="M671" s="231"/>
      <c r="N671" s="232"/>
      <c r="O671" s="232"/>
      <c r="P671" s="232"/>
      <c r="Q671" s="232"/>
      <c r="R671" s="232"/>
      <c r="S671" s="232"/>
      <c r="T671" s="23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4" t="s">
        <v>144</v>
      </c>
      <c r="AU671" s="234" t="s">
        <v>84</v>
      </c>
      <c r="AV671" s="13" t="s">
        <v>82</v>
      </c>
      <c r="AW671" s="13" t="s">
        <v>36</v>
      </c>
      <c r="AX671" s="13" t="s">
        <v>74</v>
      </c>
      <c r="AY671" s="234" t="s">
        <v>132</v>
      </c>
    </row>
    <row r="672" s="14" customFormat="1">
      <c r="A672" s="14"/>
      <c r="B672" s="235"/>
      <c r="C672" s="236"/>
      <c r="D672" s="226" t="s">
        <v>144</v>
      </c>
      <c r="E672" s="237" t="s">
        <v>19</v>
      </c>
      <c r="F672" s="238" t="s">
        <v>342</v>
      </c>
      <c r="G672" s="236"/>
      <c r="H672" s="239">
        <v>5</v>
      </c>
      <c r="I672" s="240"/>
      <c r="J672" s="236"/>
      <c r="K672" s="236"/>
      <c r="L672" s="241"/>
      <c r="M672" s="242"/>
      <c r="N672" s="243"/>
      <c r="O672" s="243"/>
      <c r="P672" s="243"/>
      <c r="Q672" s="243"/>
      <c r="R672" s="243"/>
      <c r="S672" s="243"/>
      <c r="T672" s="24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5" t="s">
        <v>144</v>
      </c>
      <c r="AU672" s="245" t="s">
        <v>84</v>
      </c>
      <c r="AV672" s="14" t="s">
        <v>84</v>
      </c>
      <c r="AW672" s="14" t="s">
        <v>36</v>
      </c>
      <c r="AX672" s="14" t="s">
        <v>74</v>
      </c>
      <c r="AY672" s="245" t="s">
        <v>132</v>
      </c>
    </row>
    <row r="673" s="13" customFormat="1">
      <c r="A673" s="13"/>
      <c r="B673" s="224"/>
      <c r="C673" s="225"/>
      <c r="D673" s="226" t="s">
        <v>144</v>
      </c>
      <c r="E673" s="227" t="s">
        <v>19</v>
      </c>
      <c r="F673" s="228" t="s">
        <v>153</v>
      </c>
      <c r="G673" s="225"/>
      <c r="H673" s="227" t="s">
        <v>19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4" t="s">
        <v>144</v>
      </c>
      <c r="AU673" s="234" t="s">
        <v>84</v>
      </c>
      <c r="AV673" s="13" t="s">
        <v>82</v>
      </c>
      <c r="AW673" s="13" t="s">
        <v>36</v>
      </c>
      <c r="AX673" s="13" t="s">
        <v>74</v>
      </c>
      <c r="AY673" s="234" t="s">
        <v>132</v>
      </c>
    </row>
    <row r="674" s="14" customFormat="1">
      <c r="A674" s="14"/>
      <c r="B674" s="235"/>
      <c r="C674" s="236"/>
      <c r="D674" s="226" t="s">
        <v>144</v>
      </c>
      <c r="E674" s="237" t="s">
        <v>19</v>
      </c>
      <c r="F674" s="238" t="s">
        <v>343</v>
      </c>
      <c r="G674" s="236"/>
      <c r="H674" s="239">
        <v>6</v>
      </c>
      <c r="I674" s="240"/>
      <c r="J674" s="236"/>
      <c r="K674" s="236"/>
      <c r="L674" s="241"/>
      <c r="M674" s="242"/>
      <c r="N674" s="243"/>
      <c r="O674" s="243"/>
      <c r="P674" s="243"/>
      <c r="Q674" s="243"/>
      <c r="R674" s="243"/>
      <c r="S674" s="243"/>
      <c r="T674" s="24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5" t="s">
        <v>144</v>
      </c>
      <c r="AU674" s="245" t="s">
        <v>84</v>
      </c>
      <c r="AV674" s="14" t="s">
        <v>84</v>
      </c>
      <c r="AW674" s="14" t="s">
        <v>36</v>
      </c>
      <c r="AX674" s="14" t="s">
        <v>74</v>
      </c>
      <c r="AY674" s="245" t="s">
        <v>132</v>
      </c>
    </row>
    <row r="675" s="13" customFormat="1">
      <c r="A675" s="13"/>
      <c r="B675" s="224"/>
      <c r="C675" s="225"/>
      <c r="D675" s="226" t="s">
        <v>144</v>
      </c>
      <c r="E675" s="227" t="s">
        <v>19</v>
      </c>
      <c r="F675" s="228" t="s">
        <v>167</v>
      </c>
      <c r="G675" s="225"/>
      <c r="H675" s="227" t="s">
        <v>19</v>
      </c>
      <c r="I675" s="229"/>
      <c r="J675" s="225"/>
      <c r="K675" s="225"/>
      <c r="L675" s="230"/>
      <c r="M675" s="231"/>
      <c r="N675" s="232"/>
      <c r="O675" s="232"/>
      <c r="P675" s="232"/>
      <c r="Q675" s="232"/>
      <c r="R675" s="232"/>
      <c r="S675" s="232"/>
      <c r="T675" s="23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4" t="s">
        <v>144</v>
      </c>
      <c r="AU675" s="234" t="s">
        <v>84</v>
      </c>
      <c r="AV675" s="13" t="s">
        <v>82</v>
      </c>
      <c r="AW675" s="13" t="s">
        <v>36</v>
      </c>
      <c r="AX675" s="13" t="s">
        <v>74</v>
      </c>
      <c r="AY675" s="234" t="s">
        <v>132</v>
      </c>
    </row>
    <row r="676" s="14" customFormat="1">
      <c r="A676" s="14"/>
      <c r="B676" s="235"/>
      <c r="C676" s="236"/>
      <c r="D676" s="226" t="s">
        <v>144</v>
      </c>
      <c r="E676" s="237" t="s">
        <v>19</v>
      </c>
      <c r="F676" s="238" t="s">
        <v>140</v>
      </c>
      <c r="G676" s="236"/>
      <c r="H676" s="239">
        <v>4</v>
      </c>
      <c r="I676" s="240"/>
      <c r="J676" s="236"/>
      <c r="K676" s="236"/>
      <c r="L676" s="241"/>
      <c r="M676" s="242"/>
      <c r="N676" s="243"/>
      <c r="O676" s="243"/>
      <c r="P676" s="243"/>
      <c r="Q676" s="243"/>
      <c r="R676" s="243"/>
      <c r="S676" s="243"/>
      <c r="T676" s="24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5" t="s">
        <v>144</v>
      </c>
      <c r="AU676" s="245" t="s">
        <v>84</v>
      </c>
      <c r="AV676" s="14" t="s">
        <v>84</v>
      </c>
      <c r="AW676" s="14" t="s">
        <v>36</v>
      </c>
      <c r="AX676" s="14" t="s">
        <v>74</v>
      </c>
      <c r="AY676" s="245" t="s">
        <v>132</v>
      </c>
    </row>
    <row r="677" s="15" customFormat="1">
      <c r="A677" s="15"/>
      <c r="B677" s="246"/>
      <c r="C677" s="247"/>
      <c r="D677" s="226" t="s">
        <v>144</v>
      </c>
      <c r="E677" s="248" t="s">
        <v>19</v>
      </c>
      <c r="F677" s="249" t="s">
        <v>147</v>
      </c>
      <c r="G677" s="247"/>
      <c r="H677" s="250">
        <v>19</v>
      </c>
      <c r="I677" s="251"/>
      <c r="J677" s="247"/>
      <c r="K677" s="247"/>
      <c r="L677" s="252"/>
      <c r="M677" s="253"/>
      <c r="N677" s="254"/>
      <c r="O677" s="254"/>
      <c r="P677" s="254"/>
      <c r="Q677" s="254"/>
      <c r="R677" s="254"/>
      <c r="S677" s="254"/>
      <c r="T677" s="25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56" t="s">
        <v>144</v>
      </c>
      <c r="AU677" s="256" t="s">
        <v>84</v>
      </c>
      <c r="AV677" s="15" t="s">
        <v>140</v>
      </c>
      <c r="AW677" s="15" t="s">
        <v>36</v>
      </c>
      <c r="AX677" s="15" t="s">
        <v>82</v>
      </c>
      <c r="AY677" s="256" t="s">
        <v>132</v>
      </c>
    </row>
    <row r="678" s="2" customFormat="1" ht="55.5" customHeight="1">
      <c r="A678" s="40"/>
      <c r="B678" s="41"/>
      <c r="C678" s="206" t="s">
        <v>821</v>
      </c>
      <c r="D678" s="206" t="s">
        <v>135</v>
      </c>
      <c r="E678" s="207" t="s">
        <v>822</v>
      </c>
      <c r="F678" s="208" t="s">
        <v>823</v>
      </c>
      <c r="G678" s="209" t="s">
        <v>227</v>
      </c>
      <c r="H678" s="210">
        <v>0.89800000000000002</v>
      </c>
      <c r="I678" s="211"/>
      <c r="J678" s="212">
        <f>ROUND(I678*H678,2)</f>
        <v>0</v>
      </c>
      <c r="K678" s="208" t="s">
        <v>139</v>
      </c>
      <c r="L678" s="46"/>
      <c r="M678" s="213" t="s">
        <v>19</v>
      </c>
      <c r="N678" s="214" t="s">
        <v>45</v>
      </c>
      <c r="O678" s="86"/>
      <c r="P678" s="215">
        <f>O678*H678</f>
        <v>0</v>
      </c>
      <c r="Q678" s="215">
        <v>0</v>
      </c>
      <c r="R678" s="215">
        <f>Q678*H678</f>
        <v>0</v>
      </c>
      <c r="S678" s="215">
        <v>0</v>
      </c>
      <c r="T678" s="216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17" t="s">
        <v>257</v>
      </c>
      <c r="AT678" s="217" t="s">
        <v>135</v>
      </c>
      <c r="AU678" s="217" t="s">
        <v>84</v>
      </c>
      <c r="AY678" s="19" t="s">
        <v>132</v>
      </c>
      <c r="BE678" s="218">
        <f>IF(N678="základní",J678,0)</f>
        <v>0</v>
      </c>
      <c r="BF678" s="218">
        <f>IF(N678="snížená",J678,0)</f>
        <v>0</v>
      </c>
      <c r="BG678" s="218">
        <f>IF(N678="zákl. přenesená",J678,0)</f>
        <v>0</v>
      </c>
      <c r="BH678" s="218">
        <f>IF(N678="sníž. přenesená",J678,0)</f>
        <v>0</v>
      </c>
      <c r="BI678" s="218">
        <f>IF(N678="nulová",J678,0)</f>
        <v>0</v>
      </c>
      <c r="BJ678" s="19" t="s">
        <v>82</v>
      </c>
      <c r="BK678" s="218">
        <f>ROUND(I678*H678,2)</f>
        <v>0</v>
      </c>
      <c r="BL678" s="19" t="s">
        <v>257</v>
      </c>
      <c r="BM678" s="217" t="s">
        <v>824</v>
      </c>
    </row>
    <row r="679" s="2" customFormat="1">
      <c r="A679" s="40"/>
      <c r="B679" s="41"/>
      <c r="C679" s="42"/>
      <c r="D679" s="219" t="s">
        <v>142</v>
      </c>
      <c r="E679" s="42"/>
      <c r="F679" s="220" t="s">
        <v>825</v>
      </c>
      <c r="G679" s="42"/>
      <c r="H679" s="42"/>
      <c r="I679" s="221"/>
      <c r="J679" s="42"/>
      <c r="K679" s="42"/>
      <c r="L679" s="46"/>
      <c r="M679" s="222"/>
      <c r="N679" s="223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142</v>
      </c>
      <c r="AU679" s="19" t="s">
        <v>84</v>
      </c>
    </row>
    <row r="680" s="12" customFormat="1" ht="22.8" customHeight="1">
      <c r="A680" s="12"/>
      <c r="B680" s="190"/>
      <c r="C680" s="191"/>
      <c r="D680" s="192" t="s">
        <v>73</v>
      </c>
      <c r="E680" s="204" t="s">
        <v>826</v>
      </c>
      <c r="F680" s="204" t="s">
        <v>827</v>
      </c>
      <c r="G680" s="191"/>
      <c r="H680" s="191"/>
      <c r="I680" s="194"/>
      <c r="J680" s="205">
        <f>BK680</f>
        <v>0</v>
      </c>
      <c r="K680" s="191"/>
      <c r="L680" s="196"/>
      <c r="M680" s="197"/>
      <c r="N680" s="198"/>
      <c r="O680" s="198"/>
      <c r="P680" s="199">
        <f>SUM(P681:P715)</f>
        <v>0</v>
      </c>
      <c r="Q680" s="198"/>
      <c r="R680" s="199">
        <f>SUM(R681:R715)</f>
        <v>0.34500000000000003</v>
      </c>
      <c r="S680" s="198"/>
      <c r="T680" s="200">
        <f>SUM(T681:T715)</f>
        <v>0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R680" s="201" t="s">
        <v>84</v>
      </c>
      <c r="AT680" s="202" t="s">
        <v>73</v>
      </c>
      <c r="AU680" s="202" t="s">
        <v>82</v>
      </c>
      <c r="AY680" s="201" t="s">
        <v>132</v>
      </c>
      <c r="BK680" s="203">
        <f>SUM(BK681:BK715)</f>
        <v>0</v>
      </c>
    </row>
    <row r="681" s="2" customFormat="1" ht="49.05" customHeight="1">
      <c r="A681" s="40"/>
      <c r="B681" s="41"/>
      <c r="C681" s="206" t="s">
        <v>828</v>
      </c>
      <c r="D681" s="206" t="s">
        <v>135</v>
      </c>
      <c r="E681" s="207" t="s">
        <v>829</v>
      </c>
      <c r="F681" s="208" t="s">
        <v>830</v>
      </c>
      <c r="G681" s="209" t="s">
        <v>339</v>
      </c>
      <c r="H681" s="210">
        <v>20</v>
      </c>
      <c r="I681" s="211"/>
      <c r="J681" s="212">
        <f>ROUND(I681*H681,2)</f>
        <v>0</v>
      </c>
      <c r="K681" s="208" t="s">
        <v>139</v>
      </c>
      <c r="L681" s="46"/>
      <c r="M681" s="213" t="s">
        <v>19</v>
      </c>
      <c r="N681" s="214" t="s">
        <v>45</v>
      </c>
      <c r="O681" s="86"/>
      <c r="P681" s="215">
        <f>O681*H681</f>
        <v>0</v>
      </c>
      <c r="Q681" s="215">
        <v>0.0166</v>
      </c>
      <c r="R681" s="215">
        <f>Q681*H681</f>
        <v>0.33200000000000002</v>
      </c>
      <c r="S681" s="215">
        <v>0</v>
      </c>
      <c r="T681" s="216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7" t="s">
        <v>257</v>
      </c>
      <c r="AT681" s="217" t="s">
        <v>135</v>
      </c>
      <c r="AU681" s="217" t="s">
        <v>84</v>
      </c>
      <c r="AY681" s="19" t="s">
        <v>132</v>
      </c>
      <c r="BE681" s="218">
        <f>IF(N681="základní",J681,0)</f>
        <v>0</v>
      </c>
      <c r="BF681" s="218">
        <f>IF(N681="snížená",J681,0)</f>
        <v>0</v>
      </c>
      <c r="BG681" s="218">
        <f>IF(N681="zákl. přenesená",J681,0)</f>
        <v>0</v>
      </c>
      <c r="BH681" s="218">
        <f>IF(N681="sníž. přenesená",J681,0)</f>
        <v>0</v>
      </c>
      <c r="BI681" s="218">
        <f>IF(N681="nulová",J681,0)</f>
        <v>0</v>
      </c>
      <c r="BJ681" s="19" t="s">
        <v>82</v>
      </c>
      <c r="BK681" s="218">
        <f>ROUND(I681*H681,2)</f>
        <v>0</v>
      </c>
      <c r="BL681" s="19" t="s">
        <v>257</v>
      </c>
      <c r="BM681" s="217" t="s">
        <v>831</v>
      </c>
    </row>
    <row r="682" s="2" customFormat="1">
      <c r="A682" s="40"/>
      <c r="B682" s="41"/>
      <c r="C682" s="42"/>
      <c r="D682" s="219" t="s">
        <v>142</v>
      </c>
      <c r="E682" s="42"/>
      <c r="F682" s="220" t="s">
        <v>832</v>
      </c>
      <c r="G682" s="42"/>
      <c r="H682" s="42"/>
      <c r="I682" s="221"/>
      <c r="J682" s="42"/>
      <c r="K682" s="42"/>
      <c r="L682" s="46"/>
      <c r="M682" s="222"/>
      <c r="N682" s="223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142</v>
      </c>
      <c r="AU682" s="19" t="s">
        <v>84</v>
      </c>
    </row>
    <row r="683" s="13" customFormat="1">
      <c r="A683" s="13"/>
      <c r="B683" s="224"/>
      <c r="C683" s="225"/>
      <c r="D683" s="226" t="s">
        <v>144</v>
      </c>
      <c r="E683" s="227" t="s">
        <v>19</v>
      </c>
      <c r="F683" s="228" t="s">
        <v>162</v>
      </c>
      <c r="G683" s="225"/>
      <c r="H683" s="227" t="s">
        <v>19</v>
      </c>
      <c r="I683" s="229"/>
      <c r="J683" s="225"/>
      <c r="K683" s="225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144</v>
      </c>
      <c r="AU683" s="234" t="s">
        <v>84</v>
      </c>
      <c r="AV683" s="13" t="s">
        <v>82</v>
      </c>
      <c r="AW683" s="13" t="s">
        <v>36</v>
      </c>
      <c r="AX683" s="13" t="s">
        <v>74</v>
      </c>
      <c r="AY683" s="234" t="s">
        <v>132</v>
      </c>
    </row>
    <row r="684" s="14" customFormat="1">
      <c r="A684" s="14"/>
      <c r="B684" s="235"/>
      <c r="C684" s="236"/>
      <c r="D684" s="226" t="s">
        <v>144</v>
      </c>
      <c r="E684" s="237" t="s">
        <v>19</v>
      </c>
      <c r="F684" s="238" t="s">
        <v>156</v>
      </c>
      <c r="G684" s="236"/>
      <c r="H684" s="239">
        <v>3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5" t="s">
        <v>144</v>
      </c>
      <c r="AU684" s="245" t="s">
        <v>84</v>
      </c>
      <c r="AV684" s="14" t="s">
        <v>84</v>
      </c>
      <c r="AW684" s="14" t="s">
        <v>36</v>
      </c>
      <c r="AX684" s="14" t="s">
        <v>74</v>
      </c>
      <c r="AY684" s="245" t="s">
        <v>132</v>
      </c>
    </row>
    <row r="685" s="13" customFormat="1">
      <c r="A685" s="13"/>
      <c r="B685" s="224"/>
      <c r="C685" s="225"/>
      <c r="D685" s="226" t="s">
        <v>144</v>
      </c>
      <c r="E685" s="227" t="s">
        <v>19</v>
      </c>
      <c r="F685" s="228" t="s">
        <v>164</v>
      </c>
      <c r="G685" s="225"/>
      <c r="H685" s="227" t="s">
        <v>19</v>
      </c>
      <c r="I685" s="229"/>
      <c r="J685" s="225"/>
      <c r="K685" s="225"/>
      <c r="L685" s="230"/>
      <c r="M685" s="231"/>
      <c r="N685" s="232"/>
      <c r="O685" s="232"/>
      <c r="P685" s="232"/>
      <c r="Q685" s="232"/>
      <c r="R685" s="232"/>
      <c r="S685" s="232"/>
      <c r="T685" s="23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4" t="s">
        <v>144</v>
      </c>
      <c r="AU685" s="234" t="s">
        <v>84</v>
      </c>
      <c r="AV685" s="13" t="s">
        <v>82</v>
      </c>
      <c r="AW685" s="13" t="s">
        <v>36</v>
      </c>
      <c r="AX685" s="13" t="s">
        <v>74</v>
      </c>
      <c r="AY685" s="234" t="s">
        <v>132</v>
      </c>
    </row>
    <row r="686" s="14" customFormat="1">
      <c r="A686" s="14"/>
      <c r="B686" s="235"/>
      <c r="C686" s="236"/>
      <c r="D686" s="226" t="s">
        <v>144</v>
      </c>
      <c r="E686" s="237" t="s">
        <v>19</v>
      </c>
      <c r="F686" s="238" t="s">
        <v>343</v>
      </c>
      <c r="G686" s="236"/>
      <c r="H686" s="239">
        <v>6</v>
      </c>
      <c r="I686" s="240"/>
      <c r="J686" s="236"/>
      <c r="K686" s="236"/>
      <c r="L686" s="241"/>
      <c r="M686" s="242"/>
      <c r="N686" s="243"/>
      <c r="O686" s="243"/>
      <c r="P686" s="243"/>
      <c r="Q686" s="243"/>
      <c r="R686" s="243"/>
      <c r="S686" s="243"/>
      <c r="T686" s="24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5" t="s">
        <v>144</v>
      </c>
      <c r="AU686" s="245" t="s">
        <v>84</v>
      </c>
      <c r="AV686" s="14" t="s">
        <v>84</v>
      </c>
      <c r="AW686" s="14" t="s">
        <v>36</v>
      </c>
      <c r="AX686" s="14" t="s">
        <v>74</v>
      </c>
      <c r="AY686" s="245" t="s">
        <v>132</v>
      </c>
    </row>
    <row r="687" s="13" customFormat="1">
      <c r="A687" s="13"/>
      <c r="B687" s="224"/>
      <c r="C687" s="225"/>
      <c r="D687" s="226" t="s">
        <v>144</v>
      </c>
      <c r="E687" s="227" t="s">
        <v>19</v>
      </c>
      <c r="F687" s="228" t="s">
        <v>153</v>
      </c>
      <c r="G687" s="225"/>
      <c r="H687" s="227" t="s">
        <v>19</v>
      </c>
      <c r="I687" s="229"/>
      <c r="J687" s="225"/>
      <c r="K687" s="225"/>
      <c r="L687" s="230"/>
      <c r="M687" s="231"/>
      <c r="N687" s="232"/>
      <c r="O687" s="232"/>
      <c r="P687" s="232"/>
      <c r="Q687" s="232"/>
      <c r="R687" s="232"/>
      <c r="S687" s="232"/>
      <c r="T687" s="23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4" t="s">
        <v>144</v>
      </c>
      <c r="AU687" s="234" t="s">
        <v>84</v>
      </c>
      <c r="AV687" s="13" t="s">
        <v>82</v>
      </c>
      <c r="AW687" s="13" t="s">
        <v>36</v>
      </c>
      <c r="AX687" s="13" t="s">
        <v>74</v>
      </c>
      <c r="AY687" s="234" t="s">
        <v>132</v>
      </c>
    </row>
    <row r="688" s="14" customFormat="1">
      <c r="A688" s="14"/>
      <c r="B688" s="235"/>
      <c r="C688" s="236"/>
      <c r="D688" s="226" t="s">
        <v>144</v>
      </c>
      <c r="E688" s="237" t="s">
        <v>19</v>
      </c>
      <c r="F688" s="238" t="s">
        <v>833</v>
      </c>
      <c r="G688" s="236"/>
      <c r="H688" s="239">
        <v>8</v>
      </c>
      <c r="I688" s="240"/>
      <c r="J688" s="236"/>
      <c r="K688" s="236"/>
      <c r="L688" s="241"/>
      <c r="M688" s="242"/>
      <c r="N688" s="243"/>
      <c r="O688" s="243"/>
      <c r="P688" s="243"/>
      <c r="Q688" s="243"/>
      <c r="R688" s="243"/>
      <c r="S688" s="243"/>
      <c r="T688" s="24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5" t="s">
        <v>144</v>
      </c>
      <c r="AU688" s="245" t="s">
        <v>84</v>
      </c>
      <c r="AV688" s="14" t="s">
        <v>84</v>
      </c>
      <c r="AW688" s="14" t="s">
        <v>36</v>
      </c>
      <c r="AX688" s="14" t="s">
        <v>74</v>
      </c>
      <c r="AY688" s="245" t="s">
        <v>132</v>
      </c>
    </row>
    <row r="689" s="13" customFormat="1">
      <c r="A689" s="13"/>
      <c r="B689" s="224"/>
      <c r="C689" s="225"/>
      <c r="D689" s="226" t="s">
        <v>144</v>
      </c>
      <c r="E689" s="227" t="s">
        <v>19</v>
      </c>
      <c r="F689" s="228" t="s">
        <v>167</v>
      </c>
      <c r="G689" s="225"/>
      <c r="H689" s="227" t="s">
        <v>19</v>
      </c>
      <c r="I689" s="229"/>
      <c r="J689" s="225"/>
      <c r="K689" s="225"/>
      <c r="L689" s="230"/>
      <c r="M689" s="231"/>
      <c r="N689" s="232"/>
      <c r="O689" s="232"/>
      <c r="P689" s="232"/>
      <c r="Q689" s="232"/>
      <c r="R689" s="232"/>
      <c r="S689" s="232"/>
      <c r="T689" s="23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4" t="s">
        <v>144</v>
      </c>
      <c r="AU689" s="234" t="s">
        <v>84</v>
      </c>
      <c r="AV689" s="13" t="s">
        <v>82</v>
      </c>
      <c r="AW689" s="13" t="s">
        <v>36</v>
      </c>
      <c r="AX689" s="13" t="s">
        <v>74</v>
      </c>
      <c r="AY689" s="234" t="s">
        <v>132</v>
      </c>
    </row>
    <row r="690" s="14" customFormat="1">
      <c r="A690" s="14"/>
      <c r="B690" s="235"/>
      <c r="C690" s="236"/>
      <c r="D690" s="226" t="s">
        <v>144</v>
      </c>
      <c r="E690" s="237" t="s">
        <v>19</v>
      </c>
      <c r="F690" s="238" t="s">
        <v>156</v>
      </c>
      <c r="G690" s="236"/>
      <c r="H690" s="239">
        <v>3</v>
      </c>
      <c r="I690" s="240"/>
      <c r="J690" s="236"/>
      <c r="K690" s="236"/>
      <c r="L690" s="241"/>
      <c r="M690" s="242"/>
      <c r="N690" s="243"/>
      <c r="O690" s="243"/>
      <c r="P690" s="243"/>
      <c r="Q690" s="243"/>
      <c r="R690" s="243"/>
      <c r="S690" s="243"/>
      <c r="T690" s="24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5" t="s">
        <v>144</v>
      </c>
      <c r="AU690" s="245" t="s">
        <v>84</v>
      </c>
      <c r="AV690" s="14" t="s">
        <v>84</v>
      </c>
      <c r="AW690" s="14" t="s">
        <v>36</v>
      </c>
      <c r="AX690" s="14" t="s">
        <v>74</v>
      </c>
      <c r="AY690" s="245" t="s">
        <v>132</v>
      </c>
    </row>
    <row r="691" s="15" customFormat="1">
      <c r="A691" s="15"/>
      <c r="B691" s="246"/>
      <c r="C691" s="247"/>
      <c r="D691" s="226" t="s">
        <v>144</v>
      </c>
      <c r="E691" s="248" t="s">
        <v>19</v>
      </c>
      <c r="F691" s="249" t="s">
        <v>147</v>
      </c>
      <c r="G691" s="247"/>
      <c r="H691" s="250">
        <v>20</v>
      </c>
      <c r="I691" s="251"/>
      <c r="J691" s="247"/>
      <c r="K691" s="247"/>
      <c r="L691" s="252"/>
      <c r="M691" s="253"/>
      <c r="N691" s="254"/>
      <c r="O691" s="254"/>
      <c r="P691" s="254"/>
      <c r="Q691" s="254"/>
      <c r="R691" s="254"/>
      <c r="S691" s="254"/>
      <c r="T691" s="25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56" t="s">
        <v>144</v>
      </c>
      <c r="AU691" s="256" t="s">
        <v>84</v>
      </c>
      <c r="AV691" s="15" t="s">
        <v>140</v>
      </c>
      <c r="AW691" s="15" t="s">
        <v>36</v>
      </c>
      <c r="AX691" s="15" t="s">
        <v>82</v>
      </c>
      <c r="AY691" s="256" t="s">
        <v>132</v>
      </c>
    </row>
    <row r="692" s="2" customFormat="1" ht="24.15" customHeight="1">
      <c r="A692" s="40"/>
      <c r="B692" s="41"/>
      <c r="C692" s="206" t="s">
        <v>834</v>
      </c>
      <c r="D692" s="206" t="s">
        <v>135</v>
      </c>
      <c r="E692" s="207" t="s">
        <v>835</v>
      </c>
      <c r="F692" s="208" t="s">
        <v>836</v>
      </c>
      <c r="G692" s="209" t="s">
        <v>339</v>
      </c>
      <c r="H692" s="210">
        <v>20</v>
      </c>
      <c r="I692" s="211"/>
      <c r="J692" s="212">
        <f>ROUND(I692*H692,2)</f>
        <v>0</v>
      </c>
      <c r="K692" s="208" t="s">
        <v>139</v>
      </c>
      <c r="L692" s="46"/>
      <c r="M692" s="213" t="s">
        <v>19</v>
      </c>
      <c r="N692" s="214" t="s">
        <v>45</v>
      </c>
      <c r="O692" s="86"/>
      <c r="P692" s="215">
        <f>O692*H692</f>
        <v>0</v>
      </c>
      <c r="Q692" s="215">
        <v>0.00014999999999999999</v>
      </c>
      <c r="R692" s="215">
        <f>Q692*H692</f>
        <v>0.0029999999999999996</v>
      </c>
      <c r="S692" s="215">
        <v>0</v>
      </c>
      <c r="T692" s="216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7" t="s">
        <v>257</v>
      </c>
      <c r="AT692" s="217" t="s">
        <v>135</v>
      </c>
      <c r="AU692" s="217" t="s">
        <v>84</v>
      </c>
      <c r="AY692" s="19" t="s">
        <v>132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82</v>
      </c>
      <c r="BK692" s="218">
        <f>ROUND(I692*H692,2)</f>
        <v>0</v>
      </c>
      <c r="BL692" s="19" t="s">
        <v>257</v>
      </c>
      <c r="BM692" s="217" t="s">
        <v>837</v>
      </c>
    </row>
    <row r="693" s="2" customFormat="1">
      <c r="A693" s="40"/>
      <c r="B693" s="41"/>
      <c r="C693" s="42"/>
      <c r="D693" s="219" t="s">
        <v>142</v>
      </c>
      <c r="E693" s="42"/>
      <c r="F693" s="220" t="s">
        <v>838</v>
      </c>
      <c r="G693" s="42"/>
      <c r="H693" s="42"/>
      <c r="I693" s="221"/>
      <c r="J693" s="42"/>
      <c r="K693" s="42"/>
      <c r="L693" s="46"/>
      <c r="M693" s="222"/>
      <c r="N693" s="223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9" t="s">
        <v>142</v>
      </c>
      <c r="AU693" s="19" t="s">
        <v>84</v>
      </c>
    </row>
    <row r="694" s="13" customFormat="1">
      <c r="A694" s="13"/>
      <c r="B694" s="224"/>
      <c r="C694" s="225"/>
      <c r="D694" s="226" t="s">
        <v>144</v>
      </c>
      <c r="E694" s="227" t="s">
        <v>19</v>
      </c>
      <c r="F694" s="228" t="s">
        <v>162</v>
      </c>
      <c r="G694" s="225"/>
      <c r="H694" s="227" t="s">
        <v>19</v>
      </c>
      <c r="I694" s="229"/>
      <c r="J694" s="225"/>
      <c r="K694" s="225"/>
      <c r="L694" s="230"/>
      <c r="M694" s="231"/>
      <c r="N694" s="232"/>
      <c r="O694" s="232"/>
      <c r="P694" s="232"/>
      <c r="Q694" s="232"/>
      <c r="R694" s="232"/>
      <c r="S694" s="232"/>
      <c r="T694" s="23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4" t="s">
        <v>144</v>
      </c>
      <c r="AU694" s="234" t="s">
        <v>84</v>
      </c>
      <c r="AV694" s="13" t="s">
        <v>82</v>
      </c>
      <c r="AW694" s="13" t="s">
        <v>36</v>
      </c>
      <c r="AX694" s="13" t="s">
        <v>74</v>
      </c>
      <c r="AY694" s="234" t="s">
        <v>132</v>
      </c>
    </row>
    <row r="695" s="14" customFormat="1">
      <c r="A695" s="14"/>
      <c r="B695" s="235"/>
      <c r="C695" s="236"/>
      <c r="D695" s="226" t="s">
        <v>144</v>
      </c>
      <c r="E695" s="237" t="s">
        <v>19</v>
      </c>
      <c r="F695" s="238" t="s">
        <v>156</v>
      </c>
      <c r="G695" s="236"/>
      <c r="H695" s="239">
        <v>3</v>
      </c>
      <c r="I695" s="240"/>
      <c r="J695" s="236"/>
      <c r="K695" s="236"/>
      <c r="L695" s="241"/>
      <c r="M695" s="242"/>
      <c r="N695" s="243"/>
      <c r="O695" s="243"/>
      <c r="P695" s="243"/>
      <c r="Q695" s="243"/>
      <c r="R695" s="243"/>
      <c r="S695" s="243"/>
      <c r="T695" s="24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5" t="s">
        <v>144</v>
      </c>
      <c r="AU695" s="245" t="s">
        <v>84</v>
      </c>
      <c r="AV695" s="14" t="s">
        <v>84</v>
      </c>
      <c r="AW695" s="14" t="s">
        <v>36</v>
      </c>
      <c r="AX695" s="14" t="s">
        <v>74</v>
      </c>
      <c r="AY695" s="245" t="s">
        <v>132</v>
      </c>
    </row>
    <row r="696" s="13" customFormat="1">
      <c r="A696" s="13"/>
      <c r="B696" s="224"/>
      <c r="C696" s="225"/>
      <c r="D696" s="226" t="s">
        <v>144</v>
      </c>
      <c r="E696" s="227" t="s">
        <v>19</v>
      </c>
      <c r="F696" s="228" t="s">
        <v>164</v>
      </c>
      <c r="G696" s="225"/>
      <c r="H696" s="227" t="s">
        <v>19</v>
      </c>
      <c r="I696" s="229"/>
      <c r="J696" s="225"/>
      <c r="K696" s="225"/>
      <c r="L696" s="230"/>
      <c r="M696" s="231"/>
      <c r="N696" s="232"/>
      <c r="O696" s="232"/>
      <c r="P696" s="232"/>
      <c r="Q696" s="232"/>
      <c r="R696" s="232"/>
      <c r="S696" s="232"/>
      <c r="T696" s="23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4" t="s">
        <v>144</v>
      </c>
      <c r="AU696" s="234" t="s">
        <v>84</v>
      </c>
      <c r="AV696" s="13" t="s">
        <v>82</v>
      </c>
      <c r="AW696" s="13" t="s">
        <v>36</v>
      </c>
      <c r="AX696" s="13" t="s">
        <v>74</v>
      </c>
      <c r="AY696" s="234" t="s">
        <v>132</v>
      </c>
    </row>
    <row r="697" s="14" customFormat="1">
      <c r="A697" s="14"/>
      <c r="B697" s="235"/>
      <c r="C697" s="236"/>
      <c r="D697" s="226" t="s">
        <v>144</v>
      </c>
      <c r="E697" s="237" t="s">
        <v>19</v>
      </c>
      <c r="F697" s="238" t="s">
        <v>343</v>
      </c>
      <c r="G697" s="236"/>
      <c r="H697" s="239">
        <v>6</v>
      </c>
      <c r="I697" s="240"/>
      <c r="J697" s="236"/>
      <c r="K697" s="236"/>
      <c r="L697" s="241"/>
      <c r="M697" s="242"/>
      <c r="N697" s="243"/>
      <c r="O697" s="243"/>
      <c r="P697" s="243"/>
      <c r="Q697" s="243"/>
      <c r="R697" s="243"/>
      <c r="S697" s="243"/>
      <c r="T697" s="24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5" t="s">
        <v>144</v>
      </c>
      <c r="AU697" s="245" t="s">
        <v>84</v>
      </c>
      <c r="AV697" s="14" t="s">
        <v>84</v>
      </c>
      <c r="AW697" s="14" t="s">
        <v>36</v>
      </c>
      <c r="AX697" s="14" t="s">
        <v>74</v>
      </c>
      <c r="AY697" s="245" t="s">
        <v>132</v>
      </c>
    </row>
    <row r="698" s="13" customFormat="1">
      <c r="A698" s="13"/>
      <c r="B698" s="224"/>
      <c r="C698" s="225"/>
      <c r="D698" s="226" t="s">
        <v>144</v>
      </c>
      <c r="E698" s="227" t="s">
        <v>19</v>
      </c>
      <c r="F698" s="228" t="s">
        <v>153</v>
      </c>
      <c r="G698" s="225"/>
      <c r="H698" s="227" t="s">
        <v>19</v>
      </c>
      <c r="I698" s="229"/>
      <c r="J698" s="225"/>
      <c r="K698" s="225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144</v>
      </c>
      <c r="AU698" s="234" t="s">
        <v>84</v>
      </c>
      <c r="AV698" s="13" t="s">
        <v>82</v>
      </c>
      <c r="AW698" s="13" t="s">
        <v>36</v>
      </c>
      <c r="AX698" s="13" t="s">
        <v>74</v>
      </c>
      <c r="AY698" s="234" t="s">
        <v>132</v>
      </c>
    </row>
    <row r="699" s="14" customFormat="1">
      <c r="A699" s="14"/>
      <c r="B699" s="235"/>
      <c r="C699" s="236"/>
      <c r="D699" s="226" t="s">
        <v>144</v>
      </c>
      <c r="E699" s="237" t="s">
        <v>19</v>
      </c>
      <c r="F699" s="238" t="s">
        <v>833</v>
      </c>
      <c r="G699" s="236"/>
      <c r="H699" s="239">
        <v>8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144</v>
      </c>
      <c r="AU699" s="245" t="s">
        <v>84</v>
      </c>
      <c r="AV699" s="14" t="s">
        <v>84</v>
      </c>
      <c r="AW699" s="14" t="s">
        <v>36</v>
      </c>
      <c r="AX699" s="14" t="s">
        <v>74</v>
      </c>
      <c r="AY699" s="245" t="s">
        <v>132</v>
      </c>
    </row>
    <row r="700" s="13" customFormat="1">
      <c r="A700" s="13"/>
      <c r="B700" s="224"/>
      <c r="C700" s="225"/>
      <c r="D700" s="226" t="s">
        <v>144</v>
      </c>
      <c r="E700" s="227" t="s">
        <v>19</v>
      </c>
      <c r="F700" s="228" t="s">
        <v>167</v>
      </c>
      <c r="G700" s="225"/>
      <c r="H700" s="227" t="s">
        <v>19</v>
      </c>
      <c r="I700" s="229"/>
      <c r="J700" s="225"/>
      <c r="K700" s="225"/>
      <c r="L700" s="230"/>
      <c r="M700" s="231"/>
      <c r="N700" s="232"/>
      <c r="O700" s="232"/>
      <c r="P700" s="232"/>
      <c r="Q700" s="232"/>
      <c r="R700" s="232"/>
      <c r="S700" s="232"/>
      <c r="T700" s="23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4" t="s">
        <v>144</v>
      </c>
      <c r="AU700" s="234" t="s">
        <v>84</v>
      </c>
      <c r="AV700" s="13" t="s">
        <v>82</v>
      </c>
      <c r="AW700" s="13" t="s">
        <v>36</v>
      </c>
      <c r="AX700" s="13" t="s">
        <v>74</v>
      </c>
      <c r="AY700" s="234" t="s">
        <v>132</v>
      </c>
    </row>
    <row r="701" s="14" customFormat="1">
      <c r="A701" s="14"/>
      <c r="B701" s="235"/>
      <c r="C701" s="236"/>
      <c r="D701" s="226" t="s">
        <v>144</v>
      </c>
      <c r="E701" s="237" t="s">
        <v>19</v>
      </c>
      <c r="F701" s="238" t="s">
        <v>156</v>
      </c>
      <c r="G701" s="236"/>
      <c r="H701" s="239">
        <v>3</v>
      </c>
      <c r="I701" s="240"/>
      <c r="J701" s="236"/>
      <c r="K701" s="236"/>
      <c r="L701" s="241"/>
      <c r="M701" s="242"/>
      <c r="N701" s="243"/>
      <c r="O701" s="243"/>
      <c r="P701" s="243"/>
      <c r="Q701" s="243"/>
      <c r="R701" s="243"/>
      <c r="S701" s="243"/>
      <c r="T701" s="24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5" t="s">
        <v>144</v>
      </c>
      <c r="AU701" s="245" t="s">
        <v>84</v>
      </c>
      <c r="AV701" s="14" t="s">
        <v>84</v>
      </c>
      <c r="AW701" s="14" t="s">
        <v>36</v>
      </c>
      <c r="AX701" s="14" t="s">
        <v>74</v>
      </c>
      <c r="AY701" s="245" t="s">
        <v>132</v>
      </c>
    </row>
    <row r="702" s="15" customFormat="1">
      <c r="A702" s="15"/>
      <c r="B702" s="246"/>
      <c r="C702" s="247"/>
      <c r="D702" s="226" t="s">
        <v>144</v>
      </c>
      <c r="E702" s="248" t="s">
        <v>19</v>
      </c>
      <c r="F702" s="249" t="s">
        <v>147</v>
      </c>
      <c r="G702" s="247"/>
      <c r="H702" s="250">
        <v>20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56" t="s">
        <v>144</v>
      </c>
      <c r="AU702" s="256" t="s">
        <v>84</v>
      </c>
      <c r="AV702" s="15" t="s">
        <v>140</v>
      </c>
      <c r="AW702" s="15" t="s">
        <v>36</v>
      </c>
      <c r="AX702" s="15" t="s">
        <v>82</v>
      </c>
      <c r="AY702" s="256" t="s">
        <v>132</v>
      </c>
    </row>
    <row r="703" s="2" customFormat="1" ht="24.15" customHeight="1">
      <c r="A703" s="40"/>
      <c r="B703" s="41"/>
      <c r="C703" s="206" t="s">
        <v>839</v>
      </c>
      <c r="D703" s="206" t="s">
        <v>135</v>
      </c>
      <c r="E703" s="207" t="s">
        <v>840</v>
      </c>
      <c r="F703" s="208" t="s">
        <v>841</v>
      </c>
      <c r="G703" s="209" t="s">
        <v>339</v>
      </c>
      <c r="H703" s="210">
        <v>20</v>
      </c>
      <c r="I703" s="211"/>
      <c r="J703" s="212">
        <f>ROUND(I703*H703,2)</f>
        <v>0</v>
      </c>
      <c r="K703" s="208" t="s">
        <v>139</v>
      </c>
      <c r="L703" s="46"/>
      <c r="M703" s="213" t="s">
        <v>19</v>
      </c>
      <c r="N703" s="214" t="s">
        <v>45</v>
      </c>
      <c r="O703" s="86"/>
      <c r="P703" s="215">
        <f>O703*H703</f>
        <v>0</v>
      </c>
      <c r="Q703" s="215">
        <v>0.00050000000000000001</v>
      </c>
      <c r="R703" s="215">
        <f>Q703*H703</f>
        <v>0.01</v>
      </c>
      <c r="S703" s="215">
        <v>0</v>
      </c>
      <c r="T703" s="216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17" t="s">
        <v>257</v>
      </c>
      <c r="AT703" s="217" t="s">
        <v>135</v>
      </c>
      <c r="AU703" s="217" t="s">
        <v>84</v>
      </c>
      <c r="AY703" s="19" t="s">
        <v>132</v>
      </c>
      <c r="BE703" s="218">
        <f>IF(N703="základní",J703,0)</f>
        <v>0</v>
      </c>
      <c r="BF703" s="218">
        <f>IF(N703="snížená",J703,0)</f>
        <v>0</v>
      </c>
      <c r="BG703" s="218">
        <f>IF(N703="zákl. přenesená",J703,0)</f>
        <v>0</v>
      </c>
      <c r="BH703" s="218">
        <f>IF(N703="sníž. přenesená",J703,0)</f>
        <v>0</v>
      </c>
      <c r="BI703" s="218">
        <f>IF(N703="nulová",J703,0)</f>
        <v>0</v>
      </c>
      <c r="BJ703" s="19" t="s">
        <v>82</v>
      </c>
      <c r="BK703" s="218">
        <f>ROUND(I703*H703,2)</f>
        <v>0</v>
      </c>
      <c r="BL703" s="19" t="s">
        <v>257</v>
      </c>
      <c r="BM703" s="217" t="s">
        <v>842</v>
      </c>
    </row>
    <row r="704" s="2" customFormat="1">
      <c r="A704" s="40"/>
      <c r="B704" s="41"/>
      <c r="C704" s="42"/>
      <c r="D704" s="219" t="s">
        <v>142</v>
      </c>
      <c r="E704" s="42"/>
      <c r="F704" s="220" t="s">
        <v>843</v>
      </c>
      <c r="G704" s="42"/>
      <c r="H704" s="42"/>
      <c r="I704" s="221"/>
      <c r="J704" s="42"/>
      <c r="K704" s="42"/>
      <c r="L704" s="46"/>
      <c r="M704" s="222"/>
      <c r="N704" s="223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142</v>
      </c>
      <c r="AU704" s="19" t="s">
        <v>84</v>
      </c>
    </row>
    <row r="705" s="13" customFormat="1">
      <c r="A705" s="13"/>
      <c r="B705" s="224"/>
      <c r="C705" s="225"/>
      <c r="D705" s="226" t="s">
        <v>144</v>
      </c>
      <c r="E705" s="227" t="s">
        <v>19</v>
      </c>
      <c r="F705" s="228" t="s">
        <v>162</v>
      </c>
      <c r="G705" s="225"/>
      <c r="H705" s="227" t="s">
        <v>19</v>
      </c>
      <c r="I705" s="229"/>
      <c r="J705" s="225"/>
      <c r="K705" s="225"/>
      <c r="L705" s="230"/>
      <c r="M705" s="231"/>
      <c r="N705" s="232"/>
      <c r="O705" s="232"/>
      <c r="P705" s="232"/>
      <c r="Q705" s="232"/>
      <c r="R705" s="232"/>
      <c r="S705" s="232"/>
      <c r="T705" s="23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4" t="s">
        <v>144</v>
      </c>
      <c r="AU705" s="234" t="s">
        <v>84</v>
      </c>
      <c r="AV705" s="13" t="s">
        <v>82</v>
      </c>
      <c r="AW705" s="13" t="s">
        <v>36</v>
      </c>
      <c r="AX705" s="13" t="s">
        <v>74</v>
      </c>
      <c r="AY705" s="234" t="s">
        <v>132</v>
      </c>
    </row>
    <row r="706" s="14" customFormat="1">
      <c r="A706" s="14"/>
      <c r="B706" s="235"/>
      <c r="C706" s="236"/>
      <c r="D706" s="226" t="s">
        <v>144</v>
      </c>
      <c r="E706" s="237" t="s">
        <v>19</v>
      </c>
      <c r="F706" s="238" t="s">
        <v>156</v>
      </c>
      <c r="G706" s="236"/>
      <c r="H706" s="239">
        <v>3</v>
      </c>
      <c r="I706" s="240"/>
      <c r="J706" s="236"/>
      <c r="K706" s="236"/>
      <c r="L706" s="241"/>
      <c r="M706" s="242"/>
      <c r="N706" s="243"/>
      <c r="O706" s="243"/>
      <c r="P706" s="243"/>
      <c r="Q706" s="243"/>
      <c r="R706" s="243"/>
      <c r="S706" s="243"/>
      <c r="T706" s="24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5" t="s">
        <v>144</v>
      </c>
      <c r="AU706" s="245" t="s">
        <v>84</v>
      </c>
      <c r="AV706" s="14" t="s">
        <v>84</v>
      </c>
      <c r="AW706" s="14" t="s">
        <v>36</v>
      </c>
      <c r="AX706" s="14" t="s">
        <v>74</v>
      </c>
      <c r="AY706" s="245" t="s">
        <v>132</v>
      </c>
    </row>
    <row r="707" s="13" customFormat="1">
      <c r="A707" s="13"/>
      <c r="B707" s="224"/>
      <c r="C707" s="225"/>
      <c r="D707" s="226" t="s">
        <v>144</v>
      </c>
      <c r="E707" s="227" t="s">
        <v>19</v>
      </c>
      <c r="F707" s="228" t="s">
        <v>164</v>
      </c>
      <c r="G707" s="225"/>
      <c r="H707" s="227" t="s">
        <v>19</v>
      </c>
      <c r="I707" s="229"/>
      <c r="J707" s="225"/>
      <c r="K707" s="225"/>
      <c r="L707" s="230"/>
      <c r="M707" s="231"/>
      <c r="N707" s="232"/>
      <c r="O707" s="232"/>
      <c r="P707" s="232"/>
      <c r="Q707" s="232"/>
      <c r="R707" s="232"/>
      <c r="S707" s="232"/>
      <c r="T707" s="23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4" t="s">
        <v>144</v>
      </c>
      <c r="AU707" s="234" t="s">
        <v>84</v>
      </c>
      <c r="AV707" s="13" t="s">
        <v>82</v>
      </c>
      <c r="AW707" s="13" t="s">
        <v>36</v>
      </c>
      <c r="AX707" s="13" t="s">
        <v>74</v>
      </c>
      <c r="AY707" s="234" t="s">
        <v>132</v>
      </c>
    </row>
    <row r="708" s="14" customFormat="1">
      <c r="A708" s="14"/>
      <c r="B708" s="235"/>
      <c r="C708" s="236"/>
      <c r="D708" s="226" t="s">
        <v>144</v>
      </c>
      <c r="E708" s="237" t="s">
        <v>19</v>
      </c>
      <c r="F708" s="238" t="s">
        <v>343</v>
      </c>
      <c r="G708" s="236"/>
      <c r="H708" s="239">
        <v>6</v>
      </c>
      <c r="I708" s="240"/>
      <c r="J708" s="236"/>
      <c r="K708" s="236"/>
      <c r="L708" s="241"/>
      <c r="M708" s="242"/>
      <c r="N708" s="243"/>
      <c r="O708" s="243"/>
      <c r="P708" s="243"/>
      <c r="Q708" s="243"/>
      <c r="R708" s="243"/>
      <c r="S708" s="243"/>
      <c r="T708" s="24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5" t="s">
        <v>144</v>
      </c>
      <c r="AU708" s="245" t="s">
        <v>84</v>
      </c>
      <c r="AV708" s="14" t="s">
        <v>84</v>
      </c>
      <c r="AW708" s="14" t="s">
        <v>36</v>
      </c>
      <c r="AX708" s="14" t="s">
        <v>74</v>
      </c>
      <c r="AY708" s="245" t="s">
        <v>132</v>
      </c>
    </row>
    <row r="709" s="13" customFormat="1">
      <c r="A709" s="13"/>
      <c r="B709" s="224"/>
      <c r="C709" s="225"/>
      <c r="D709" s="226" t="s">
        <v>144</v>
      </c>
      <c r="E709" s="227" t="s">
        <v>19</v>
      </c>
      <c r="F709" s="228" t="s">
        <v>153</v>
      </c>
      <c r="G709" s="225"/>
      <c r="H709" s="227" t="s">
        <v>19</v>
      </c>
      <c r="I709" s="229"/>
      <c r="J709" s="225"/>
      <c r="K709" s="225"/>
      <c r="L709" s="230"/>
      <c r="M709" s="231"/>
      <c r="N709" s="232"/>
      <c r="O709" s="232"/>
      <c r="P709" s="232"/>
      <c r="Q709" s="232"/>
      <c r="R709" s="232"/>
      <c r="S709" s="232"/>
      <c r="T709" s="23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4" t="s">
        <v>144</v>
      </c>
      <c r="AU709" s="234" t="s">
        <v>84</v>
      </c>
      <c r="AV709" s="13" t="s">
        <v>82</v>
      </c>
      <c r="AW709" s="13" t="s">
        <v>36</v>
      </c>
      <c r="AX709" s="13" t="s">
        <v>74</v>
      </c>
      <c r="AY709" s="234" t="s">
        <v>132</v>
      </c>
    </row>
    <row r="710" s="14" customFormat="1">
      <c r="A710" s="14"/>
      <c r="B710" s="235"/>
      <c r="C710" s="236"/>
      <c r="D710" s="226" t="s">
        <v>144</v>
      </c>
      <c r="E710" s="237" t="s">
        <v>19</v>
      </c>
      <c r="F710" s="238" t="s">
        <v>833</v>
      </c>
      <c r="G710" s="236"/>
      <c r="H710" s="239">
        <v>8</v>
      </c>
      <c r="I710" s="240"/>
      <c r="J710" s="236"/>
      <c r="K710" s="236"/>
      <c r="L710" s="241"/>
      <c r="M710" s="242"/>
      <c r="N710" s="243"/>
      <c r="O710" s="243"/>
      <c r="P710" s="243"/>
      <c r="Q710" s="243"/>
      <c r="R710" s="243"/>
      <c r="S710" s="243"/>
      <c r="T710" s="24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5" t="s">
        <v>144</v>
      </c>
      <c r="AU710" s="245" t="s">
        <v>84</v>
      </c>
      <c r="AV710" s="14" t="s">
        <v>84</v>
      </c>
      <c r="AW710" s="14" t="s">
        <v>36</v>
      </c>
      <c r="AX710" s="14" t="s">
        <v>74</v>
      </c>
      <c r="AY710" s="245" t="s">
        <v>132</v>
      </c>
    </row>
    <row r="711" s="13" customFormat="1">
      <c r="A711" s="13"/>
      <c r="B711" s="224"/>
      <c r="C711" s="225"/>
      <c r="D711" s="226" t="s">
        <v>144</v>
      </c>
      <c r="E711" s="227" t="s">
        <v>19</v>
      </c>
      <c r="F711" s="228" t="s">
        <v>167</v>
      </c>
      <c r="G711" s="225"/>
      <c r="H711" s="227" t="s">
        <v>19</v>
      </c>
      <c r="I711" s="229"/>
      <c r="J711" s="225"/>
      <c r="K711" s="225"/>
      <c r="L711" s="230"/>
      <c r="M711" s="231"/>
      <c r="N711" s="232"/>
      <c r="O711" s="232"/>
      <c r="P711" s="232"/>
      <c r="Q711" s="232"/>
      <c r="R711" s="232"/>
      <c r="S711" s="232"/>
      <c r="T711" s="23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4" t="s">
        <v>144</v>
      </c>
      <c r="AU711" s="234" t="s">
        <v>84</v>
      </c>
      <c r="AV711" s="13" t="s">
        <v>82</v>
      </c>
      <c r="AW711" s="13" t="s">
        <v>36</v>
      </c>
      <c r="AX711" s="13" t="s">
        <v>74</v>
      </c>
      <c r="AY711" s="234" t="s">
        <v>132</v>
      </c>
    </row>
    <row r="712" s="14" customFormat="1">
      <c r="A712" s="14"/>
      <c r="B712" s="235"/>
      <c r="C712" s="236"/>
      <c r="D712" s="226" t="s">
        <v>144</v>
      </c>
      <c r="E712" s="237" t="s">
        <v>19</v>
      </c>
      <c r="F712" s="238" t="s">
        <v>156</v>
      </c>
      <c r="G712" s="236"/>
      <c r="H712" s="239">
        <v>3</v>
      </c>
      <c r="I712" s="240"/>
      <c r="J712" s="236"/>
      <c r="K712" s="236"/>
      <c r="L712" s="241"/>
      <c r="M712" s="242"/>
      <c r="N712" s="243"/>
      <c r="O712" s="243"/>
      <c r="P712" s="243"/>
      <c r="Q712" s="243"/>
      <c r="R712" s="243"/>
      <c r="S712" s="243"/>
      <c r="T712" s="24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45" t="s">
        <v>144</v>
      </c>
      <c r="AU712" s="245" t="s">
        <v>84</v>
      </c>
      <c r="AV712" s="14" t="s">
        <v>84</v>
      </c>
      <c r="AW712" s="14" t="s">
        <v>36</v>
      </c>
      <c r="AX712" s="14" t="s">
        <v>74</v>
      </c>
      <c r="AY712" s="245" t="s">
        <v>132</v>
      </c>
    </row>
    <row r="713" s="15" customFormat="1">
      <c r="A713" s="15"/>
      <c r="B713" s="246"/>
      <c r="C713" s="247"/>
      <c r="D713" s="226" t="s">
        <v>144</v>
      </c>
      <c r="E713" s="248" t="s">
        <v>19</v>
      </c>
      <c r="F713" s="249" t="s">
        <v>147</v>
      </c>
      <c r="G713" s="247"/>
      <c r="H713" s="250">
        <v>20</v>
      </c>
      <c r="I713" s="251"/>
      <c r="J713" s="247"/>
      <c r="K713" s="247"/>
      <c r="L713" s="252"/>
      <c r="M713" s="253"/>
      <c r="N713" s="254"/>
      <c r="O713" s="254"/>
      <c r="P713" s="254"/>
      <c r="Q713" s="254"/>
      <c r="R713" s="254"/>
      <c r="S713" s="254"/>
      <c r="T713" s="25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56" t="s">
        <v>144</v>
      </c>
      <c r="AU713" s="256" t="s">
        <v>84</v>
      </c>
      <c r="AV713" s="15" t="s">
        <v>140</v>
      </c>
      <c r="AW713" s="15" t="s">
        <v>36</v>
      </c>
      <c r="AX713" s="15" t="s">
        <v>82</v>
      </c>
      <c r="AY713" s="256" t="s">
        <v>132</v>
      </c>
    </row>
    <row r="714" s="2" customFormat="1" ht="55.5" customHeight="1">
      <c r="A714" s="40"/>
      <c r="B714" s="41"/>
      <c r="C714" s="206" t="s">
        <v>844</v>
      </c>
      <c r="D714" s="206" t="s">
        <v>135</v>
      </c>
      <c r="E714" s="207" t="s">
        <v>845</v>
      </c>
      <c r="F714" s="208" t="s">
        <v>846</v>
      </c>
      <c r="G714" s="209" t="s">
        <v>227</v>
      </c>
      <c r="H714" s="210">
        <v>0.34499999999999997</v>
      </c>
      <c r="I714" s="211"/>
      <c r="J714" s="212">
        <f>ROUND(I714*H714,2)</f>
        <v>0</v>
      </c>
      <c r="K714" s="208" t="s">
        <v>139</v>
      </c>
      <c r="L714" s="46"/>
      <c r="M714" s="213" t="s">
        <v>19</v>
      </c>
      <c r="N714" s="214" t="s">
        <v>45</v>
      </c>
      <c r="O714" s="86"/>
      <c r="P714" s="215">
        <f>O714*H714</f>
        <v>0</v>
      </c>
      <c r="Q714" s="215">
        <v>0</v>
      </c>
      <c r="R714" s="215">
        <f>Q714*H714</f>
        <v>0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257</v>
      </c>
      <c r="AT714" s="217" t="s">
        <v>135</v>
      </c>
      <c r="AU714" s="217" t="s">
        <v>84</v>
      </c>
      <c r="AY714" s="19" t="s">
        <v>132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82</v>
      </c>
      <c r="BK714" s="218">
        <f>ROUND(I714*H714,2)</f>
        <v>0</v>
      </c>
      <c r="BL714" s="19" t="s">
        <v>257</v>
      </c>
      <c r="BM714" s="217" t="s">
        <v>847</v>
      </c>
    </row>
    <row r="715" s="2" customFormat="1">
      <c r="A715" s="40"/>
      <c r="B715" s="41"/>
      <c r="C715" s="42"/>
      <c r="D715" s="219" t="s">
        <v>142</v>
      </c>
      <c r="E715" s="42"/>
      <c r="F715" s="220" t="s">
        <v>848</v>
      </c>
      <c r="G715" s="42"/>
      <c r="H715" s="42"/>
      <c r="I715" s="221"/>
      <c r="J715" s="42"/>
      <c r="K715" s="42"/>
      <c r="L715" s="46"/>
      <c r="M715" s="222"/>
      <c r="N715" s="223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142</v>
      </c>
      <c r="AU715" s="19" t="s">
        <v>84</v>
      </c>
    </row>
    <row r="716" s="12" customFormat="1" ht="22.8" customHeight="1">
      <c r="A716" s="12"/>
      <c r="B716" s="190"/>
      <c r="C716" s="191"/>
      <c r="D716" s="192" t="s">
        <v>73</v>
      </c>
      <c r="E716" s="204" t="s">
        <v>374</v>
      </c>
      <c r="F716" s="204" t="s">
        <v>375</v>
      </c>
      <c r="G716" s="191"/>
      <c r="H716" s="191"/>
      <c r="I716" s="194"/>
      <c r="J716" s="205">
        <f>BK716</f>
        <v>0</v>
      </c>
      <c r="K716" s="191"/>
      <c r="L716" s="196"/>
      <c r="M716" s="197"/>
      <c r="N716" s="198"/>
      <c r="O716" s="198"/>
      <c r="P716" s="199">
        <f>SUM(P717:P750)</f>
        <v>0</v>
      </c>
      <c r="Q716" s="198"/>
      <c r="R716" s="199">
        <f>SUM(R717:R750)</f>
        <v>0.16658000000000001</v>
      </c>
      <c r="S716" s="198"/>
      <c r="T716" s="200">
        <f>SUM(T717:T750)</f>
        <v>0</v>
      </c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R716" s="201" t="s">
        <v>84</v>
      </c>
      <c r="AT716" s="202" t="s">
        <v>73</v>
      </c>
      <c r="AU716" s="202" t="s">
        <v>82</v>
      </c>
      <c r="AY716" s="201" t="s">
        <v>132</v>
      </c>
      <c r="BK716" s="203">
        <f>SUM(BK717:BK750)</f>
        <v>0</v>
      </c>
    </row>
    <row r="717" s="2" customFormat="1" ht="21.75" customHeight="1">
      <c r="A717" s="40"/>
      <c r="B717" s="41"/>
      <c r="C717" s="206" t="s">
        <v>849</v>
      </c>
      <c r="D717" s="206" t="s">
        <v>135</v>
      </c>
      <c r="E717" s="207" t="s">
        <v>850</v>
      </c>
      <c r="F717" s="208" t="s">
        <v>684</v>
      </c>
      <c r="G717" s="209" t="s">
        <v>637</v>
      </c>
      <c r="H717" s="210">
        <v>4</v>
      </c>
      <c r="I717" s="211"/>
      <c r="J717" s="212">
        <f>ROUND(I717*H717,2)</f>
        <v>0</v>
      </c>
      <c r="K717" s="208" t="s">
        <v>19</v>
      </c>
      <c r="L717" s="46"/>
      <c r="M717" s="213" t="s">
        <v>19</v>
      </c>
      <c r="N717" s="214" t="s">
        <v>45</v>
      </c>
      <c r="O717" s="86"/>
      <c r="P717" s="215">
        <f>O717*H717</f>
        <v>0</v>
      </c>
      <c r="Q717" s="215">
        <v>0</v>
      </c>
      <c r="R717" s="215">
        <f>Q717*H717</f>
        <v>0</v>
      </c>
      <c r="S717" s="215">
        <v>0</v>
      </c>
      <c r="T717" s="216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17" t="s">
        <v>257</v>
      </c>
      <c r="AT717" s="217" t="s">
        <v>135</v>
      </c>
      <c r="AU717" s="217" t="s">
        <v>84</v>
      </c>
      <c r="AY717" s="19" t="s">
        <v>132</v>
      </c>
      <c r="BE717" s="218">
        <f>IF(N717="základní",J717,0)</f>
        <v>0</v>
      </c>
      <c r="BF717" s="218">
        <f>IF(N717="snížená",J717,0)</f>
        <v>0</v>
      </c>
      <c r="BG717" s="218">
        <f>IF(N717="zákl. přenesená",J717,0)</f>
        <v>0</v>
      </c>
      <c r="BH717" s="218">
        <f>IF(N717="sníž. přenesená",J717,0)</f>
        <v>0</v>
      </c>
      <c r="BI717" s="218">
        <f>IF(N717="nulová",J717,0)</f>
        <v>0</v>
      </c>
      <c r="BJ717" s="19" t="s">
        <v>82</v>
      </c>
      <c r="BK717" s="218">
        <f>ROUND(I717*H717,2)</f>
        <v>0</v>
      </c>
      <c r="BL717" s="19" t="s">
        <v>257</v>
      </c>
      <c r="BM717" s="217" t="s">
        <v>851</v>
      </c>
    </row>
    <row r="718" s="13" customFormat="1">
      <c r="A718" s="13"/>
      <c r="B718" s="224"/>
      <c r="C718" s="225"/>
      <c r="D718" s="226" t="s">
        <v>144</v>
      </c>
      <c r="E718" s="227" t="s">
        <v>19</v>
      </c>
      <c r="F718" s="228" t="s">
        <v>162</v>
      </c>
      <c r="G718" s="225"/>
      <c r="H718" s="227" t="s">
        <v>19</v>
      </c>
      <c r="I718" s="229"/>
      <c r="J718" s="225"/>
      <c r="K718" s="225"/>
      <c r="L718" s="230"/>
      <c r="M718" s="231"/>
      <c r="N718" s="232"/>
      <c r="O718" s="232"/>
      <c r="P718" s="232"/>
      <c r="Q718" s="232"/>
      <c r="R718" s="232"/>
      <c r="S718" s="232"/>
      <c r="T718" s="23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4" t="s">
        <v>144</v>
      </c>
      <c r="AU718" s="234" t="s">
        <v>84</v>
      </c>
      <c r="AV718" s="13" t="s">
        <v>82</v>
      </c>
      <c r="AW718" s="13" t="s">
        <v>36</v>
      </c>
      <c r="AX718" s="13" t="s">
        <v>74</v>
      </c>
      <c r="AY718" s="234" t="s">
        <v>132</v>
      </c>
    </row>
    <row r="719" s="14" customFormat="1">
      <c r="A719" s="14"/>
      <c r="B719" s="235"/>
      <c r="C719" s="236"/>
      <c r="D719" s="226" t="s">
        <v>144</v>
      </c>
      <c r="E719" s="237" t="s">
        <v>19</v>
      </c>
      <c r="F719" s="238" t="s">
        <v>82</v>
      </c>
      <c r="G719" s="236"/>
      <c r="H719" s="239">
        <v>1</v>
      </c>
      <c r="I719" s="240"/>
      <c r="J719" s="236"/>
      <c r="K719" s="236"/>
      <c r="L719" s="241"/>
      <c r="M719" s="242"/>
      <c r="N719" s="243"/>
      <c r="O719" s="243"/>
      <c r="P719" s="243"/>
      <c r="Q719" s="243"/>
      <c r="R719" s="243"/>
      <c r="S719" s="243"/>
      <c r="T719" s="24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5" t="s">
        <v>144</v>
      </c>
      <c r="AU719" s="245" t="s">
        <v>84</v>
      </c>
      <c r="AV719" s="14" t="s">
        <v>84</v>
      </c>
      <c r="AW719" s="14" t="s">
        <v>36</v>
      </c>
      <c r="AX719" s="14" t="s">
        <v>74</v>
      </c>
      <c r="AY719" s="245" t="s">
        <v>132</v>
      </c>
    </row>
    <row r="720" s="13" customFormat="1">
      <c r="A720" s="13"/>
      <c r="B720" s="224"/>
      <c r="C720" s="225"/>
      <c r="D720" s="226" t="s">
        <v>144</v>
      </c>
      <c r="E720" s="227" t="s">
        <v>19</v>
      </c>
      <c r="F720" s="228" t="s">
        <v>164</v>
      </c>
      <c r="G720" s="225"/>
      <c r="H720" s="227" t="s">
        <v>19</v>
      </c>
      <c r="I720" s="229"/>
      <c r="J720" s="225"/>
      <c r="K720" s="225"/>
      <c r="L720" s="230"/>
      <c r="M720" s="231"/>
      <c r="N720" s="232"/>
      <c r="O720" s="232"/>
      <c r="P720" s="232"/>
      <c r="Q720" s="232"/>
      <c r="R720" s="232"/>
      <c r="S720" s="232"/>
      <c r="T720" s="23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4" t="s">
        <v>144</v>
      </c>
      <c r="AU720" s="234" t="s">
        <v>84</v>
      </c>
      <c r="AV720" s="13" t="s">
        <v>82</v>
      </c>
      <c r="AW720" s="13" t="s">
        <v>36</v>
      </c>
      <c r="AX720" s="13" t="s">
        <v>74</v>
      </c>
      <c r="AY720" s="234" t="s">
        <v>132</v>
      </c>
    </row>
    <row r="721" s="14" customFormat="1">
      <c r="A721" s="14"/>
      <c r="B721" s="235"/>
      <c r="C721" s="236"/>
      <c r="D721" s="226" t="s">
        <v>144</v>
      </c>
      <c r="E721" s="237" t="s">
        <v>19</v>
      </c>
      <c r="F721" s="238" t="s">
        <v>82</v>
      </c>
      <c r="G721" s="236"/>
      <c r="H721" s="239">
        <v>1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5" t="s">
        <v>144</v>
      </c>
      <c r="AU721" s="245" t="s">
        <v>84</v>
      </c>
      <c r="AV721" s="14" t="s">
        <v>84</v>
      </c>
      <c r="AW721" s="14" t="s">
        <v>36</v>
      </c>
      <c r="AX721" s="14" t="s">
        <v>74</v>
      </c>
      <c r="AY721" s="245" t="s">
        <v>132</v>
      </c>
    </row>
    <row r="722" s="13" customFormat="1">
      <c r="A722" s="13"/>
      <c r="B722" s="224"/>
      <c r="C722" s="225"/>
      <c r="D722" s="226" t="s">
        <v>144</v>
      </c>
      <c r="E722" s="227" t="s">
        <v>19</v>
      </c>
      <c r="F722" s="228" t="s">
        <v>153</v>
      </c>
      <c r="G722" s="225"/>
      <c r="H722" s="227" t="s">
        <v>19</v>
      </c>
      <c r="I722" s="229"/>
      <c r="J722" s="225"/>
      <c r="K722" s="225"/>
      <c r="L722" s="230"/>
      <c r="M722" s="231"/>
      <c r="N722" s="232"/>
      <c r="O722" s="232"/>
      <c r="P722" s="232"/>
      <c r="Q722" s="232"/>
      <c r="R722" s="232"/>
      <c r="S722" s="232"/>
      <c r="T722" s="23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4" t="s">
        <v>144</v>
      </c>
      <c r="AU722" s="234" t="s">
        <v>84</v>
      </c>
      <c r="AV722" s="13" t="s">
        <v>82</v>
      </c>
      <c r="AW722" s="13" t="s">
        <v>36</v>
      </c>
      <c r="AX722" s="13" t="s">
        <v>74</v>
      </c>
      <c r="AY722" s="234" t="s">
        <v>132</v>
      </c>
    </row>
    <row r="723" s="14" customFormat="1">
      <c r="A723" s="14"/>
      <c r="B723" s="235"/>
      <c r="C723" s="236"/>
      <c r="D723" s="226" t="s">
        <v>144</v>
      </c>
      <c r="E723" s="237" t="s">
        <v>19</v>
      </c>
      <c r="F723" s="238" t="s">
        <v>82</v>
      </c>
      <c r="G723" s="236"/>
      <c r="H723" s="239">
        <v>1</v>
      </c>
      <c r="I723" s="240"/>
      <c r="J723" s="236"/>
      <c r="K723" s="236"/>
      <c r="L723" s="241"/>
      <c r="M723" s="242"/>
      <c r="N723" s="243"/>
      <c r="O723" s="243"/>
      <c r="P723" s="243"/>
      <c r="Q723" s="243"/>
      <c r="R723" s="243"/>
      <c r="S723" s="243"/>
      <c r="T723" s="24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5" t="s">
        <v>144</v>
      </c>
      <c r="AU723" s="245" t="s">
        <v>84</v>
      </c>
      <c r="AV723" s="14" t="s">
        <v>84</v>
      </c>
      <c r="AW723" s="14" t="s">
        <v>36</v>
      </c>
      <c r="AX723" s="14" t="s">
        <v>74</v>
      </c>
      <c r="AY723" s="245" t="s">
        <v>132</v>
      </c>
    </row>
    <row r="724" s="13" customFormat="1">
      <c r="A724" s="13"/>
      <c r="B724" s="224"/>
      <c r="C724" s="225"/>
      <c r="D724" s="226" t="s">
        <v>144</v>
      </c>
      <c r="E724" s="227" t="s">
        <v>19</v>
      </c>
      <c r="F724" s="228" t="s">
        <v>167</v>
      </c>
      <c r="G724" s="225"/>
      <c r="H724" s="227" t="s">
        <v>19</v>
      </c>
      <c r="I724" s="229"/>
      <c r="J724" s="225"/>
      <c r="K724" s="225"/>
      <c r="L724" s="230"/>
      <c r="M724" s="231"/>
      <c r="N724" s="232"/>
      <c r="O724" s="232"/>
      <c r="P724" s="232"/>
      <c r="Q724" s="232"/>
      <c r="R724" s="232"/>
      <c r="S724" s="232"/>
      <c r="T724" s="23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4" t="s">
        <v>144</v>
      </c>
      <c r="AU724" s="234" t="s">
        <v>84</v>
      </c>
      <c r="AV724" s="13" t="s">
        <v>82</v>
      </c>
      <c r="AW724" s="13" t="s">
        <v>36</v>
      </c>
      <c r="AX724" s="13" t="s">
        <v>74</v>
      </c>
      <c r="AY724" s="234" t="s">
        <v>132</v>
      </c>
    </row>
    <row r="725" s="14" customFormat="1">
      <c r="A725" s="14"/>
      <c r="B725" s="235"/>
      <c r="C725" s="236"/>
      <c r="D725" s="226" t="s">
        <v>144</v>
      </c>
      <c r="E725" s="237" t="s">
        <v>19</v>
      </c>
      <c r="F725" s="238" t="s">
        <v>82</v>
      </c>
      <c r="G725" s="236"/>
      <c r="H725" s="239">
        <v>1</v>
      </c>
      <c r="I725" s="240"/>
      <c r="J725" s="236"/>
      <c r="K725" s="236"/>
      <c r="L725" s="241"/>
      <c r="M725" s="242"/>
      <c r="N725" s="243"/>
      <c r="O725" s="243"/>
      <c r="P725" s="243"/>
      <c r="Q725" s="243"/>
      <c r="R725" s="243"/>
      <c r="S725" s="243"/>
      <c r="T725" s="24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5" t="s">
        <v>144</v>
      </c>
      <c r="AU725" s="245" t="s">
        <v>84</v>
      </c>
      <c r="AV725" s="14" t="s">
        <v>84</v>
      </c>
      <c r="AW725" s="14" t="s">
        <v>36</v>
      </c>
      <c r="AX725" s="14" t="s">
        <v>74</v>
      </c>
      <c r="AY725" s="245" t="s">
        <v>132</v>
      </c>
    </row>
    <row r="726" s="15" customFormat="1">
      <c r="A726" s="15"/>
      <c r="B726" s="246"/>
      <c r="C726" s="247"/>
      <c r="D726" s="226" t="s">
        <v>144</v>
      </c>
      <c r="E726" s="248" t="s">
        <v>19</v>
      </c>
      <c r="F726" s="249" t="s">
        <v>147</v>
      </c>
      <c r="G726" s="247"/>
      <c r="H726" s="250">
        <v>4</v>
      </c>
      <c r="I726" s="251"/>
      <c r="J726" s="247"/>
      <c r="K726" s="247"/>
      <c r="L726" s="252"/>
      <c r="M726" s="253"/>
      <c r="N726" s="254"/>
      <c r="O726" s="254"/>
      <c r="P726" s="254"/>
      <c r="Q726" s="254"/>
      <c r="R726" s="254"/>
      <c r="S726" s="254"/>
      <c r="T726" s="25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56" t="s">
        <v>144</v>
      </c>
      <c r="AU726" s="256" t="s">
        <v>84</v>
      </c>
      <c r="AV726" s="15" t="s">
        <v>140</v>
      </c>
      <c r="AW726" s="15" t="s">
        <v>36</v>
      </c>
      <c r="AX726" s="15" t="s">
        <v>82</v>
      </c>
      <c r="AY726" s="256" t="s">
        <v>132</v>
      </c>
    </row>
    <row r="727" s="2" customFormat="1" ht="37.8" customHeight="1">
      <c r="A727" s="40"/>
      <c r="B727" s="41"/>
      <c r="C727" s="206" t="s">
        <v>852</v>
      </c>
      <c r="D727" s="206" t="s">
        <v>135</v>
      </c>
      <c r="E727" s="207" t="s">
        <v>853</v>
      </c>
      <c r="F727" s="208" t="s">
        <v>854</v>
      </c>
      <c r="G727" s="209" t="s">
        <v>180</v>
      </c>
      <c r="H727" s="210">
        <v>23</v>
      </c>
      <c r="I727" s="211"/>
      <c r="J727" s="212">
        <f>ROUND(I727*H727,2)</f>
        <v>0</v>
      </c>
      <c r="K727" s="208" t="s">
        <v>139</v>
      </c>
      <c r="L727" s="46"/>
      <c r="M727" s="213" t="s">
        <v>19</v>
      </c>
      <c r="N727" s="214" t="s">
        <v>45</v>
      </c>
      <c r="O727" s="86"/>
      <c r="P727" s="215">
        <f>O727*H727</f>
        <v>0</v>
      </c>
      <c r="Q727" s="215">
        <v>0.00132</v>
      </c>
      <c r="R727" s="215">
        <f>Q727*H727</f>
        <v>0.030359999999999998</v>
      </c>
      <c r="S727" s="215">
        <v>0</v>
      </c>
      <c r="T727" s="216">
        <f>S727*H727</f>
        <v>0</v>
      </c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R727" s="217" t="s">
        <v>257</v>
      </c>
      <c r="AT727" s="217" t="s">
        <v>135</v>
      </c>
      <c r="AU727" s="217" t="s">
        <v>84</v>
      </c>
      <c r="AY727" s="19" t="s">
        <v>132</v>
      </c>
      <c r="BE727" s="218">
        <f>IF(N727="základní",J727,0)</f>
        <v>0</v>
      </c>
      <c r="BF727" s="218">
        <f>IF(N727="snížená",J727,0)</f>
        <v>0</v>
      </c>
      <c r="BG727" s="218">
        <f>IF(N727="zákl. přenesená",J727,0)</f>
        <v>0</v>
      </c>
      <c r="BH727" s="218">
        <f>IF(N727="sníž. přenesená",J727,0)</f>
        <v>0</v>
      </c>
      <c r="BI727" s="218">
        <f>IF(N727="nulová",J727,0)</f>
        <v>0</v>
      </c>
      <c r="BJ727" s="19" t="s">
        <v>82</v>
      </c>
      <c r="BK727" s="218">
        <f>ROUND(I727*H727,2)</f>
        <v>0</v>
      </c>
      <c r="BL727" s="19" t="s">
        <v>257</v>
      </c>
      <c r="BM727" s="217" t="s">
        <v>855</v>
      </c>
    </row>
    <row r="728" s="2" customFormat="1">
      <c r="A728" s="40"/>
      <c r="B728" s="41"/>
      <c r="C728" s="42"/>
      <c r="D728" s="219" t="s">
        <v>142</v>
      </c>
      <c r="E728" s="42"/>
      <c r="F728" s="220" t="s">
        <v>856</v>
      </c>
      <c r="G728" s="42"/>
      <c r="H728" s="42"/>
      <c r="I728" s="221"/>
      <c r="J728" s="42"/>
      <c r="K728" s="42"/>
      <c r="L728" s="46"/>
      <c r="M728" s="222"/>
      <c r="N728" s="223"/>
      <c r="O728" s="86"/>
      <c r="P728" s="86"/>
      <c r="Q728" s="86"/>
      <c r="R728" s="86"/>
      <c r="S728" s="86"/>
      <c r="T728" s="87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9" t="s">
        <v>142</v>
      </c>
      <c r="AU728" s="19" t="s">
        <v>84</v>
      </c>
    </row>
    <row r="729" s="13" customFormat="1">
      <c r="A729" s="13"/>
      <c r="B729" s="224"/>
      <c r="C729" s="225"/>
      <c r="D729" s="226" t="s">
        <v>144</v>
      </c>
      <c r="E729" s="227" t="s">
        <v>19</v>
      </c>
      <c r="F729" s="228" t="s">
        <v>162</v>
      </c>
      <c r="G729" s="225"/>
      <c r="H729" s="227" t="s">
        <v>19</v>
      </c>
      <c r="I729" s="229"/>
      <c r="J729" s="225"/>
      <c r="K729" s="225"/>
      <c r="L729" s="230"/>
      <c r="M729" s="231"/>
      <c r="N729" s="232"/>
      <c r="O729" s="232"/>
      <c r="P729" s="232"/>
      <c r="Q729" s="232"/>
      <c r="R729" s="232"/>
      <c r="S729" s="232"/>
      <c r="T729" s="23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4" t="s">
        <v>144</v>
      </c>
      <c r="AU729" s="234" t="s">
        <v>84</v>
      </c>
      <c r="AV729" s="13" t="s">
        <v>82</v>
      </c>
      <c r="AW729" s="13" t="s">
        <v>36</v>
      </c>
      <c r="AX729" s="13" t="s">
        <v>74</v>
      </c>
      <c r="AY729" s="234" t="s">
        <v>132</v>
      </c>
    </row>
    <row r="730" s="14" customFormat="1">
      <c r="A730" s="14"/>
      <c r="B730" s="235"/>
      <c r="C730" s="236"/>
      <c r="D730" s="226" t="s">
        <v>144</v>
      </c>
      <c r="E730" s="237" t="s">
        <v>19</v>
      </c>
      <c r="F730" s="238" t="s">
        <v>857</v>
      </c>
      <c r="G730" s="236"/>
      <c r="H730" s="239">
        <v>4</v>
      </c>
      <c r="I730" s="240"/>
      <c r="J730" s="236"/>
      <c r="K730" s="236"/>
      <c r="L730" s="241"/>
      <c r="M730" s="242"/>
      <c r="N730" s="243"/>
      <c r="O730" s="243"/>
      <c r="P730" s="243"/>
      <c r="Q730" s="243"/>
      <c r="R730" s="243"/>
      <c r="S730" s="243"/>
      <c r="T730" s="24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5" t="s">
        <v>144</v>
      </c>
      <c r="AU730" s="245" t="s">
        <v>84</v>
      </c>
      <c r="AV730" s="14" t="s">
        <v>84</v>
      </c>
      <c r="AW730" s="14" t="s">
        <v>36</v>
      </c>
      <c r="AX730" s="14" t="s">
        <v>74</v>
      </c>
      <c r="AY730" s="245" t="s">
        <v>132</v>
      </c>
    </row>
    <row r="731" s="13" customFormat="1">
      <c r="A731" s="13"/>
      <c r="B731" s="224"/>
      <c r="C731" s="225"/>
      <c r="D731" s="226" t="s">
        <v>144</v>
      </c>
      <c r="E731" s="227" t="s">
        <v>19</v>
      </c>
      <c r="F731" s="228" t="s">
        <v>164</v>
      </c>
      <c r="G731" s="225"/>
      <c r="H731" s="227" t="s">
        <v>19</v>
      </c>
      <c r="I731" s="229"/>
      <c r="J731" s="225"/>
      <c r="K731" s="225"/>
      <c r="L731" s="230"/>
      <c r="M731" s="231"/>
      <c r="N731" s="232"/>
      <c r="O731" s="232"/>
      <c r="P731" s="232"/>
      <c r="Q731" s="232"/>
      <c r="R731" s="232"/>
      <c r="S731" s="232"/>
      <c r="T731" s="23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4" t="s">
        <v>144</v>
      </c>
      <c r="AU731" s="234" t="s">
        <v>84</v>
      </c>
      <c r="AV731" s="13" t="s">
        <v>82</v>
      </c>
      <c r="AW731" s="13" t="s">
        <v>36</v>
      </c>
      <c r="AX731" s="13" t="s">
        <v>74</v>
      </c>
      <c r="AY731" s="234" t="s">
        <v>132</v>
      </c>
    </row>
    <row r="732" s="14" customFormat="1">
      <c r="A732" s="14"/>
      <c r="B732" s="235"/>
      <c r="C732" s="236"/>
      <c r="D732" s="226" t="s">
        <v>144</v>
      </c>
      <c r="E732" s="237" t="s">
        <v>19</v>
      </c>
      <c r="F732" s="238" t="s">
        <v>858</v>
      </c>
      <c r="G732" s="236"/>
      <c r="H732" s="239">
        <v>5</v>
      </c>
      <c r="I732" s="240"/>
      <c r="J732" s="236"/>
      <c r="K732" s="236"/>
      <c r="L732" s="241"/>
      <c r="M732" s="242"/>
      <c r="N732" s="243"/>
      <c r="O732" s="243"/>
      <c r="P732" s="243"/>
      <c r="Q732" s="243"/>
      <c r="R732" s="243"/>
      <c r="S732" s="243"/>
      <c r="T732" s="24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5" t="s">
        <v>144</v>
      </c>
      <c r="AU732" s="245" t="s">
        <v>84</v>
      </c>
      <c r="AV732" s="14" t="s">
        <v>84</v>
      </c>
      <c r="AW732" s="14" t="s">
        <v>36</v>
      </c>
      <c r="AX732" s="14" t="s">
        <v>74</v>
      </c>
      <c r="AY732" s="245" t="s">
        <v>132</v>
      </c>
    </row>
    <row r="733" s="13" customFormat="1">
      <c r="A733" s="13"/>
      <c r="B733" s="224"/>
      <c r="C733" s="225"/>
      <c r="D733" s="226" t="s">
        <v>144</v>
      </c>
      <c r="E733" s="227" t="s">
        <v>19</v>
      </c>
      <c r="F733" s="228" t="s">
        <v>153</v>
      </c>
      <c r="G733" s="225"/>
      <c r="H733" s="227" t="s">
        <v>19</v>
      </c>
      <c r="I733" s="229"/>
      <c r="J733" s="225"/>
      <c r="K733" s="225"/>
      <c r="L733" s="230"/>
      <c r="M733" s="231"/>
      <c r="N733" s="232"/>
      <c r="O733" s="232"/>
      <c r="P733" s="232"/>
      <c r="Q733" s="232"/>
      <c r="R733" s="232"/>
      <c r="S733" s="232"/>
      <c r="T733" s="23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4" t="s">
        <v>144</v>
      </c>
      <c r="AU733" s="234" t="s">
        <v>84</v>
      </c>
      <c r="AV733" s="13" t="s">
        <v>82</v>
      </c>
      <c r="AW733" s="13" t="s">
        <v>36</v>
      </c>
      <c r="AX733" s="13" t="s">
        <v>74</v>
      </c>
      <c r="AY733" s="234" t="s">
        <v>132</v>
      </c>
    </row>
    <row r="734" s="14" customFormat="1">
      <c r="A734" s="14"/>
      <c r="B734" s="235"/>
      <c r="C734" s="236"/>
      <c r="D734" s="226" t="s">
        <v>144</v>
      </c>
      <c r="E734" s="237" t="s">
        <v>19</v>
      </c>
      <c r="F734" s="238" t="s">
        <v>859</v>
      </c>
      <c r="G734" s="236"/>
      <c r="H734" s="239">
        <v>6</v>
      </c>
      <c r="I734" s="240"/>
      <c r="J734" s="236"/>
      <c r="K734" s="236"/>
      <c r="L734" s="241"/>
      <c r="M734" s="242"/>
      <c r="N734" s="243"/>
      <c r="O734" s="243"/>
      <c r="P734" s="243"/>
      <c r="Q734" s="243"/>
      <c r="R734" s="243"/>
      <c r="S734" s="243"/>
      <c r="T734" s="24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5" t="s">
        <v>144</v>
      </c>
      <c r="AU734" s="245" t="s">
        <v>84</v>
      </c>
      <c r="AV734" s="14" t="s">
        <v>84</v>
      </c>
      <c r="AW734" s="14" t="s">
        <v>36</v>
      </c>
      <c r="AX734" s="14" t="s">
        <v>74</v>
      </c>
      <c r="AY734" s="245" t="s">
        <v>132</v>
      </c>
    </row>
    <row r="735" s="13" customFormat="1">
      <c r="A735" s="13"/>
      <c r="B735" s="224"/>
      <c r="C735" s="225"/>
      <c r="D735" s="226" t="s">
        <v>144</v>
      </c>
      <c r="E735" s="227" t="s">
        <v>19</v>
      </c>
      <c r="F735" s="228" t="s">
        <v>167</v>
      </c>
      <c r="G735" s="225"/>
      <c r="H735" s="227" t="s">
        <v>19</v>
      </c>
      <c r="I735" s="229"/>
      <c r="J735" s="225"/>
      <c r="K735" s="225"/>
      <c r="L735" s="230"/>
      <c r="M735" s="231"/>
      <c r="N735" s="232"/>
      <c r="O735" s="232"/>
      <c r="P735" s="232"/>
      <c r="Q735" s="232"/>
      <c r="R735" s="232"/>
      <c r="S735" s="232"/>
      <c r="T735" s="23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4" t="s">
        <v>144</v>
      </c>
      <c r="AU735" s="234" t="s">
        <v>84</v>
      </c>
      <c r="AV735" s="13" t="s">
        <v>82</v>
      </c>
      <c r="AW735" s="13" t="s">
        <v>36</v>
      </c>
      <c r="AX735" s="13" t="s">
        <v>74</v>
      </c>
      <c r="AY735" s="234" t="s">
        <v>132</v>
      </c>
    </row>
    <row r="736" s="14" customFormat="1">
      <c r="A736" s="14"/>
      <c r="B736" s="235"/>
      <c r="C736" s="236"/>
      <c r="D736" s="226" t="s">
        <v>144</v>
      </c>
      <c r="E736" s="237" t="s">
        <v>19</v>
      </c>
      <c r="F736" s="238" t="s">
        <v>860</v>
      </c>
      <c r="G736" s="236"/>
      <c r="H736" s="239">
        <v>8</v>
      </c>
      <c r="I736" s="240"/>
      <c r="J736" s="236"/>
      <c r="K736" s="236"/>
      <c r="L736" s="241"/>
      <c r="M736" s="242"/>
      <c r="N736" s="243"/>
      <c r="O736" s="243"/>
      <c r="P736" s="243"/>
      <c r="Q736" s="243"/>
      <c r="R736" s="243"/>
      <c r="S736" s="243"/>
      <c r="T736" s="24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5" t="s">
        <v>144</v>
      </c>
      <c r="AU736" s="245" t="s">
        <v>84</v>
      </c>
      <c r="AV736" s="14" t="s">
        <v>84</v>
      </c>
      <c r="AW736" s="14" t="s">
        <v>36</v>
      </c>
      <c r="AX736" s="14" t="s">
        <v>74</v>
      </c>
      <c r="AY736" s="245" t="s">
        <v>132</v>
      </c>
    </row>
    <row r="737" s="15" customFormat="1">
      <c r="A737" s="15"/>
      <c r="B737" s="246"/>
      <c r="C737" s="247"/>
      <c r="D737" s="226" t="s">
        <v>144</v>
      </c>
      <c r="E737" s="248" t="s">
        <v>19</v>
      </c>
      <c r="F737" s="249" t="s">
        <v>147</v>
      </c>
      <c r="G737" s="247"/>
      <c r="H737" s="250">
        <v>23</v>
      </c>
      <c r="I737" s="251"/>
      <c r="J737" s="247"/>
      <c r="K737" s="247"/>
      <c r="L737" s="252"/>
      <c r="M737" s="253"/>
      <c r="N737" s="254"/>
      <c r="O737" s="254"/>
      <c r="P737" s="254"/>
      <c r="Q737" s="254"/>
      <c r="R737" s="254"/>
      <c r="S737" s="254"/>
      <c r="T737" s="25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56" t="s">
        <v>144</v>
      </c>
      <c r="AU737" s="256" t="s">
        <v>84</v>
      </c>
      <c r="AV737" s="15" t="s">
        <v>140</v>
      </c>
      <c r="AW737" s="15" t="s">
        <v>36</v>
      </c>
      <c r="AX737" s="15" t="s">
        <v>82</v>
      </c>
      <c r="AY737" s="256" t="s">
        <v>132</v>
      </c>
    </row>
    <row r="738" s="2" customFormat="1" ht="37.8" customHeight="1">
      <c r="A738" s="40"/>
      <c r="B738" s="41"/>
      <c r="C738" s="206" t="s">
        <v>861</v>
      </c>
      <c r="D738" s="206" t="s">
        <v>135</v>
      </c>
      <c r="E738" s="207" t="s">
        <v>862</v>
      </c>
      <c r="F738" s="208" t="s">
        <v>863</v>
      </c>
      <c r="G738" s="209" t="s">
        <v>180</v>
      </c>
      <c r="H738" s="210">
        <v>49</v>
      </c>
      <c r="I738" s="211"/>
      <c r="J738" s="212">
        <f>ROUND(I738*H738,2)</f>
        <v>0</v>
      </c>
      <c r="K738" s="208" t="s">
        <v>139</v>
      </c>
      <c r="L738" s="46"/>
      <c r="M738" s="213" t="s">
        <v>19</v>
      </c>
      <c r="N738" s="214" t="s">
        <v>45</v>
      </c>
      <c r="O738" s="86"/>
      <c r="P738" s="215">
        <f>O738*H738</f>
        <v>0</v>
      </c>
      <c r="Q738" s="215">
        <v>0.0027799999999999999</v>
      </c>
      <c r="R738" s="215">
        <f>Q738*H738</f>
        <v>0.13622000000000001</v>
      </c>
      <c r="S738" s="215">
        <v>0</v>
      </c>
      <c r="T738" s="216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7" t="s">
        <v>257</v>
      </c>
      <c r="AT738" s="217" t="s">
        <v>135</v>
      </c>
      <c r="AU738" s="217" t="s">
        <v>84</v>
      </c>
      <c r="AY738" s="19" t="s">
        <v>132</v>
      </c>
      <c r="BE738" s="218">
        <f>IF(N738="základní",J738,0)</f>
        <v>0</v>
      </c>
      <c r="BF738" s="218">
        <f>IF(N738="snížená",J738,0)</f>
        <v>0</v>
      </c>
      <c r="BG738" s="218">
        <f>IF(N738="zákl. přenesená",J738,0)</f>
        <v>0</v>
      </c>
      <c r="BH738" s="218">
        <f>IF(N738="sníž. přenesená",J738,0)</f>
        <v>0</v>
      </c>
      <c r="BI738" s="218">
        <f>IF(N738="nulová",J738,0)</f>
        <v>0</v>
      </c>
      <c r="BJ738" s="19" t="s">
        <v>82</v>
      </c>
      <c r="BK738" s="218">
        <f>ROUND(I738*H738,2)</f>
        <v>0</v>
      </c>
      <c r="BL738" s="19" t="s">
        <v>257</v>
      </c>
      <c r="BM738" s="217" t="s">
        <v>864</v>
      </c>
    </row>
    <row r="739" s="2" customFormat="1">
      <c r="A739" s="40"/>
      <c r="B739" s="41"/>
      <c r="C739" s="42"/>
      <c r="D739" s="219" t="s">
        <v>142</v>
      </c>
      <c r="E739" s="42"/>
      <c r="F739" s="220" t="s">
        <v>865</v>
      </c>
      <c r="G739" s="42"/>
      <c r="H739" s="42"/>
      <c r="I739" s="221"/>
      <c r="J739" s="42"/>
      <c r="K739" s="42"/>
      <c r="L739" s="46"/>
      <c r="M739" s="222"/>
      <c r="N739" s="223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142</v>
      </c>
      <c r="AU739" s="19" t="s">
        <v>84</v>
      </c>
    </row>
    <row r="740" s="13" customFormat="1">
      <c r="A740" s="13"/>
      <c r="B740" s="224"/>
      <c r="C740" s="225"/>
      <c r="D740" s="226" t="s">
        <v>144</v>
      </c>
      <c r="E740" s="227" t="s">
        <v>19</v>
      </c>
      <c r="F740" s="228" t="s">
        <v>162</v>
      </c>
      <c r="G740" s="225"/>
      <c r="H740" s="227" t="s">
        <v>19</v>
      </c>
      <c r="I740" s="229"/>
      <c r="J740" s="225"/>
      <c r="K740" s="225"/>
      <c r="L740" s="230"/>
      <c r="M740" s="231"/>
      <c r="N740" s="232"/>
      <c r="O740" s="232"/>
      <c r="P740" s="232"/>
      <c r="Q740" s="232"/>
      <c r="R740" s="232"/>
      <c r="S740" s="232"/>
      <c r="T740" s="23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4" t="s">
        <v>144</v>
      </c>
      <c r="AU740" s="234" t="s">
        <v>84</v>
      </c>
      <c r="AV740" s="13" t="s">
        <v>82</v>
      </c>
      <c r="AW740" s="13" t="s">
        <v>36</v>
      </c>
      <c r="AX740" s="13" t="s">
        <v>74</v>
      </c>
      <c r="AY740" s="234" t="s">
        <v>132</v>
      </c>
    </row>
    <row r="741" s="14" customFormat="1">
      <c r="A741" s="14"/>
      <c r="B741" s="235"/>
      <c r="C741" s="236"/>
      <c r="D741" s="226" t="s">
        <v>144</v>
      </c>
      <c r="E741" s="237" t="s">
        <v>19</v>
      </c>
      <c r="F741" s="238" t="s">
        <v>697</v>
      </c>
      <c r="G741" s="236"/>
      <c r="H741" s="239">
        <v>7</v>
      </c>
      <c r="I741" s="240"/>
      <c r="J741" s="236"/>
      <c r="K741" s="236"/>
      <c r="L741" s="241"/>
      <c r="M741" s="242"/>
      <c r="N741" s="243"/>
      <c r="O741" s="243"/>
      <c r="P741" s="243"/>
      <c r="Q741" s="243"/>
      <c r="R741" s="243"/>
      <c r="S741" s="243"/>
      <c r="T741" s="24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5" t="s">
        <v>144</v>
      </c>
      <c r="AU741" s="245" t="s">
        <v>84</v>
      </c>
      <c r="AV741" s="14" t="s">
        <v>84</v>
      </c>
      <c r="AW741" s="14" t="s">
        <v>36</v>
      </c>
      <c r="AX741" s="14" t="s">
        <v>74</v>
      </c>
      <c r="AY741" s="245" t="s">
        <v>132</v>
      </c>
    </row>
    <row r="742" s="13" customFormat="1">
      <c r="A742" s="13"/>
      <c r="B742" s="224"/>
      <c r="C742" s="225"/>
      <c r="D742" s="226" t="s">
        <v>144</v>
      </c>
      <c r="E742" s="227" t="s">
        <v>19</v>
      </c>
      <c r="F742" s="228" t="s">
        <v>164</v>
      </c>
      <c r="G742" s="225"/>
      <c r="H742" s="227" t="s">
        <v>19</v>
      </c>
      <c r="I742" s="229"/>
      <c r="J742" s="225"/>
      <c r="K742" s="225"/>
      <c r="L742" s="230"/>
      <c r="M742" s="231"/>
      <c r="N742" s="232"/>
      <c r="O742" s="232"/>
      <c r="P742" s="232"/>
      <c r="Q742" s="232"/>
      <c r="R742" s="232"/>
      <c r="S742" s="232"/>
      <c r="T742" s="23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4" t="s">
        <v>144</v>
      </c>
      <c r="AU742" s="234" t="s">
        <v>84</v>
      </c>
      <c r="AV742" s="13" t="s">
        <v>82</v>
      </c>
      <c r="AW742" s="13" t="s">
        <v>36</v>
      </c>
      <c r="AX742" s="13" t="s">
        <v>74</v>
      </c>
      <c r="AY742" s="234" t="s">
        <v>132</v>
      </c>
    </row>
    <row r="743" s="14" customFormat="1">
      <c r="A743" s="14"/>
      <c r="B743" s="235"/>
      <c r="C743" s="236"/>
      <c r="D743" s="226" t="s">
        <v>144</v>
      </c>
      <c r="E743" s="237" t="s">
        <v>19</v>
      </c>
      <c r="F743" s="238" t="s">
        <v>866</v>
      </c>
      <c r="G743" s="236"/>
      <c r="H743" s="239">
        <v>14</v>
      </c>
      <c r="I743" s="240"/>
      <c r="J743" s="236"/>
      <c r="K743" s="236"/>
      <c r="L743" s="241"/>
      <c r="M743" s="242"/>
      <c r="N743" s="243"/>
      <c r="O743" s="243"/>
      <c r="P743" s="243"/>
      <c r="Q743" s="243"/>
      <c r="R743" s="243"/>
      <c r="S743" s="243"/>
      <c r="T743" s="24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5" t="s">
        <v>144</v>
      </c>
      <c r="AU743" s="245" t="s">
        <v>84</v>
      </c>
      <c r="AV743" s="14" t="s">
        <v>84</v>
      </c>
      <c r="AW743" s="14" t="s">
        <v>36</v>
      </c>
      <c r="AX743" s="14" t="s">
        <v>74</v>
      </c>
      <c r="AY743" s="245" t="s">
        <v>132</v>
      </c>
    </row>
    <row r="744" s="13" customFormat="1">
      <c r="A744" s="13"/>
      <c r="B744" s="224"/>
      <c r="C744" s="225"/>
      <c r="D744" s="226" t="s">
        <v>144</v>
      </c>
      <c r="E744" s="227" t="s">
        <v>19</v>
      </c>
      <c r="F744" s="228" t="s">
        <v>153</v>
      </c>
      <c r="G744" s="225"/>
      <c r="H744" s="227" t="s">
        <v>19</v>
      </c>
      <c r="I744" s="229"/>
      <c r="J744" s="225"/>
      <c r="K744" s="225"/>
      <c r="L744" s="230"/>
      <c r="M744" s="231"/>
      <c r="N744" s="232"/>
      <c r="O744" s="232"/>
      <c r="P744" s="232"/>
      <c r="Q744" s="232"/>
      <c r="R744" s="232"/>
      <c r="S744" s="232"/>
      <c r="T744" s="23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4" t="s">
        <v>144</v>
      </c>
      <c r="AU744" s="234" t="s">
        <v>84</v>
      </c>
      <c r="AV744" s="13" t="s">
        <v>82</v>
      </c>
      <c r="AW744" s="13" t="s">
        <v>36</v>
      </c>
      <c r="AX744" s="13" t="s">
        <v>74</v>
      </c>
      <c r="AY744" s="234" t="s">
        <v>132</v>
      </c>
    </row>
    <row r="745" s="14" customFormat="1">
      <c r="A745" s="14"/>
      <c r="B745" s="235"/>
      <c r="C745" s="236"/>
      <c r="D745" s="226" t="s">
        <v>144</v>
      </c>
      <c r="E745" s="237" t="s">
        <v>19</v>
      </c>
      <c r="F745" s="238" t="s">
        <v>867</v>
      </c>
      <c r="G745" s="236"/>
      <c r="H745" s="239">
        <v>21</v>
      </c>
      <c r="I745" s="240"/>
      <c r="J745" s="236"/>
      <c r="K745" s="236"/>
      <c r="L745" s="241"/>
      <c r="M745" s="242"/>
      <c r="N745" s="243"/>
      <c r="O745" s="243"/>
      <c r="P745" s="243"/>
      <c r="Q745" s="243"/>
      <c r="R745" s="243"/>
      <c r="S745" s="243"/>
      <c r="T745" s="24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5" t="s">
        <v>144</v>
      </c>
      <c r="AU745" s="245" t="s">
        <v>84</v>
      </c>
      <c r="AV745" s="14" t="s">
        <v>84</v>
      </c>
      <c r="AW745" s="14" t="s">
        <v>36</v>
      </c>
      <c r="AX745" s="14" t="s">
        <v>74</v>
      </c>
      <c r="AY745" s="245" t="s">
        <v>132</v>
      </c>
    </row>
    <row r="746" s="13" customFormat="1">
      <c r="A746" s="13"/>
      <c r="B746" s="224"/>
      <c r="C746" s="225"/>
      <c r="D746" s="226" t="s">
        <v>144</v>
      </c>
      <c r="E746" s="227" t="s">
        <v>19</v>
      </c>
      <c r="F746" s="228" t="s">
        <v>167</v>
      </c>
      <c r="G746" s="225"/>
      <c r="H746" s="227" t="s">
        <v>19</v>
      </c>
      <c r="I746" s="229"/>
      <c r="J746" s="225"/>
      <c r="K746" s="225"/>
      <c r="L746" s="230"/>
      <c r="M746" s="231"/>
      <c r="N746" s="232"/>
      <c r="O746" s="232"/>
      <c r="P746" s="232"/>
      <c r="Q746" s="232"/>
      <c r="R746" s="232"/>
      <c r="S746" s="232"/>
      <c r="T746" s="23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4" t="s">
        <v>144</v>
      </c>
      <c r="AU746" s="234" t="s">
        <v>84</v>
      </c>
      <c r="AV746" s="13" t="s">
        <v>82</v>
      </c>
      <c r="AW746" s="13" t="s">
        <v>36</v>
      </c>
      <c r="AX746" s="13" t="s">
        <v>74</v>
      </c>
      <c r="AY746" s="234" t="s">
        <v>132</v>
      </c>
    </row>
    <row r="747" s="14" customFormat="1">
      <c r="A747" s="14"/>
      <c r="B747" s="235"/>
      <c r="C747" s="236"/>
      <c r="D747" s="226" t="s">
        <v>144</v>
      </c>
      <c r="E747" s="237" t="s">
        <v>19</v>
      </c>
      <c r="F747" s="238" t="s">
        <v>697</v>
      </c>
      <c r="G747" s="236"/>
      <c r="H747" s="239">
        <v>7</v>
      </c>
      <c r="I747" s="240"/>
      <c r="J747" s="236"/>
      <c r="K747" s="236"/>
      <c r="L747" s="241"/>
      <c r="M747" s="242"/>
      <c r="N747" s="243"/>
      <c r="O747" s="243"/>
      <c r="P747" s="243"/>
      <c r="Q747" s="243"/>
      <c r="R747" s="243"/>
      <c r="S747" s="243"/>
      <c r="T747" s="24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5" t="s">
        <v>144</v>
      </c>
      <c r="AU747" s="245" t="s">
        <v>84</v>
      </c>
      <c r="AV747" s="14" t="s">
        <v>84</v>
      </c>
      <c r="AW747" s="14" t="s">
        <v>36</v>
      </c>
      <c r="AX747" s="14" t="s">
        <v>74</v>
      </c>
      <c r="AY747" s="245" t="s">
        <v>132</v>
      </c>
    </row>
    <row r="748" s="15" customFormat="1">
      <c r="A748" s="15"/>
      <c r="B748" s="246"/>
      <c r="C748" s="247"/>
      <c r="D748" s="226" t="s">
        <v>144</v>
      </c>
      <c r="E748" s="248" t="s">
        <v>19</v>
      </c>
      <c r="F748" s="249" t="s">
        <v>147</v>
      </c>
      <c r="G748" s="247"/>
      <c r="H748" s="250">
        <v>49</v>
      </c>
      <c r="I748" s="251"/>
      <c r="J748" s="247"/>
      <c r="K748" s="247"/>
      <c r="L748" s="252"/>
      <c r="M748" s="253"/>
      <c r="N748" s="254"/>
      <c r="O748" s="254"/>
      <c r="P748" s="254"/>
      <c r="Q748" s="254"/>
      <c r="R748" s="254"/>
      <c r="S748" s="254"/>
      <c r="T748" s="25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56" t="s">
        <v>144</v>
      </c>
      <c r="AU748" s="256" t="s">
        <v>84</v>
      </c>
      <c r="AV748" s="15" t="s">
        <v>140</v>
      </c>
      <c r="AW748" s="15" t="s">
        <v>36</v>
      </c>
      <c r="AX748" s="15" t="s">
        <v>82</v>
      </c>
      <c r="AY748" s="256" t="s">
        <v>132</v>
      </c>
    </row>
    <row r="749" s="2" customFormat="1" ht="55.5" customHeight="1">
      <c r="A749" s="40"/>
      <c r="B749" s="41"/>
      <c r="C749" s="206" t="s">
        <v>868</v>
      </c>
      <c r="D749" s="206" t="s">
        <v>135</v>
      </c>
      <c r="E749" s="207" t="s">
        <v>869</v>
      </c>
      <c r="F749" s="208" t="s">
        <v>870</v>
      </c>
      <c r="G749" s="209" t="s">
        <v>227</v>
      </c>
      <c r="H749" s="210">
        <v>0.16700000000000001</v>
      </c>
      <c r="I749" s="211"/>
      <c r="J749" s="212">
        <f>ROUND(I749*H749,2)</f>
        <v>0</v>
      </c>
      <c r="K749" s="208" t="s">
        <v>139</v>
      </c>
      <c r="L749" s="46"/>
      <c r="M749" s="213" t="s">
        <v>19</v>
      </c>
      <c r="N749" s="214" t="s">
        <v>45</v>
      </c>
      <c r="O749" s="86"/>
      <c r="P749" s="215">
        <f>O749*H749</f>
        <v>0</v>
      </c>
      <c r="Q749" s="215">
        <v>0</v>
      </c>
      <c r="R749" s="215">
        <f>Q749*H749</f>
        <v>0</v>
      </c>
      <c r="S749" s="215">
        <v>0</v>
      </c>
      <c r="T749" s="216">
        <f>S749*H749</f>
        <v>0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7" t="s">
        <v>257</v>
      </c>
      <c r="AT749" s="217" t="s">
        <v>135</v>
      </c>
      <c r="AU749" s="217" t="s">
        <v>84</v>
      </c>
      <c r="AY749" s="19" t="s">
        <v>132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82</v>
      </c>
      <c r="BK749" s="218">
        <f>ROUND(I749*H749,2)</f>
        <v>0</v>
      </c>
      <c r="BL749" s="19" t="s">
        <v>257</v>
      </c>
      <c r="BM749" s="217" t="s">
        <v>871</v>
      </c>
    </row>
    <row r="750" s="2" customFormat="1">
      <c r="A750" s="40"/>
      <c r="B750" s="41"/>
      <c r="C750" s="42"/>
      <c r="D750" s="219" t="s">
        <v>142</v>
      </c>
      <c r="E750" s="42"/>
      <c r="F750" s="220" t="s">
        <v>872</v>
      </c>
      <c r="G750" s="42"/>
      <c r="H750" s="42"/>
      <c r="I750" s="221"/>
      <c r="J750" s="42"/>
      <c r="K750" s="42"/>
      <c r="L750" s="46"/>
      <c r="M750" s="222"/>
      <c r="N750" s="223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142</v>
      </c>
      <c r="AU750" s="19" t="s">
        <v>84</v>
      </c>
    </row>
    <row r="751" s="12" customFormat="1" ht="22.8" customHeight="1">
      <c r="A751" s="12"/>
      <c r="B751" s="190"/>
      <c r="C751" s="191"/>
      <c r="D751" s="192" t="s">
        <v>73</v>
      </c>
      <c r="E751" s="204" t="s">
        <v>873</v>
      </c>
      <c r="F751" s="204" t="s">
        <v>874</v>
      </c>
      <c r="G751" s="191"/>
      <c r="H751" s="191"/>
      <c r="I751" s="194"/>
      <c r="J751" s="205">
        <f>BK751</f>
        <v>0</v>
      </c>
      <c r="K751" s="191"/>
      <c r="L751" s="196"/>
      <c r="M751" s="197"/>
      <c r="N751" s="198"/>
      <c r="O751" s="198"/>
      <c r="P751" s="199">
        <f>SUM(P752:P761)</f>
        <v>0</v>
      </c>
      <c r="Q751" s="198"/>
      <c r="R751" s="199">
        <f>SUM(R752:R761)</f>
        <v>0.0060299999999999998</v>
      </c>
      <c r="S751" s="198"/>
      <c r="T751" s="200">
        <f>SUM(T752:T761)</f>
        <v>0</v>
      </c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R751" s="201" t="s">
        <v>84</v>
      </c>
      <c r="AT751" s="202" t="s">
        <v>73</v>
      </c>
      <c r="AU751" s="202" t="s">
        <v>82</v>
      </c>
      <c r="AY751" s="201" t="s">
        <v>132</v>
      </c>
      <c r="BK751" s="203">
        <f>SUM(BK752:BK761)</f>
        <v>0</v>
      </c>
    </row>
    <row r="752" s="2" customFormat="1" ht="24.15" customHeight="1">
      <c r="A752" s="40"/>
      <c r="B752" s="41"/>
      <c r="C752" s="206" t="s">
        <v>875</v>
      </c>
      <c r="D752" s="206" t="s">
        <v>135</v>
      </c>
      <c r="E752" s="207" t="s">
        <v>876</v>
      </c>
      <c r="F752" s="208" t="s">
        <v>877</v>
      </c>
      <c r="G752" s="209" t="s">
        <v>194</v>
      </c>
      <c r="H752" s="210">
        <v>9</v>
      </c>
      <c r="I752" s="211"/>
      <c r="J752" s="212">
        <f>ROUND(I752*H752,2)</f>
        <v>0</v>
      </c>
      <c r="K752" s="208" t="s">
        <v>139</v>
      </c>
      <c r="L752" s="46"/>
      <c r="M752" s="213" t="s">
        <v>19</v>
      </c>
      <c r="N752" s="214" t="s">
        <v>45</v>
      </c>
      <c r="O752" s="86"/>
      <c r="P752" s="215">
        <f>O752*H752</f>
        <v>0</v>
      </c>
      <c r="Q752" s="215">
        <v>0.00025000000000000001</v>
      </c>
      <c r="R752" s="215">
        <f>Q752*H752</f>
        <v>0.0022500000000000003</v>
      </c>
      <c r="S752" s="215">
        <v>0</v>
      </c>
      <c r="T752" s="216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7" t="s">
        <v>257</v>
      </c>
      <c r="AT752" s="217" t="s">
        <v>135</v>
      </c>
      <c r="AU752" s="217" t="s">
        <v>84</v>
      </c>
      <c r="AY752" s="19" t="s">
        <v>132</v>
      </c>
      <c r="BE752" s="218">
        <f>IF(N752="základní",J752,0)</f>
        <v>0</v>
      </c>
      <c r="BF752" s="218">
        <f>IF(N752="snížená",J752,0)</f>
        <v>0</v>
      </c>
      <c r="BG752" s="218">
        <f>IF(N752="zákl. přenesená",J752,0)</f>
        <v>0</v>
      </c>
      <c r="BH752" s="218">
        <f>IF(N752="sníž. přenesená",J752,0)</f>
        <v>0</v>
      </c>
      <c r="BI752" s="218">
        <f>IF(N752="nulová",J752,0)</f>
        <v>0</v>
      </c>
      <c r="BJ752" s="19" t="s">
        <v>82</v>
      </c>
      <c r="BK752" s="218">
        <f>ROUND(I752*H752,2)</f>
        <v>0</v>
      </c>
      <c r="BL752" s="19" t="s">
        <v>257</v>
      </c>
      <c r="BM752" s="217" t="s">
        <v>878</v>
      </c>
    </row>
    <row r="753" s="2" customFormat="1">
      <c r="A753" s="40"/>
      <c r="B753" s="41"/>
      <c r="C753" s="42"/>
      <c r="D753" s="219" t="s">
        <v>142</v>
      </c>
      <c r="E753" s="42"/>
      <c r="F753" s="220" t="s">
        <v>879</v>
      </c>
      <c r="G753" s="42"/>
      <c r="H753" s="42"/>
      <c r="I753" s="221"/>
      <c r="J753" s="42"/>
      <c r="K753" s="42"/>
      <c r="L753" s="46"/>
      <c r="M753" s="222"/>
      <c r="N753" s="223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142</v>
      </c>
      <c r="AU753" s="19" t="s">
        <v>84</v>
      </c>
    </row>
    <row r="754" s="2" customFormat="1" ht="37.8" customHeight="1">
      <c r="A754" s="40"/>
      <c r="B754" s="41"/>
      <c r="C754" s="206" t="s">
        <v>880</v>
      </c>
      <c r="D754" s="206" t="s">
        <v>135</v>
      </c>
      <c r="E754" s="207" t="s">
        <v>881</v>
      </c>
      <c r="F754" s="208" t="s">
        <v>882</v>
      </c>
      <c r="G754" s="209" t="s">
        <v>194</v>
      </c>
      <c r="H754" s="210">
        <v>9</v>
      </c>
      <c r="I754" s="211"/>
      <c r="J754" s="212">
        <f>ROUND(I754*H754,2)</f>
        <v>0</v>
      </c>
      <c r="K754" s="208" t="s">
        <v>139</v>
      </c>
      <c r="L754" s="46"/>
      <c r="M754" s="213" t="s">
        <v>19</v>
      </c>
      <c r="N754" s="214" t="s">
        <v>45</v>
      </c>
      <c r="O754" s="86"/>
      <c r="P754" s="215">
        <f>O754*H754</f>
        <v>0</v>
      </c>
      <c r="Q754" s="215">
        <v>0.00013999999999999999</v>
      </c>
      <c r="R754" s="215">
        <f>Q754*H754</f>
        <v>0.0012599999999999998</v>
      </c>
      <c r="S754" s="215">
        <v>0</v>
      </c>
      <c r="T754" s="216">
        <f>S754*H754</f>
        <v>0</v>
      </c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17" t="s">
        <v>257</v>
      </c>
      <c r="AT754" s="217" t="s">
        <v>135</v>
      </c>
      <c r="AU754" s="217" t="s">
        <v>84</v>
      </c>
      <c r="AY754" s="19" t="s">
        <v>132</v>
      </c>
      <c r="BE754" s="218">
        <f>IF(N754="základní",J754,0)</f>
        <v>0</v>
      </c>
      <c r="BF754" s="218">
        <f>IF(N754="snížená",J754,0)</f>
        <v>0</v>
      </c>
      <c r="BG754" s="218">
        <f>IF(N754="zákl. přenesená",J754,0)</f>
        <v>0</v>
      </c>
      <c r="BH754" s="218">
        <f>IF(N754="sníž. přenesená",J754,0)</f>
        <v>0</v>
      </c>
      <c r="BI754" s="218">
        <f>IF(N754="nulová",J754,0)</f>
        <v>0</v>
      </c>
      <c r="BJ754" s="19" t="s">
        <v>82</v>
      </c>
      <c r="BK754" s="218">
        <f>ROUND(I754*H754,2)</f>
        <v>0</v>
      </c>
      <c r="BL754" s="19" t="s">
        <v>257</v>
      </c>
      <c r="BM754" s="217" t="s">
        <v>883</v>
      </c>
    </row>
    <row r="755" s="2" customFormat="1">
      <c r="A755" s="40"/>
      <c r="B755" s="41"/>
      <c r="C755" s="42"/>
      <c r="D755" s="219" t="s">
        <v>142</v>
      </c>
      <c r="E755" s="42"/>
      <c r="F755" s="220" t="s">
        <v>884</v>
      </c>
      <c r="G755" s="42"/>
      <c r="H755" s="42"/>
      <c r="I755" s="221"/>
      <c r="J755" s="42"/>
      <c r="K755" s="42"/>
      <c r="L755" s="46"/>
      <c r="M755" s="222"/>
      <c r="N755" s="223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142</v>
      </c>
      <c r="AU755" s="19" t="s">
        <v>84</v>
      </c>
    </row>
    <row r="756" s="2" customFormat="1" ht="37.8" customHeight="1">
      <c r="A756" s="40"/>
      <c r="B756" s="41"/>
      <c r="C756" s="206" t="s">
        <v>885</v>
      </c>
      <c r="D756" s="206" t="s">
        <v>135</v>
      </c>
      <c r="E756" s="207" t="s">
        <v>886</v>
      </c>
      <c r="F756" s="208" t="s">
        <v>887</v>
      </c>
      <c r="G756" s="209" t="s">
        <v>194</v>
      </c>
      <c r="H756" s="210">
        <v>9</v>
      </c>
      <c r="I756" s="211"/>
      <c r="J756" s="212">
        <f>ROUND(I756*H756,2)</f>
        <v>0</v>
      </c>
      <c r="K756" s="208" t="s">
        <v>139</v>
      </c>
      <c r="L756" s="46"/>
      <c r="M756" s="213" t="s">
        <v>19</v>
      </c>
      <c r="N756" s="214" t="s">
        <v>45</v>
      </c>
      <c r="O756" s="86"/>
      <c r="P756" s="215">
        <f>O756*H756</f>
        <v>0</v>
      </c>
      <c r="Q756" s="215">
        <v>0.00025999999999999998</v>
      </c>
      <c r="R756" s="215">
        <f>Q756*H756</f>
        <v>0.0023399999999999996</v>
      </c>
      <c r="S756" s="215">
        <v>0</v>
      </c>
      <c r="T756" s="216">
        <f>S756*H756</f>
        <v>0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217" t="s">
        <v>257</v>
      </c>
      <c r="AT756" s="217" t="s">
        <v>135</v>
      </c>
      <c r="AU756" s="217" t="s">
        <v>84</v>
      </c>
      <c r="AY756" s="19" t="s">
        <v>132</v>
      </c>
      <c r="BE756" s="218">
        <f>IF(N756="základní",J756,0)</f>
        <v>0</v>
      </c>
      <c r="BF756" s="218">
        <f>IF(N756="snížená",J756,0)</f>
        <v>0</v>
      </c>
      <c r="BG756" s="218">
        <f>IF(N756="zákl. přenesená",J756,0)</f>
        <v>0</v>
      </c>
      <c r="BH756" s="218">
        <f>IF(N756="sníž. přenesená",J756,0)</f>
        <v>0</v>
      </c>
      <c r="BI756" s="218">
        <f>IF(N756="nulová",J756,0)</f>
        <v>0</v>
      </c>
      <c r="BJ756" s="19" t="s">
        <v>82</v>
      </c>
      <c r="BK756" s="218">
        <f>ROUND(I756*H756,2)</f>
        <v>0</v>
      </c>
      <c r="BL756" s="19" t="s">
        <v>257</v>
      </c>
      <c r="BM756" s="217" t="s">
        <v>888</v>
      </c>
    </row>
    <row r="757" s="2" customFormat="1">
      <c r="A757" s="40"/>
      <c r="B757" s="41"/>
      <c r="C757" s="42"/>
      <c r="D757" s="219" t="s">
        <v>142</v>
      </c>
      <c r="E757" s="42"/>
      <c r="F757" s="220" t="s">
        <v>889</v>
      </c>
      <c r="G757" s="42"/>
      <c r="H757" s="42"/>
      <c r="I757" s="221"/>
      <c r="J757" s="42"/>
      <c r="K757" s="42"/>
      <c r="L757" s="46"/>
      <c r="M757" s="222"/>
      <c r="N757" s="223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19" t="s">
        <v>142</v>
      </c>
      <c r="AU757" s="19" t="s">
        <v>84</v>
      </c>
    </row>
    <row r="758" s="2" customFormat="1" ht="16.5" customHeight="1">
      <c r="A758" s="40"/>
      <c r="B758" s="41"/>
      <c r="C758" s="206" t="s">
        <v>890</v>
      </c>
      <c r="D758" s="206" t="s">
        <v>135</v>
      </c>
      <c r="E758" s="207" t="s">
        <v>891</v>
      </c>
      <c r="F758" s="208" t="s">
        <v>892</v>
      </c>
      <c r="G758" s="209" t="s">
        <v>194</v>
      </c>
      <c r="H758" s="210">
        <v>18</v>
      </c>
      <c r="I758" s="211"/>
      <c r="J758" s="212">
        <f>ROUND(I758*H758,2)</f>
        <v>0</v>
      </c>
      <c r="K758" s="208" t="s">
        <v>139</v>
      </c>
      <c r="L758" s="46"/>
      <c r="M758" s="213" t="s">
        <v>19</v>
      </c>
      <c r="N758" s="214" t="s">
        <v>45</v>
      </c>
      <c r="O758" s="86"/>
      <c r="P758" s="215">
        <f>O758*H758</f>
        <v>0</v>
      </c>
      <c r="Q758" s="215">
        <v>1.0000000000000001E-05</v>
      </c>
      <c r="R758" s="215">
        <f>Q758*H758</f>
        <v>0.00018000000000000001</v>
      </c>
      <c r="S758" s="215">
        <v>0</v>
      </c>
      <c r="T758" s="216">
        <f>S758*H758</f>
        <v>0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17" t="s">
        <v>257</v>
      </c>
      <c r="AT758" s="217" t="s">
        <v>135</v>
      </c>
      <c r="AU758" s="217" t="s">
        <v>84</v>
      </c>
      <c r="AY758" s="19" t="s">
        <v>132</v>
      </c>
      <c r="BE758" s="218">
        <f>IF(N758="základní",J758,0)</f>
        <v>0</v>
      </c>
      <c r="BF758" s="218">
        <f>IF(N758="snížená",J758,0)</f>
        <v>0</v>
      </c>
      <c r="BG758" s="218">
        <f>IF(N758="zákl. přenesená",J758,0)</f>
        <v>0</v>
      </c>
      <c r="BH758" s="218">
        <f>IF(N758="sníž. přenesená",J758,0)</f>
        <v>0</v>
      </c>
      <c r="BI758" s="218">
        <f>IF(N758="nulová",J758,0)</f>
        <v>0</v>
      </c>
      <c r="BJ758" s="19" t="s">
        <v>82</v>
      </c>
      <c r="BK758" s="218">
        <f>ROUND(I758*H758,2)</f>
        <v>0</v>
      </c>
      <c r="BL758" s="19" t="s">
        <v>257</v>
      </c>
      <c r="BM758" s="217" t="s">
        <v>893</v>
      </c>
    </row>
    <row r="759" s="2" customFormat="1">
      <c r="A759" s="40"/>
      <c r="B759" s="41"/>
      <c r="C759" s="42"/>
      <c r="D759" s="219" t="s">
        <v>142</v>
      </c>
      <c r="E759" s="42"/>
      <c r="F759" s="220" t="s">
        <v>894</v>
      </c>
      <c r="G759" s="42"/>
      <c r="H759" s="42"/>
      <c r="I759" s="221"/>
      <c r="J759" s="42"/>
      <c r="K759" s="42"/>
      <c r="L759" s="46"/>
      <c r="M759" s="222"/>
      <c r="N759" s="223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142</v>
      </c>
      <c r="AU759" s="19" t="s">
        <v>84</v>
      </c>
    </row>
    <row r="760" s="2" customFormat="1" ht="55.5" customHeight="1">
      <c r="A760" s="40"/>
      <c r="B760" s="41"/>
      <c r="C760" s="206" t="s">
        <v>895</v>
      </c>
      <c r="D760" s="206" t="s">
        <v>135</v>
      </c>
      <c r="E760" s="207" t="s">
        <v>896</v>
      </c>
      <c r="F760" s="208" t="s">
        <v>897</v>
      </c>
      <c r="G760" s="209" t="s">
        <v>227</v>
      </c>
      <c r="H760" s="210">
        <v>0.0060000000000000001</v>
      </c>
      <c r="I760" s="211"/>
      <c r="J760" s="212">
        <f>ROUND(I760*H760,2)</f>
        <v>0</v>
      </c>
      <c r="K760" s="208" t="s">
        <v>139</v>
      </c>
      <c r="L760" s="46"/>
      <c r="M760" s="213" t="s">
        <v>19</v>
      </c>
      <c r="N760" s="214" t="s">
        <v>45</v>
      </c>
      <c r="O760" s="86"/>
      <c r="P760" s="215">
        <f>O760*H760</f>
        <v>0</v>
      </c>
      <c r="Q760" s="215">
        <v>0</v>
      </c>
      <c r="R760" s="215">
        <f>Q760*H760</f>
        <v>0</v>
      </c>
      <c r="S760" s="215">
        <v>0</v>
      </c>
      <c r="T760" s="216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7" t="s">
        <v>257</v>
      </c>
      <c r="AT760" s="217" t="s">
        <v>135</v>
      </c>
      <c r="AU760" s="217" t="s">
        <v>84</v>
      </c>
      <c r="AY760" s="19" t="s">
        <v>132</v>
      </c>
      <c r="BE760" s="218">
        <f>IF(N760="základní",J760,0)</f>
        <v>0</v>
      </c>
      <c r="BF760" s="218">
        <f>IF(N760="snížená",J760,0)</f>
        <v>0</v>
      </c>
      <c r="BG760" s="218">
        <f>IF(N760="zákl. přenesená",J760,0)</f>
        <v>0</v>
      </c>
      <c r="BH760" s="218">
        <f>IF(N760="sníž. přenesená",J760,0)</f>
        <v>0</v>
      </c>
      <c r="BI760" s="218">
        <f>IF(N760="nulová",J760,0)</f>
        <v>0</v>
      </c>
      <c r="BJ760" s="19" t="s">
        <v>82</v>
      </c>
      <c r="BK760" s="218">
        <f>ROUND(I760*H760,2)</f>
        <v>0</v>
      </c>
      <c r="BL760" s="19" t="s">
        <v>257</v>
      </c>
      <c r="BM760" s="217" t="s">
        <v>898</v>
      </c>
    </row>
    <row r="761" s="2" customFormat="1">
      <c r="A761" s="40"/>
      <c r="B761" s="41"/>
      <c r="C761" s="42"/>
      <c r="D761" s="219" t="s">
        <v>142</v>
      </c>
      <c r="E761" s="42"/>
      <c r="F761" s="220" t="s">
        <v>899</v>
      </c>
      <c r="G761" s="42"/>
      <c r="H761" s="42"/>
      <c r="I761" s="221"/>
      <c r="J761" s="42"/>
      <c r="K761" s="42"/>
      <c r="L761" s="46"/>
      <c r="M761" s="222"/>
      <c r="N761" s="223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142</v>
      </c>
      <c r="AU761" s="19" t="s">
        <v>84</v>
      </c>
    </row>
    <row r="762" s="12" customFormat="1" ht="22.8" customHeight="1">
      <c r="A762" s="12"/>
      <c r="B762" s="190"/>
      <c r="C762" s="191"/>
      <c r="D762" s="192" t="s">
        <v>73</v>
      </c>
      <c r="E762" s="204" t="s">
        <v>386</v>
      </c>
      <c r="F762" s="204" t="s">
        <v>387</v>
      </c>
      <c r="G762" s="191"/>
      <c r="H762" s="191"/>
      <c r="I762" s="194"/>
      <c r="J762" s="205">
        <f>BK762</f>
        <v>0</v>
      </c>
      <c r="K762" s="191"/>
      <c r="L762" s="196"/>
      <c r="M762" s="197"/>
      <c r="N762" s="198"/>
      <c r="O762" s="198"/>
      <c r="P762" s="199">
        <f>SUM(P763:P770)</f>
        <v>0</v>
      </c>
      <c r="Q762" s="198"/>
      <c r="R762" s="199">
        <f>SUM(R763:R770)</f>
        <v>0.33732000000000001</v>
      </c>
      <c r="S762" s="198"/>
      <c r="T762" s="200">
        <f>SUM(T763:T770)</f>
        <v>0</v>
      </c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R762" s="201" t="s">
        <v>84</v>
      </c>
      <c r="AT762" s="202" t="s">
        <v>73</v>
      </c>
      <c r="AU762" s="202" t="s">
        <v>82</v>
      </c>
      <c r="AY762" s="201" t="s">
        <v>132</v>
      </c>
      <c r="BK762" s="203">
        <f>SUM(BK763:BK770)</f>
        <v>0</v>
      </c>
    </row>
    <row r="763" s="2" customFormat="1" ht="44.25" customHeight="1">
      <c r="A763" s="40"/>
      <c r="B763" s="41"/>
      <c r="C763" s="206" t="s">
        <v>900</v>
      </c>
      <c r="D763" s="206" t="s">
        <v>135</v>
      </c>
      <c r="E763" s="207" t="s">
        <v>901</v>
      </c>
      <c r="F763" s="208" t="s">
        <v>902</v>
      </c>
      <c r="G763" s="209" t="s">
        <v>194</v>
      </c>
      <c r="H763" s="210">
        <v>1</v>
      </c>
      <c r="I763" s="211"/>
      <c r="J763" s="212">
        <f>ROUND(I763*H763,2)</f>
        <v>0</v>
      </c>
      <c r="K763" s="208" t="s">
        <v>139</v>
      </c>
      <c r="L763" s="46"/>
      <c r="M763" s="213" t="s">
        <v>19</v>
      </c>
      <c r="N763" s="214" t="s">
        <v>45</v>
      </c>
      <c r="O763" s="86"/>
      <c r="P763" s="215">
        <f>O763*H763</f>
        <v>0</v>
      </c>
      <c r="Q763" s="215">
        <v>0.012200000000000001</v>
      </c>
      <c r="R763" s="215">
        <f>Q763*H763</f>
        <v>0.012200000000000001</v>
      </c>
      <c r="S763" s="215">
        <v>0</v>
      </c>
      <c r="T763" s="216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17" t="s">
        <v>257</v>
      </c>
      <c r="AT763" s="217" t="s">
        <v>135</v>
      </c>
      <c r="AU763" s="217" t="s">
        <v>84</v>
      </c>
      <c r="AY763" s="19" t="s">
        <v>132</v>
      </c>
      <c r="BE763" s="218">
        <f>IF(N763="základní",J763,0)</f>
        <v>0</v>
      </c>
      <c r="BF763" s="218">
        <f>IF(N763="snížená",J763,0)</f>
        <v>0</v>
      </c>
      <c r="BG763" s="218">
        <f>IF(N763="zákl. přenesená",J763,0)</f>
        <v>0</v>
      </c>
      <c r="BH763" s="218">
        <f>IF(N763="sníž. přenesená",J763,0)</f>
        <v>0</v>
      </c>
      <c r="BI763" s="218">
        <f>IF(N763="nulová",J763,0)</f>
        <v>0</v>
      </c>
      <c r="BJ763" s="19" t="s">
        <v>82</v>
      </c>
      <c r="BK763" s="218">
        <f>ROUND(I763*H763,2)</f>
        <v>0</v>
      </c>
      <c r="BL763" s="19" t="s">
        <v>257</v>
      </c>
      <c r="BM763" s="217" t="s">
        <v>903</v>
      </c>
    </row>
    <row r="764" s="2" customFormat="1">
      <c r="A764" s="40"/>
      <c r="B764" s="41"/>
      <c r="C764" s="42"/>
      <c r="D764" s="219" t="s">
        <v>142</v>
      </c>
      <c r="E764" s="42"/>
      <c r="F764" s="220" t="s">
        <v>904</v>
      </c>
      <c r="G764" s="42"/>
      <c r="H764" s="42"/>
      <c r="I764" s="221"/>
      <c r="J764" s="42"/>
      <c r="K764" s="42"/>
      <c r="L764" s="46"/>
      <c r="M764" s="222"/>
      <c r="N764" s="223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142</v>
      </c>
      <c r="AU764" s="19" t="s">
        <v>84</v>
      </c>
    </row>
    <row r="765" s="2" customFormat="1" ht="44.25" customHeight="1">
      <c r="A765" s="40"/>
      <c r="B765" s="41"/>
      <c r="C765" s="206" t="s">
        <v>905</v>
      </c>
      <c r="D765" s="206" t="s">
        <v>135</v>
      </c>
      <c r="E765" s="207" t="s">
        <v>906</v>
      </c>
      <c r="F765" s="208" t="s">
        <v>907</v>
      </c>
      <c r="G765" s="209" t="s">
        <v>194</v>
      </c>
      <c r="H765" s="210">
        <v>2</v>
      </c>
      <c r="I765" s="211"/>
      <c r="J765" s="212">
        <f>ROUND(I765*H765,2)</f>
        <v>0</v>
      </c>
      <c r="K765" s="208" t="s">
        <v>139</v>
      </c>
      <c r="L765" s="46"/>
      <c r="M765" s="213" t="s">
        <v>19</v>
      </c>
      <c r="N765" s="214" t="s">
        <v>45</v>
      </c>
      <c r="O765" s="86"/>
      <c r="P765" s="215">
        <f>O765*H765</f>
        <v>0</v>
      </c>
      <c r="Q765" s="215">
        <v>0.036920000000000001</v>
      </c>
      <c r="R765" s="215">
        <f>Q765*H765</f>
        <v>0.073840000000000003</v>
      </c>
      <c r="S765" s="215">
        <v>0</v>
      </c>
      <c r="T765" s="216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7" t="s">
        <v>257</v>
      </c>
      <c r="AT765" s="217" t="s">
        <v>135</v>
      </c>
      <c r="AU765" s="217" t="s">
        <v>84</v>
      </c>
      <c r="AY765" s="19" t="s">
        <v>132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82</v>
      </c>
      <c r="BK765" s="218">
        <f>ROUND(I765*H765,2)</f>
        <v>0</v>
      </c>
      <c r="BL765" s="19" t="s">
        <v>257</v>
      </c>
      <c r="BM765" s="217" t="s">
        <v>908</v>
      </c>
    </row>
    <row r="766" s="2" customFormat="1">
      <c r="A766" s="40"/>
      <c r="B766" s="41"/>
      <c r="C766" s="42"/>
      <c r="D766" s="219" t="s">
        <v>142</v>
      </c>
      <c r="E766" s="42"/>
      <c r="F766" s="220" t="s">
        <v>909</v>
      </c>
      <c r="G766" s="42"/>
      <c r="H766" s="42"/>
      <c r="I766" s="221"/>
      <c r="J766" s="42"/>
      <c r="K766" s="42"/>
      <c r="L766" s="46"/>
      <c r="M766" s="222"/>
      <c r="N766" s="223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142</v>
      </c>
      <c r="AU766" s="19" t="s">
        <v>84</v>
      </c>
    </row>
    <row r="767" s="2" customFormat="1" ht="44.25" customHeight="1">
      <c r="A767" s="40"/>
      <c r="B767" s="41"/>
      <c r="C767" s="206" t="s">
        <v>910</v>
      </c>
      <c r="D767" s="206" t="s">
        <v>135</v>
      </c>
      <c r="E767" s="207" t="s">
        <v>911</v>
      </c>
      <c r="F767" s="208" t="s">
        <v>912</v>
      </c>
      <c r="G767" s="209" t="s">
        <v>194</v>
      </c>
      <c r="H767" s="210">
        <v>6</v>
      </c>
      <c r="I767" s="211"/>
      <c r="J767" s="212">
        <f>ROUND(I767*H767,2)</f>
        <v>0</v>
      </c>
      <c r="K767" s="208" t="s">
        <v>139</v>
      </c>
      <c r="L767" s="46"/>
      <c r="M767" s="213" t="s">
        <v>19</v>
      </c>
      <c r="N767" s="214" t="s">
        <v>45</v>
      </c>
      <c r="O767" s="86"/>
      <c r="P767" s="215">
        <f>O767*H767</f>
        <v>0</v>
      </c>
      <c r="Q767" s="215">
        <v>0.041880000000000001</v>
      </c>
      <c r="R767" s="215">
        <f>Q767*H767</f>
        <v>0.25128</v>
      </c>
      <c r="S767" s="215">
        <v>0</v>
      </c>
      <c r="T767" s="216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17" t="s">
        <v>257</v>
      </c>
      <c r="AT767" s="217" t="s">
        <v>135</v>
      </c>
      <c r="AU767" s="217" t="s">
        <v>84</v>
      </c>
      <c r="AY767" s="19" t="s">
        <v>132</v>
      </c>
      <c r="BE767" s="218">
        <f>IF(N767="základní",J767,0)</f>
        <v>0</v>
      </c>
      <c r="BF767" s="218">
        <f>IF(N767="snížená",J767,0)</f>
        <v>0</v>
      </c>
      <c r="BG767" s="218">
        <f>IF(N767="zákl. přenesená",J767,0)</f>
        <v>0</v>
      </c>
      <c r="BH767" s="218">
        <f>IF(N767="sníž. přenesená",J767,0)</f>
        <v>0</v>
      </c>
      <c r="BI767" s="218">
        <f>IF(N767="nulová",J767,0)</f>
        <v>0</v>
      </c>
      <c r="BJ767" s="19" t="s">
        <v>82</v>
      </c>
      <c r="BK767" s="218">
        <f>ROUND(I767*H767,2)</f>
        <v>0</v>
      </c>
      <c r="BL767" s="19" t="s">
        <v>257</v>
      </c>
      <c r="BM767" s="217" t="s">
        <v>913</v>
      </c>
    </row>
    <row r="768" s="2" customFormat="1">
      <c r="A768" s="40"/>
      <c r="B768" s="41"/>
      <c r="C768" s="42"/>
      <c r="D768" s="219" t="s">
        <v>142</v>
      </c>
      <c r="E768" s="42"/>
      <c r="F768" s="220" t="s">
        <v>914</v>
      </c>
      <c r="G768" s="42"/>
      <c r="H768" s="42"/>
      <c r="I768" s="221"/>
      <c r="J768" s="42"/>
      <c r="K768" s="42"/>
      <c r="L768" s="46"/>
      <c r="M768" s="222"/>
      <c r="N768" s="223"/>
      <c r="O768" s="86"/>
      <c r="P768" s="86"/>
      <c r="Q768" s="86"/>
      <c r="R768" s="86"/>
      <c r="S768" s="86"/>
      <c r="T768" s="87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142</v>
      </c>
      <c r="AU768" s="19" t="s">
        <v>84</v>
      </c>
    </row>
    <row r="769" s="2" customFormat="1" ht="55.5" customHeight="1">
      <c r="A769" s="40"/>
      <c r="B769" s="41"/>
      <c r="C769" s="206" t="s">
        <v>915</v>
      </c>
      <c r="D769" s="206" t="s">
        <v>135</v>
      </c>
      <c r="E769" s="207" t="s">
        <v>916</v>
      </c>
      <c r="F769" s="208" t="s">
        <v>917</v>
      </c>
      <c r="G769" s="209" t="s">
        <v>227</v>
      </c>
      <c r="H769" s="210">
        <v>0.33700000000000002</v>
      </c>
      <c r="I769" s="211"/>
      <c r="J769" s="212">
        <f>ROUND(I769*H769,2)</f>
        <v>0</v>
      </c>
      <c r="K769" s="208" t="s">
        <v>139</v>
      </c>
      <c r="L769" s="46"/>
      <c r="M769" s="213" t="s">
        <v>19</v>
      </c>
      <c r="N769" s="214" t="s">
        <v>45</v>
      </c>
      <c r="O769" s="86"/>
      <c r="P769" s="215">
        <f>O769*H769</f>
        <v>0</v>
      </c>
      <c r="Q769" s="215">
        <v>0</v>
      </c>
      <c r="R769" s="215">
        <f>Q769*H769</f>
        <v>0</v>
      </c>
      <c r="S769" s="215">
        <v>0</v>
      </c>
      <c r="T769" s="216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17" t="s">
        <v>257</v>
      </c>
      <c r="AT769" s="217" t="s">
        <v>135</v>
      </c>
      <c r="AU769" s="217" t="s">
        <v>84</v>
      </c>
      <c r="AY769" s="19" t="s">
        <v>132</v>
      </c>
      <c r="BE769" s="218">
        <f>IF(N769="základní",J769,0)</f>
        <v>0</v>
      </c>
      <c r="BF769" s="218">
        <f>IF(N769="snížená",J769,0)</f>
        <v>0</v>
      </c>
      <c r="BG769" s="218">
        <f>IF(N769="zákl. přenesená",J769,0)</f>
        <v>0</v>
      </c>
      <c r="BH769" s="218">
        <f>IF(N769="sníž. přenesená",J769,0)</f>
        <v>0</v>
      </c>
      <c r="BI769" s="218">
        <f>IF(N769="nulová",J769,0)</f>
        <v>0</v>
      </c>
      <c r="BJ769" s="19" t="s">
        <v>82</v>
      </c>
      <c r="BK769" s="218">
        <f>ROUND(I769*H769,2)</f>
        <v>0</v>
      </c>
      <c r="BL769" s="19" t="s">
        <v>257</v>
      </c>
      <c r="BM769" s="217" t="s">
        <v>918</v>
      </c>
    </row>
    <row r="770" s="2" customFormat="1">
      <c r="A770" s="40"/>
      <c r="B770" s="41"/>
      <c r="C770" s="42"/>
      <c r="D770" s="219" t="s">
        <v>142</v>
      </c>
      <c r="E770" s="42"/>
      <c r="F770" s="220" t="s">
        <v>919</v>
      </c>
      <c r="G770" s="42"/>
      <c r="H770" s="42"/>
      <c r="I770" s="221"/>
      <c r="J770" s="42"/>
      <c r="K770" s="42"/>
      <c r="L770" s="46"/>
      <c r="M770" s="222"/>
      <c r="N770" s="223"/>
      <c r="O770" s="86"/>
      <c r="P770" s="86"/>
      <c r="Q770" s="86"/>
      <c r="R770" s="86"/>
      <c r="S770" s="86"/>
      <c r="T770" s="87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9" t="s">
        <v>142</v>
      </c>
      <c r="AU770" s="19" t="s">
        <v>84</v>
      </c>
    </row>
    <row r="771" s="12" customFormat="1" ht="22.8" customHeight="1">
      <c r="A771" s="12"/>
      <c r="B771" s="190"/>
      <c r="C771" s="191"/>
      <c r="D771" s="192" t="s">
        <v>73</v>
      </c>
      <c r="E771" s="204" t="s">
        <v>397</v>
      </c>
      <c r="F771" s="204" t="s">
        <v>398</v>
      </c>
      <c r="G771" s="191"/>
      <c r="H771" s="191"/>
      <c r="I771" s="194"/>
      <c r="J771" s="205">
        <f>BK771</f>
        <v>0</v>
      </c>
      <c r="K771" s="191"/>
      <c r="L771" s="196"/>
      <c r="M771" s="197"/>
      <c r="N771" s="198"/>
      <c r="O771" s="198"/>
      <c r="P771" s="199">
        <f>SUM(P772:P815)</f>
        <v>0</v>
      </c>
      <c r="Q771" s="198"/>
      <c r="R771" s="199">
        <f>SUM(R772:R815)</f>
        <v>0.10818</v>
      </c>
      <c r="S771" s="198"/>
      <c r="T771" s="200">
        <f>SUM(T772:T815)</f>
        <v>0</v>
      </c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R771" s="201" t="s">
        <v>84</v>
      </c>
      <c r="AT771" s="202" t="s">
        <v>73</v>
      </c>
      <c r="AU771" s="202" t="s">
        <v>82</v>
      </c>
      <c r="AY771" s="201" t="s">
        <v>132</v>
      </c>
      <c r="BK771" s="203">
        <f>SUM(BK772:BK815)</f>
        <v>0</v>
      </c>
    </row>
    <row r="772" s="2" customFormat="1" ht="24.15" customHeight="1">
      <c r="A772" s="40"/>
      <c r="B772" s="41"/>
      <c r="C772" s="206" t="s">
        <v>920</v>
      </c>
      <c r="D772" s="206" t="s">
        <v>135</v>
      </c>
      <c r="E772" s="207" t="s">
        <v>921</v>
      </c>
      <c r="F772" s="208" t="s">
        <v>922</v>
      </c>
      <c r="G772" s="209" t="s">
        <v>637</v>
      </c>
      <c r="H772" s="210">
        <v>4</v>
      </c>
      <c r="I772" s="211"/>
      <c r="J772" s="212">
        <f>ROUND(I772*H772,2)</f>
        <v>0</v>
      </c>
      <c r="K772" s="208" t="s">
        <v>19</v>
      </c>
      <c r="L772" s="46"/>
      <c r="M772" s="213" t="s">
        <v>19</v>
      </c>
      <c r="N772" s="214" t="s">
        <v>45</v>
      </c>
      <c r="O772" s="86"/>
      <c r="P772" s="215">
        <f>O772*H772</f>
        <v>0</v>
      </c>
      <c r="Q772" s="215">
        <v>0</v>
      </c>
      <c r="R772" s="215">
        <f>Q772*H772</f>
        <v>0</v>
      </c>
      <c r="S772" s="215">
        <v>0</v>
      </c>
      <c r="T772" s="216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7" t="s">
        <v>257</v>
      </c>
      <c r="AT772" s="217" t="s">
        <v>135</v>
      </c>
      <c r="AU772" s="217" t="s">
        <v>84</v>
      </c>
      <c r="AY772" s="19" t="s">
        <v>132</v>
      </c>
      <c r="BE772" s="218">
        <f>IF(N772="základní",J772,0)</f>
        <v>0</v>
      </c>
      <c r="BF772" s="218">
        <f>IF(N772="snížená",J772,0)</f>
        <v>0</v>
      </c>
      <c r="BG772" s="218">
        <f>IF(N772="zákl. přenesená",J772,0)</f>
        <v>0</v>
      </c>
      <c r="BH772" s="218">
        <f>IF(N772="sníž. přenesená",J772,0)</f>
        <v>0</v>
      </c>
      <c r="BI772" s="218">
        <f>IF(N772="nulová",J772,0)</f>
        <v>0</v>
      </c>
      <c r="BJ772" s="19" t="s">
        <v>82</v>
      </c>
      <c r="BK772" s="218">
        <f>ROUND(I772*H772,2)</f>
        <v>0</v>
      </c>
      <c r="BL772" s="19" t="s">
        <v>257</v>
      </c>
      <c r="BM772" s="217" t="s">
        <v>923</v>
      </c>
    </row>
    <row r="773" s="13" customFormat="1">
      <c r="A773" s="13"/>
      <c r="B773" s="224"/>
      <c r="C773" s="225"/>
      <c r="D773" s="226" t="s">
        <v>144</v>
      </c>
      <c r="E773" s="227" t="s">
        <v>19</v>
      </c>
      <c r="F773" s="228" t="s">
        <v>162</v>
      </c>
      <c r="G773" s="225"/>
      <c r="H773" s="227" t="s">
        <v>19</v>
      </c>
      <c r="I773" s="229"/>
      <c r="J773" s="225"/>
      <c r="K773" s="225"/>
      <c r="L773" s="230"/>
      <c r="M773" s="231"/>
      <c r="N773" s="232"/>
      <c r="O773" s="232"/>
      <c r="P773" s="232"/>
      <c r="Q773" s="232"/>
      <c r="R773" s="232"/>
      <c r="S773" s="232"/>
      <c r="T773" s="23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4" t="s">
        <v>144</v>
      </c>
      <c r="AU773" s="234" t="s">
        <v>84</v>
      </c>
      <c r="AV773" s="13" t="s">
        <v>82</v>
      </c>
      <c r="AW773" s="13" t="s">
        <v>36</v>
      </c>
      <c r="AX773" s="13" t="s">
        <v>74</v>
      </c>
      <c r="AY773" s="234" t="s">
        <v>132</v>
      </c>
    </row>
    <row r="774" s="14" customFormat="1">
      <c r="A774" s="14"/>
      <c r="B774" s="235"/>
      <c r="C774" s="236"/>
      <c r="D774" s="226" t="s">
        <v>144</v>
      </c>
      <c r="E774" s="237" t="s">
        <v>19</v>
      </c>
      <c r="F774" s="238" t="s">
        <v>82</v>
      </c>
      <c r="G774" s="236"/>
      <c r="H774" s="239">
        <v>1</v>
      </c>
      <c r="I774" s="240"/>
      <c r="J774" s="236"/>
      <c r="K774" s="236"/>
      <c r="L774" s="241"/>
      <c r="M774" s="242"/>
      <c r="N774" s="243"/>
      <c r="O774" s="243"/>
      <c r="P774" s="243"/>
      <c r="Q774" s="243"/>
      <c r="R774" s="243"/>
      <c r="S774" s="243"/>
      <c r="T774" s="24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5" t="s">
        <v>144</v>
      </c>
      <c r="AU774" s="245" t="s">
        <v>84</v>
      </c>
      <c r="AV774" s="14" t="s">
        <v>84</v>
      </c>
      <c r="AW774" s="14" t="s">
        <v>36</v>
      </c>
      <c r="AX774" s="14" t="s">
        <v>74</v>
      </c>
      <c r="AY774" s="245" t="s">
        <v>132</v>
      </c>
    </row>
    <row r="775" s="13" customFormat="1">
      <c r="A775" s="13"/>
      <c r="B775" s="224"/>
      <c r="C775" s="225"/>
      <c r="D775" s="226" t="s">
        <v>144</v>
      </c>
      <c r="E775" s="227" t="s">
        <v>19</v>
      </c>
      <c r="F775" s="228" t="s">
        <v>164</v>
      </c>
      <c r="G775" s="225"/>
      <c r="H775" s="227" t="s">
        <v>19</v>
      </c>
      <c r="I775" s="229"/>
      <c r="J775" s="225"/>
      <c r="K775" s="225"/>
      <c r="L775" s="230"/>
      <c r="M775" s="231"/>
      <c r="N775" s="232"/>
      <c r="O775" s="232"/>
      <c r="P775" s="232"/>
      <c r="Q775" s="232"/>
      <c r="R775" s="232"/>
      <c r="S775" s="232"/>
      <c r="T775" s="23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4" t="s">
        <v>144</v>
      </c>
      <c r="AU775" s="234" t="s">
        <v>84</v>
      </c>
      <c r="AV775" s="13" t="s">
        <v>82</v>
      </c>
      <c r="AW775" s="13" t="s">
        <v>36</v>
      </c>
      <c r="AX775" s="13" t="s">
        <v>74</v>
      </c>
      <c r="AY775" s="234" t="s">
        <v>132</v>
      </c>
    </row>
    <row r="776" s="14" customFormat="1">
      <c r="A776" s="14"/>
      <c r="B776" s="235"/>
      <c r="C776" s="236"/>
      <c r="D776" s="226" t="s">
        <v>144</v>
      </c>
      <c r="E776" s="237" t="s">
        <v>19</v>
      </c>
      <c r="F776" s="238" t="s">
        <v>82</v>
      </c>
      <c r="G776" s="236"/>
      <c r="H776" s="239">
        <v>1</v>
      </c>
      <c r="I776" s="240"/>
      <c r="J776" s="236"/>
      <c r="K776" s="236"/>
      <c r="L776" s="241"/>
      <c r="M776" s="242"/>
      <c r="N776" s="243"/>
      <c r="O776" s="243"/>
      <c r="P776" s="243"/>
      <c r="Q776" s="243"/>
      <c r="R776" s="243"/>
      <c r="S776" s="243"/>
      <c r="T776" s="24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5" t="s">
        <v>144</v>
      </c>
      <c r="AU776" s="245" t="s">
        <v>84</v>
      </c>
      <c r="AV776" s="14" t="s">
        <v>84</v>
      </c>
      <c r="AW776" s="14" t="s">
        <v>36</v>
      </c>
      <c r="AX776" s="14" t="s">
        <v>74</v>
      </c>
      <c r="AY776" s="245" t="s">
        <v>132</v>
      </c>
    </row>
    <row r="777" s="13" customFormat="1">
      <c r="A777" s="13"/>
      <c r="B777" s="224"/>
      <c r="C777" s="225"/>
      <c r="D777" s="226" t="s">
        <v>144</v>
      </c>
      <c r="E777" s="227" t="s">
        <v>19</v>
      </c>
      <c r="F777" s="228" t="s">
        <v>153</v>
      </c>
      <c r="G777" s="225"/>
      <c r="H777" s="227" t="s">
        <v>19</v>
      </c>
      <c r="I777" s="229"/>
      <c r="J777" s="225"/>
      <c r="K777" s="225"/>
      <c r="L777" s="230"/>
      <c r="M777" s="231"/>
      <c r="N777" s="232"/>
      <c r="O777" s="232"/>
      <c r="P777" s="232"/>
      <c r="Q777" s="232"/>
      <c r="R777" s="232"/>
      <c r="S777" s="232"/>
      <c r="T777" s="23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4" t="s">
        <v>144</v>
      </c>
      <c r="AU777" s="234" t="s">
        <v>84</v>
      </c>
      <c r="AV777" s="13" t="s">
        <v>82</v>
      </c>
      <c r="AW777" s="13" t="s">
        <v>36</v>
      </c>
      <c r="AX777" s="13" t="s">
        <v>74</v>
      </c>
      <c r="AY777" s="234" t="s">
        <v>132</v>
      </c>
    </row>
    <row r="778" s="14" customFormat="1">
      <c r="A778" s="14"/>
      <c r="B778" s="235"/>
      <c r="C778" s="236"/>
      <c r="D778" s="226" t="s">
        <v>144</v>
      </c>
      <c r="E778" s="237" t="s">
        <v>19</v>
      </c>
      <c r="F778" s="238" t="s">
        <v>82</v>
      </c>
      <c r="G778" s="236"/>
      <c r="H778" s="239">
        <v>1</v>
      </c>
      <c r="I778" s="240"/>
      <c r="J778" s="236"/>
      <c r="K778" s="236"/>
      <c r="L778" s="241"/>
      <c r="M778" s="242"/>
      <c r="N778" s="243"/>
      <c r="O778" s="243"/>
      <c r="P778" s="243"/>
      <c r="Q778" s="243"/>
      <c r="R778" s="243"/>
      <c r="S778" s="243"/>
      <c r="T778" s="24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5" t="s">
        <v>144</v>
      </c>
      <c r="AU778" s="245" t="s">
        <v>84</v>
      </c>
      <c r="AV778" s="14" t="s">
        <v>84</v>
      </c>
      <c r="AW778" s="14" t="s">
        <v>36</v>
      </c>
      <c r="AX778" s="14" t="s">
        <v>74</v>
      </c>
      <c r="AY778" s="245" t="s">
        <v>132</v>
      </c>
    </row>
    <row r="779" s="13" customFormat="1">
      <c r="A779" s="13"/>
      <c r="B779" s="224"/>
      <c r="C779" s="225"/>
      <c r="D779" s="226" t="s">
        <v>144</v>
      </c>
      <c r="E779" s="227" t="s">
        <v>19</v>
      </c>
      <c r="F779" s="228" t="s">
        <v>167</v>
      </c>
      <c r="G779" s="225"/>
      <c r="H779" s="227" t="s">
        <v>19</v>
      </c>
      <c r="I779" s="229"/>
      <c r="J779" s="225"/>
      <c r="K779" s="225"/>
      <c r="L779" s="230"/>
      <c r="M779" s="231"/>
      <c r="N779" s="232"/>
      <c r="O779" s="232"/>
      <c r="P779" s="232"/>
      <c r="Q779" s="232"/>
      <c r="R779" s="232"/>
      <c r="S779" s="232"/>
      <c r="T779" s="23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4" t="s">
        <v>144</v>
      </c>
      <c r="AU779" s="234" t="s">
        <v>84</v>
      </c>
      <c r="AV779" s="13" t="s">
        <v>82</v>
      </c>
      <c r="AW779" s="13" t="s">
        <v>36</v>
      </c>
      <c r="AX779" s="13" t="s">
        <v>74</v>
      </c>
      <c r="AY779" s="234" t="s">
        <v>132</v>
      </c>
    </row>
    <row r="780" s="14" customFormat="1">
      <c r="A780" s="14"/>
      <c r="B780" s="235"/>
      <c r="C780" s="236"/>
      <c r="D780" s="226" t="s">
        <v>144</v>
      </c>
      <c r="E780" s="237" t="s">
        <v>19</v>
      </c>
      <c r="F780" s="238" t="s">
        <v>82</v>
      </c>
      <c r="G780" s="236"/>
      <c r="H780" s="239">
        <v>1</v>
      </c>
      <c r="I780" s="240"/>
      <c r="J780" s="236"/>
      <c r="K780" s="236"/>
      <c r="L780" s="241"/>
      <c r="M780" s="242"/>
      <c r="N780" s="243"/>
      <c r="O780" s="243"/>
      <c r="P780" s="243"/>
      <c r="Q780" s="243"/>
      <c r="R780" s="243"/>
      <c r="S780" s="243"/>
      <c r="T780" s="24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5" t="s">
        <v>144</v>
      </c>
      <c r="AU780" s="245" t="s">
        <v>84</v>
      </c>
      <c r="AV780" s="14" t="s">
        <v>84</v>
      </c>
      <c r="AW780" s="14" t="s">
        <v>36</v>
      </c>
      <c r="AX780" s="14" t="s">
        <v>74</v>
      </c>
      <c r="AY780" s="245" t="s">
        <v>132</v>
      </c>
    </row>
    <row r="781" s="15" customFormat="1">
      <c r="A781" s="15"/>
      <c r="B781" s="246"/>
      <c r="C781" s="247"/>
      <c r="D781" s="226" t="s">
        <v>144</v>
      </c>
      <c r="E781" s="248" t="s">
        <v>19</v>
      </c>
      <c r="F781" s="249" t="s">
        <v>147</v>
      </c>
      <c r="G781" s="247"/>
      <c r="H781" s="250">
        <v>4</v>
      </c>
      <c r="I781" s="251"/>
      <c r="J781" s="247"/>
      <c r="K781" s="247"/>
      <c r="L781" s="252"/>
      <c r="M781" s="253"/>
      <c r="N781" s="254"/>
      <c r="O781" s="254"/>
      <c r="P781" s="254"/>
      <c r="Q781" s="254"/>
      <c r="R781" s="254"/>
      <c r="S781" s="254"/>
      <c r="T781" s="25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56" t="s">
        <v>144</v>
      </c>
      <c r="AU781" s="256" t="s">
        <v>84</v>
      </c>
      <c r="AV781" s="15" t="s">
        <v>140</v>
      </c>
      <c r="AW781" s="15" t="s">
        <v>36</v>
      </c>
      <c r="AX781" s="15" t="s">
        <v>82</v>
      </c>
      <c r="AY781" s="256" t="s">
        <v>132</v>
      </c>
    </row>
    <row r="782" s="2" customFormat="1" ht="37.8" customHeight="1">
      <c r="A782" s="40"/>
      <c r="B782" s="41"/>
      <c r="C782" s="206" t="s">
        <v>924</v>
      </c>
      <c r="D782" s="206" t="s">
        <v>135</v>
      </c>
      <c r="E782" s="207" t="s">
        <v>925</v>
      </c>
      <c r="F782" s="208" t="s">
        <v>926</v>
      </c>
      <c r="G782" s="209" t="s">
        <v>194</v>
      </c>
      <c r="H782" s="210">
        <v>23</v>
      </c>
      <c r="I782" s="211"/>
      <c r="J782" s="212">
        <f>ROUND(I782*H782,2)</f>
        <v>0</v>
      </c>
      <c r="K782" s="208" t="s">
        <v>139</v>
      </c>
      <c r="L782" s="46"/>
      <c r="M782" s="213" t="s">
        <v>19</v>
      </c>
      <c r="N782" s="214" t="s">
        <v>45</v>
      </c>
      <c r="O782" s="86"/>
      <c r="P782" s="215">
        <f>O782*H782</f>
        <v>0</v>
      </c>
      <c r="Q782" s="215">
        <v>0</v>
      </c>
      <c r="R782" s="215">
        <f>Q782*H782</f>
        <v>0</v>
      </c>
      <c r="S782" s="215">
        <v>0</v>
      </c>
      <c r="T782" s="216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17" t="s">
        <v>257</v>
      </c>
      <c r="AT782" s="217" t="s">
        <v>135</v>
      </c>
      <c r="AU782" s="217" t="s">
        <v>84</v>
      </c>
      <c r="AY782" s="19" t="s">
        <v>132</v>
      </c>
      <c r="BE782" s="218">
        <f>IF(N782="základní",J782,0)</f>
        <v>0</v>
      </c>
      <c r="BF782" s="218">
        <f>IF(N782="snížená",J782,0)</f>
        <v>0</v>
      </c>
      <c r="BG782" s="218">
        <f>IF(N782="zákl. přenesená",J782,0)</f>
        <v>0</v>
      </c>
      <c r="BH782" s="218">
        <f>IF(N782="sníž. přenesená",J782,0)</f>
        <v>0</v>
      </c>
      <c r="BI782" s="218">
        <f>IF(N782="nulová",J782,0)</f>
        <v>0</v>
      </c>
      <c r="BJ782" s="19" t="s">
        <v>82</v>
      </c>
      <c r="BK782" s="218">
        <f>ROUND(I782*H782,2)</f>
        <v>0</v>
      </c>
      <c r="BL782" s="19" t="s">
        <v>257</v>
      </c>
      <c r="BM782" s="217" t="s">
        <v>927</v>
      </c>
    </row>
    <row r="783" s="2" customFormat="1">
      <c r="A783" s="40"/>
      <c r="B783" s="41"/>
      <c r="C783" s="42"/>
      <c r="D783" s="219" t="s">
        <v>142</v>
      </c>
      <c r="E783" s="42"/>
      <c r="F783" s="220" t="s">
        <v>928</v>
      </c>
      <c r="G783" s="42"/>
      <c r="H783" s="42"/>
      <c r="I783" s="221"/>
      <c r="J783" s="42"/>
      <c r="K783" s="42"/>
      <c r="L783" s="46"/>
      <c r="M783" s="222"/>
      <c r="N783" s="223"/>
      <c r="O783" s="86"/>
      <c r="P783" s="86"/>
      <c r="Q783" s="86"/>
      <c r="R783" s="86"/>
      <c r="S783" s="86"/>
      <c r="T783" s="87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19" t="s">
        <v>142</v>
      </c>
      <c r="AU783" s="19" t="s">
        <v>84</v>
      </c>
    </row>
    <row r="784" s="13" customFormat="1">
      <c r="A784" s="13"/>
      <c r="B784" s="224"/>
      <c r="C784" s="225"/>
      <c r="D784" s="226" t="s">
        <v>144</v>
      </c>
      <c r="E784" s="227" t="s">
        <v>19</v>
      </c>
      <c r="F784" s="228" t="s">
        <v>162</v>
      </c>
      <c r="G784" s="225"/>
      <c r="H784" s="227" t="s">
        <v>19</v>
      </c>
      <c r="I784" s="229"/>
      <c r="J784" s="225"/>
      <c r="K784" s="225"/>
      <c r="L784" s="230"/>
      <c r="M784" s="231"/>
      <c r="N784" s="232"/>
      <c r="O784" s="232"/>
      <c r="P784" s="232"/>
      <c r="Q784" s="232"/>
      <c r="R784" s="232"/>
      <c r="S784" s="232"/>
      <c r="T784" s="23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4" t="s">
        <v>144</v>
      </c>
      <c r="AU784" s="234" t="s">
        <v>84</v>
      </c>
      <c r="AV784" s="13" t="s">
        <v>82</v>
      </c>
      <c r="AW784" s="13" t="s">
        <v>36</v>
      </c>
      <c r="AX784" s="13" t="s">
        <v>74</v>
      </c>
      <c r="AY784" s="234" t="s">
        <v>132</v>
      </c>
    </row>
    <row r="785" s="14" customFormat="1">
      <c r="A785" s="14"/>
      <c r="B785" s="235"/>
      <c r="C785" s="236"/>
      <c r="D785" s="226" t="s">
        <v>144</v>
      </c>
      <c r="E785" s="237" t="s">
        <v>19</v>
      </c>
      <c r="F785" s="238" t="s">
        <v>414</v>
      </c>
      <c r="G785" s="236"/>
      <c r="H785" s="239">
        <v>4</v>
      </c>
      <c r="I785" s="240"/>
      <c r="J785" s="236"/>
      <c r="K785" s="236"/>
      <c r="L785" s="241"/>
      <c r="M785" s="242"/>
      <c r="N785" s="243"/>
      <c r="O785" s="243"/>
      <c r="P785" s="243"/>
      <c r="Q785" s="243"/>
      <c r="R785" s="243"/>
      <c r="S785" s="243"/>
      <c r="T785" s="24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5" t="s">
        <v>144</v>
      </c>
      <c r="AU785" s="245" t="s">
        <v>84</v>
      </c>
      <c r="AV785" s="14" t="s">
        <v>84</v>
      </c>
      <c r="AW785" s="14" t="s">
        <v>36</v>
      </c>
      <c r="AX785" s="14" t="s">
        <v>74</v>
      </c>
      <c r="AY785" s="245" t="s">
        <v>132</v>
      </c>
    </row>
    <row r="786" s="13" customFormat="1">
      <c r="A786" s="13"/>
      <c r="B786" s="224"/>
      <c r="C786" s="225"/>
      <c r="D786" s="226" t="s">
        <v>144</v>
      </c>
      <c r="E786" s="227" t="s">
        <v>19</v>
      </c>
      <c r="F786" s="228" t="s">
        <v>164</v>
      </c>
      <c r="G786" s="225"/>
      <c r="H786" s="227" t="s">
        <v>19</v>
      </c>
      <c r="I786" s="229"/>
      <c r="J786" s="225"/>
      <c r="K786" s="225"/>
      <c r="L786" s="230"/>
      <c r="M786" s="231"/>
      <c r="N786" s="232"/>
      <c r="O786" s="232"/>
      <c r="P786" s="232"/>
      <c r="Q786" s="232"/>
      <c r="R786" s="232"/>
      <c r="S786" s="232"/>
      <c r="T786" s="23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4" t="s">
        <v>144</v>
      </c>
      <c r="AU786" s="234" t="s">
        <v>84</v>
      </c>
      <c r="AV786" s="13" t="s">
        <v>82</v>
      </c>
      <c r="AW786" s="13" t="s">
        <v>36</v>
      </c>
      <c r="AX786" s="13" t="s">
        <v>74</v>
      </c>
      <c r="AY786" s="234" t="s">
        <v>132</v>
      </c>
    </row>
    <row r="787" s="14" customFormat="1">
      <c r="A787" s="14"/>
      <c r="B787" s="235"/>
      <c r="C787" s="236"/>
      <c r="D787" s="226" t="s">
        <v>144</v>
      </c>
      <c r="E787" s="237" t="s">
        <v>19</v>
      </c>
      <c r="F787" s="238" t="s">
        <v>929</v>
      </c>
      <c r="G787" s="236"/>
      <c r="H787" s="239">
        <v>7</v>
      </c>
      <c r="I787" s="240"/>
      <c r="J787" s="236"/>
      <c r="K787" s="236"/>
      <c r="L787" s="241"/>
      <c r="M787" s="242"/>
      <c r="N787" s="243"/>
      <c r="O787" s="243"/>
      <c r="P787" s="243"/>
      <c r="Q787" s="243"/>
      <c r="R787" s="243"/>
      <c r="S787" s="243"/>
      <c r="T787" s="24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5" t="s">
        <v>144</v>
      </c>
      <c r="AU787" s="245" t="s">
        <v>84</v>
      </c>
      <c r="AV787" s="14" t="s">
        <v>84</v>
      </c>
      <c r="AW787" s="14" t="s">
        <v>36</v>
      </c>
      <c r="AX787" s="14" t="s">
        <v>74</v>
      </c>
      <c r="AY787" s="245" t="s">
        <v>132</v>
      </c>
    </row>
    <row r="788" s="13" customFormat="1">
      <c r="A788" s="13"/>
      <c r="B788" s="224"/>
      <c r="C788" s="225"/>
      <c r="D788" s="226" t="s">
        <v>144</v>
      </c>
      <c r="E788" s="227" t="s">
        <v>19</v>
      </c>
      <c r="F788" s="228" t="s">
        <v>153</v>
      </c>
      <c r="G788" s="225"/>
      <c r="H788" s="227" t="s">
        <v>19</v>
      </c>
      <c r="I788" s="229"/>
      <c r="J788" s="225"/>
      <c r="K788" s="225"/>
      <c r="L788" s="230"/>
      <c r="M788" s="231"/>
      <c r="N788" s="232"/>
      <c r="O788" s="232"/>
      <c r="P788" s="232"/>
      <c r="Q788" s="232"/>
      <c r="R788" s="232"/>
      <c r="S788" s="232"/>
      <c r="T788" s="23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4" t="s">
        <v>144</v>
      </c>
      <c r="AU788" s="234" t="s">
        <v>84</v>
      </c>
      <c r="AV788" s="13" t="s">
        <v>82</v>
      </c>
      <c r="AW788" s="13" t="s">
        <v>36</v>
      </c>
      <c r="AX788" s="13" t="s">
        <v>74</v>
      </c>
      <c r="AY788" s="234" t="s">
        <v>132</v>
      </c>
    </row>
    <row r="789" s="14" customFormat="1">
      <c r="A789" s="14"/>
      <c r="B789" s="235"/>
      <c r="C789" s="236"/>
      <c r="D789" s="226" t="s">
        <v>144</v>
      </c>
      <c r="E789" s="237" t="s">
        <v>19</v>
      </c>
      <c r="F789" s="238" t="s">
        <v>930</v>
      </c>
      <c r="G789" s="236"/>
      <c r="H789" s="239">
        <v>8</v>
      </c>
      <c r="I789" s="240"/>
      <c r="J789" s="236"/>
      <c r="K789" s="236"/>
      <c r="L789" s="241"/>
      <c r="M789" s="242"/>
      <c r="N789" s="243"/>
      <c r="O789" s="243"/>
      <c r="P789" s="243"/>
      <c r="Q789" s="243"/>
      <c r="R789" s="243"/>
      <c r="S789" s="243"/>
      <c r="T789" s="24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5" t="s">
        <v>144</v>
      </c>
      <c r="AU789" s="245" t="s">
        <v>84</v>
      </c>
      <c r="AV789" s="14" t="s">
        <v>84</v>
      </c>
      <c r="AW789" s="14" t="s">
        <v>36</v>
      </c>
      <c r="AX789" s="14" t="s">
        <v>74</v>
      </c>
      <c r="AY789" s="245" t="s">
        <v>132</v>
      </c>
    </row>
    <row r="790" s="13" customFormat="1">
      <c r="A790" s="13"/>
      <c r="B790" s="224"/>
      <c r="C790" s="225"/>
      <c r="D790" s="226" t="s">
        <v>144</v>
      </c>
      <c r="E790" s="227" t="s">
        <v>19</v>
      </c>
      <c r="F790" s="228" t="s">
        <v>167</v>
      </c>
      <c r="G790" s="225"/>
      <c r="H790" s="227" t="s">
        <v>19</v>
      </c>
      <c r="I790" s="229"/>
      <c r="J790" s="225"/>
      <c r="K790" s="225"/>
      <c r="L790" s="230"/>
      <c r="M790" s="231"/>
      <c r="N790" s="232"/>
      <c r="O790" s="232"/>
      <c r="P790" s="232"/>
      <c r="Q790" s="232"/>
      <c r="R790" s="232"/>
      <c r="S790" s="232"/>
      <c r="T790" s="23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4" t="s">
        <v>144</v>
      </c>
      <c r="AU790" s="234" t="s">
        <v>84</v>
      </c>
      <c r="AV790" s="13" t="s">
        <v>82</v>
      </c>
      <c r="AW790" s="13" t="s">
        <v>36</v>
      </c>
      <c r="AX790" s="13" t="s">
        <v>74</v>
      </c>
      <c r="AY790" s="234" t="s">
        <v>132</v>
      </c>
    </row>
    <row r="791" s="14" customFormat="1">
      <c r="A791" s="14"/>
      <c r="B791" s="235"/>
      <c r="C791" s="236"/>
      <c r="D791" s="226" t="s">
        <v>144</v>
      </c>
      <c r="E791" s="237" t="s">
        <v>19</v>
      </c>
      <c r="F791" s="238" t="s">
        <v>414</v>
      </c>
      <c r="G791" s="236"/>
      <c r="H791" s="239">
        <v>4</v>
      </c>
      <c r="I791" s="240"/>
      <c r="J791" s="236"/>
      <c r="K791" s="236"/>
      <c r="L791" s="241"/>
      <c r="M791" s="242"/>
      <c r="N791" s="243"/>
      <c r="O791" s="243"/>
      <c r="P791" s="243"/>
      <c r="Q791" s="243"/>
      <c r="R791" s="243"/>
      <c r="S791" s="243"/>
      <c r="T791" s="24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5" t="s">
        <v>144</v>
      </c>
      <c r="AU791" s="245" t="s">
        <v>84</v>
      </c>
      <c r="AV791" s="14" t="s">
        <v>84</v>
      </c>
      <c r="AW791" s="14" t="s">
        <v>36</v>
      </c>
      <c r="AX791" s="14" t="s">
        <v>74</v>
      </c>
      <c r="AY791" s="245" t="s">
        <v>132</v>
      </c>
    </row>
    <row r="792" s="15" customFormat="1">
      <c r="A792" s="15"/>
      <c r="B792" s="246"/>
      <c r="C792" s="247"/>
      <c r="D792" s="226" t="s">
        <v>144</v>
      </c>
      <c r="E792" s="248" t="s">
        <v>19</v>
      </c>
      <c r="F792" s="249" t="s">
        <v>147</v>
      </c>
      <c r="G792" s="247"/>
      <c r="H792" s="250">
        <v>23</v>
      </c>
      <c r="I792" s="251"/>
      <c r="J792" s="247"/>
      <c r="K792" s="247"/>
      <c r="L792" s="252"/>
      <c r="M792" s="253"/>
      <c r="N792" s="254"/>
      <c r="O792" s="254"/>
      <c r="P792" s="254"/>
      <c r="Q792" s="254"/>
      <c r="R792" s="254"/>
      <c r="S792" s="254"/>
      <c r="T792" s="25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56" t="s">
        <v>144</v>
      </c>
      <c r="AU792" s="256" t="s">
        <v>84</v>
      </c>
      <c r="AV792" s="15" t="s">
        <v>140</v>
      </c>
      <c r="AW792" s="15" t="s">
        <v>36</v>
      </c>
      <c r="AX792" s="15" t="s">
        <v>82</v>
      </c>
      <c r="AY792" s="256" t="s">
        <v>132</v>
      </c>
    </row>
    <row r="793" s="2" customFormat="1" ht="24.15" customHeight="1">
      <c r="A793" s="40"/>
      <c r="B793" s="41"/>
      <c r="C793" s="260" t="s">
        <v>931</v>
      </c>
      <c r="D793" s="260" t="s">
        <v>602</v>
      </c>
      <c r="E793" s="261" t="s">
        <v>932</v>
      </c>
      <c r="F793" s="262" t="s">
        <v>933</v>
      </c>
      <c r="G793" s="263" t="s">
        <v>194</v>
      </c>
      <c r="H793" s="264">
        <v>23</v>
      </c>
      <c r="I793" s="265"/>
      <c r="J793" s="266">
        <f>ROUND(I793*H793,2)</f>
        <v>0</v>
      </c>
      <c r="K793" s="262" t="s">
        <v>19</v>
      </c>
      <c r="L793" s="267"/>
      <c r="M793" s="268" t="s">
        <v>19</v>
      </c>
      <c r="N793" s="269" t="s">
        <v>45</v>
      </c>
      <c r="O793" s="86"/>
      <c r="P793" s="215">
        <f>O793*H793</f>
        <v>0</v>
      </c>
      <c r="Q793" s="215">
        <v>0.00048000000000000001</v>
      </c>
      <c r="R793" s="215">
        <f>Q793*H793</f>
        <v>0.01104</v>
      </c>
      <c r="S793" s="215">
        <v>0</v>
      </c>
      <c r="T793" s="216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7" t="s">
        <v>369</v>
      </c>
      <c r="AT793" s="217" t="s">
        <v>602</v>
      </c>
      <c r="AU793" s="217" t="s">
        <v>84</v>
      </c>
      <c r="AY793" s="19" t="s">
        <v>132</v>
      </c>
      <c r="BE793" s="218">
        <f>IF(N793="základní",J793,0)</f>
        <v>0</v>
      </c>
      <c r="BF793" s="218">
        <f>IF(N793="snížená",J793,0)</f>
        <v>0</v>
      </c>
      <c r="BG793" s="218">
        <f>IF(N793="zákl. přenesená",J793,0)</f>
        <v>0</v>
      </c>
      <c r="BH793" s="218">
        <f>IF(N793="sníž. přenesená",J793,0)</f>
        <v>0</v>
      </c>
      <c r="BI793" s="218">
        <f>IF(N793="nulová",J793,0)</f>
        <v>0</v>
      </c>
      <c r="BJ793" s="19" t="s">
        <v>82</v>
      </c>
      <c r="BK793" s="218">
        <f>ROUND(I793*H793,2)</f>
        <v>0</v>
      </c>
      <c r="BL793" s="19" t="s">
        <v>257</v>
      </c>
      <c r="BM793" s="217" t="s">
        <v>934</v>
      </c>
    </row>
    <row r="794" s="13" customFormat="1">
      <c r="A794" s="13"/>
      <c r="B794" s="224"/>
      <c r="C794" s="225"/>
      <c r="D794" s="226" t="s">
        <v>144</v>
      </c>
      <c r="E794" s="227" t="s">
        <v>19</v>
      </c>
      <c r="F794" s="228" t="s">
        <v>162</v>
      </c>
      <c r="G794" s="225"/>
      <c r="H794" s="227" t="s">
        <v>19</v>
      </c>
      <c r="I794" s="229"/>
      <c r="J794" s="225"/>
      <c r="K794" s="225"/>
      <c r="L794" s="230"/>
      <c r="M794" s="231"/>
      <c r="N794" s="232"/>
      <c r="O794" s="232"/>
      <c r="P794" s="232"/>
      <c r="Q794" s="232"/>
      <c r="R794" s="232"/>
      <c r="S794" s="232"/>
      <c r="T794" s="23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4" t="s">
        <v>144</v>
      </c>
      <c r="AU794" s="234" t="s">
        <v>84</v>
      </c>
      <c r="AV794" s="13" t="s">
        <v>82</v>
      </c>
      <c r="AW794" s="13" t="s">
        <v>36</v>
      </c>
      <c r="AX794" s="13" t="s">
        <v>74</v>
      </c>
      <c r="AY794" s="234" t="s">
        <v>132</v>
      </c>
    </row>
    <row r="795" s="14" customFormat="1">
      <c r="A795" s="14"/>
      <c r="B795" s="235"/>
      <c r="C795" s="236"/>
      <c r="D795" s="226" t="s">
        <v>144</v>
      </c>
      <c r="E795" s="237" t="s">
        <v>19</v>
      </c>
      <c r="F795" s="238" t="s">
        <v>414</v>
      </c>
      <c r="G795" s="236"/>
      <c r="H795" s="239">
        <v>4</v>
      </c>
      <c r="I795" s="240"/>
      <c r="J795" s="236"/>
      <c r="K795" s="236"/>
      <c r="L795" s="241"/>
      <c r="M795" s="242"/>
      <c r="N795" s="243"/>
      <c r="O795" s="243"/>
      <c r="P795" s="243"/>
      <c r="Q795" s="243"/>
      <c r="R795" s="243"/>
      <c r="S795" s="243"/>
      <c r="T795" s="24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5" t="s">
        <v>144</v>
      </c>
      <c r="AU795" s="245" t="s">
        <v>84</v>
      </c>
      <c r="AV795" s="14" t="s">
        <v>84</v>
      </c>
      <c r="AW795" s="14" t="s">
        <v>36</v>
      </c>
      <c r="AX795" s="14" t="s">
        <v>74</v>
      </c>
      <c r="AY795" s="245" t="s">
        <v>132</v>
      </c>
    </row>
    <row r="796" s="13" customFormat="1">
      <c r="A796" s="13"/>
      <c r="B796" s="224"/>
      <c r="C796" s="225"/>
      <c r="D796" s="226" t="s">
        <v>144</v>
      </c>
      <c r="E796" s="227" t="s">
        <v>19</v>
      </c>
      <c r="F796" s="228" t="s">
        <v>164</v>
      </c>
      <c r="G796" s="225"/>
      <c r="H796" s="227" t="s">
        <v>19</v>
      </c>
      <c r="I796" s="229"/>
      <c r="J796" s="225"/>
      <c r="K796" s="225"/>
      <c r="L796" s="230"/>
      <c r="M796" s="231"/>
      <c r="N796" s="232"/>
      <c r="O796" s="232"/>
      <c r="P796" s="232"/>
      <c r="Q796" s="232"/>
      <c r="R796" s="232"/>
      <c r="S796" s="232"/>
      <c r="T796" s="23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4" t="s">
        <v>144</v>
      </c>
      <c r="AU796" s="234" t="s">
        <v>84</v>
      </c>
      <c r="AV796" s="13" t="s">
        <v>82</v>
      </c>
      <c r="AW796" s="13" t="s">
        <v>36</v>
      </c>
      <c r="AX796" s="13" t="s">
        <v>74</v>
      </c>
      <c r="AY796" s="234" t="s">
        <v>132</v>
      </c>
    </row>
    <row r="797" s="14" customFormat="1">
      <c r="A797" s="14"/>
      <c r="B797" s="235"/>
      <c r="C797" s="236"/>
      <c r="D797" s="226" t="s">
        <v>144</v>
      </c>
      <c r="E797" s="237" t="s">
        <v>19</v>
      </c>
      <c r="F797" s="238" t="s">
        <v>929</v>
      </c>
      <c r="G797" s="236"/>
      <c r="H797" s="239">
        <v>7</v>
      </c>
      <c r="I797" s="240"/>
      <c r="J797" s="236"/>
      <c r="K797" s="236"/>
      <c r="L797" s="241"/>
      <c r="M797" s="242"/>
      <c r="N797" s="243"/>
      <c r="O797" s="243"/>
      <c r="P797" s="243"/>
      <c r="Q797" s="243"/>
      <c r="R797" s="243"/>
      <c r="S797" s="243"/>
      <c r="T797" s="24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5" t="s">
        <v>144</v>
      </c>
      <c r="AU797" s="245" t="s">
        <v>84</v>
      </c>
      <c r="AV797" s="14" t="s">
        <v>84</v>
      </c>
      <c r="AW797" s="14" t="s">
        <v>36</v>
      </c>
      <c r="AX797" s="14" t="s">
        <v>74</v>
      </c>
      <c r="AY797" s="245" t="s">
        <v>132</v>
      </c>
    </row>
    <row r="798" s="13" customFormat="1">
      <c r="A798" s="13"/>
      <c r="B798" s="224"/>
      <c r="C798" s="225"/>
      <c r="D798" s="226" t="s">
        <v>144</v>
      </c>
      <c r="E798" s="227" t="s">
        <v>19</v>
      </c>
      <c r="F798" s="228" t="s">
        <v>153</v>
      </c>
      <c r="G798" s="225"/>
      <c r="H798" s="227" t="s">
        <v>19</v>
      </c>
      <c r="I798" s="229"/>
      <c r="J798" s="225"/>
      <c r="K798" s="225"/>
      <c r="L798" s="230"/>
      <c r="M798" s="231"/>
      <c r="N798" s="232"/>
      <c r="O798" s="232"/>
      <c r="P798" s="232"/>
      <c r="Q798" s="232"/>
      <c r="R798" s="232"/>
      <c r="S798" s="232"/>
      <c r="T798" s="23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4" t="s">
        <v>144</v>
      </c>
      <c r="AU798" s="234" t="s">
        <v>84</v>
      </c>
      <c r="AV798" s="13" t="s">
        <v>82</v>
      </c>
      <c r="AW798" s="13" t="s">
        <v>36</v>
      </c>
      <c r="AX798" s="13" t="s">
        <v>74</v>
      </c>
      <c r="AY798" s="234" t="s">
        <v>132</v>
      </c>
    </row>
    <row r="799" s="14" customFormat="1">
      <c r="A799" s="14"/>
      <c r="B799" s="235"/>
      <c r="C799" s="236"/>
      <c r="D799" s="226" t="s">
        <v>144</v>
      </c>
      <c r="E799" s="237" t="s">
        <v>19</v>
      </c>
      <c r="F799" s="238" t="s">
        <v>930</v>
      </c>
      <c r="G799" s="236"/>
      <c r="H799" s="239">
        <v>8</v>
      </c>
      <c r="I799" s="240"/>
      <c r="J799" s="236"/>
      <c r="K799" s="236"/>
      <c r="L799" s="241"/>
      <c r="M799" s="242"/>
      <c r="N799" s="243"/>
      <c r="O799" s="243"/>
      <c r="P799" s="243"/>
      <c r="Q799" s="243"/>
      <c r="R799" s="243"/>
      <c r="S799" s="243"/>
      <c r="T799" s="24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5" t="s">
        <v>144</v>
      </c>
      <c r="AU799" s="245" t="s">
        <v>84</v>
      </c>
      <c r="AV799" s="14" t="s">
        <v>84</v>
      </c>
      <c r="AW799" s="14" t="s">
        <v>36</v>
      </c>
      <c r="AX799" s="14" t="s">
        <v>74</v>
      </c>
      <c r="AY799" s="245" t="s">
        <v>132</v>
      </c>
    </row>
    <row r="800" s="13" customFormat="1">
      <c r="A800" s="13"/>
      <c r="B800" s="224"/>
      <c r="C800" s="225"/>
      <c r="D800" s="226" t="s">
        <v>144</v>
      </c>
      <c r="E800" s="227" t="s">
        <v>19</v>
      </c>
      <c r="F800" s="228" t="s">
        <v>167</v>
      </c>
      <c r="G800" s="225"/>
      <c r="H800" s="227" t="s">
        <v>19</v>
      </c>
      <c r="I800" s="229"/>
      <c r="J800" s="225"/>
      <c r="K800" s="225"/>
      <c r="L800" s="230"/>
      <c r="M800" s="231"/>
      <c r="N800" s="232"/>
      <c r="O800" s="232"/>
      <c r="P800" s="232"/>
      <c r="Q800" s="232"/>
      <c r="R800" s="232"/>
      <c r="S800" s="232"/>
      <c r="T800" s="23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4" t="s">
        <v>144</v>
      </c>
      <c r="AU800" s="234" t="s">
        <v>84</v>
      </c>
      <c r="AV800" s="13" t="s">
        <v>82</v>
      </c>
      <c r="AW800" s="13" t="s">
        <v>36</v>
      </c>
      <c r="AX800" s="13" t="s">
        <v>74</v>
      </c>
      <c r="AY800" s="234" t="s">
        <v>132</v>
      </c>
    </row>
    <row r="801" s="14" customFormat="1">
      <c r="A801" s="14"/>
      <c r="B801" s="235"/>
      <c r="C801" s="236"/>
      <c r="D801" s="226" t="s">
        <v>144</v>
      </c>
      <c r="E801" s="237" t="s">
        <v>19</v>
      </c>
      <c r="F801" s="238" t="s">
        <v>414</v>
      </c>
      <c r="G801" s="236"/>
      <c r="H801" s="239">
        <v>4</v>
      </c>
      <c r="I801" s="240"/>
      <c r="J801" s="236"/>
      <c r="K801" s="236"/>
      <c r="L801" s="241"/>
      <c r="M801" s="242"/>
      <c r="N801" s="243"/>
      <c r="O801" s="243"/>
      <c r="P801" s="243"/>
      <c r="Q801" s="243"/>
      <c r="R801" s="243"/>
      <c r="S801" s="243"/>
      <c r="T801" s="24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5" t="s">
        <v>144</v>
      </c>
      <c r="AU801" s="245" t="s">
        <v>84</v>
      </c>
      <c r="AV801" s="14" t="s">
        <v>84</v>
      </c>
      <c r="AW801" s="14" t="s">
        <v>36</v>
      </c>
      <c r="AX801" s="14" t="s">
        <v>74</v>
      </c>
      <c r="AY801" s="245" t="s">
        <v>132</v>
      </c>
    </row>
    <row r="802" s="15" customFormat="1">
      <c r="A802" s="15"/>
      <c r="B802" s="246"/>
      <c r="C802" s="247"/>
      <c r="D802" s="226" t="s">
        <v>144</v>
      </c>
      <c r="E802" s="248" t="s">
        <v>19</v>
      </c>
      <c r="F802" s="249" t="s">
        <v>147</v>
      </c>
      <c r="G802" s="247"/>
      <c r="H802" s="250">
        <v>23</v>
      </c>
      <c r="I802" s="251"/>
      <c r="J802" s="247"/>
      <c r="K802" s="247"/>
      <c r="L802" s="252"/>
      <c r="M802" s="253"/>
      <c r="N802" s="254"/>
      <c r="O802" s="254"/>
      <c r="P802" s="254"/>
      <c r="Q802" s="254"/>
      <c r="R802" s="254"/>
      <c r="S802" s="254"/>
      <c r="T802" s="25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56" t="s">
        <v>144</v>
      </c>
      <c r="AU802" s="256" t="s">
        <v>84</v>
      </c>
      <c r="AV802" s="15" t="s">
        <v>140</v>
      </c>
      <c r="AW802" s="15" t="s">
        <v>36</v>
      </c>
      <c r="AX802" s="15" t="s">
        <v>82</v>
      </c>
      <c r="AY802" s="256" t="s">
        <v>132</v>
      </c>
    </row>
    <row r="803" s="2" customFormat="1" ht="24.15" customHeight="1">
      <c r="A803" s="40"/>
      <c r="B803" s="41"/>
      <c r="C803" s="206" t="s">
        <v>935</v>
      </c>
      <c r="D803" s="206" t="s">
        <v>936</v>
      </c>
      <c r="E803" s="207" t="s">
        <v>937</v>
      </c>
      <c r="F803" s="208" t="s">
        <v>938</v>
      </c>
      <c r="G803" s="209" t="s">
        <v>339</v>
      </c>
      <c r="H803" s="210">
        <v>6</v>
      </c>
      <c r="I803" s="211"/>
      <c r="J803" s="212">
        <f>ROUND(I803*H803,2)</f>
        <v>0</v>
      </c>
      <c r="K803" s="208" t="s">
        <v>939</v>
      </c>
      <c r="L803" s="46"/>
      <c r="M803" s="213" t="s">
        <v>19</v>
      </c>
      <c r="N803" s="214" t="s">
        <v>45</v>
      </c>
      <c r="O803" s="86"/>
      <c r="P803" s="215">
        <f>O803*H803</f>
        <v>0</v>
      </c>
      <c r="Q803" s="215">
        <v>0.01619</v>
      </c>
      <c r="R803" s="215">
        <f>Q803*H803</f>
        <v>0.097140000000000004</v>
      </c>
      <c r="S803" s="215">
        <v>0</v>
      </c>
      <c r="T803" s="216">
        <f>S803*H803</f>
        <v>0</v>
      </c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R803" s="217" t="s">
        <v>257</v>
      </c>
      <c r="AT803" s="217" t="s">
        <v>135</v>
      </c>
      <c r="AU803" s="217" t="s">
        <v>84</v>
      </c>
      <c r="AY803" s="19" t="s">
        <v>132</v>
      </c>
      <c r="BE803" s="218">
        <f>IF(N803="základní",J803,0)</f>
        <v>0</v>
      </c>
      <c r="BF803" s="218">
        <f>IF(N803="snížená",J803,0)</f>
        <v>0</v>
      </c>
      <c r="BG803" s="218">
        <f>IF(N803="zákl. přenesená",J803,0)</f>
        <v>0</v>
      </c>
      <c r="BH803" s="218">
        <f>IF(N803="sníž. přenesená",J803,0)</f>
        <v>0</v>
      </c>
      <c r="BI803" s="218">
        <f>IF(N803="nulová",J803,0)</f>
        <v>0</v>
      </c>
      <c r="BJ803" s="19" t="s">
        <v>82</v>
      </c>
      <c r="BK803" s="218">
        <f>ROUND(I803*H803,2)</f>
        <v>0</v>
      </c>
      <c r="BL803" s="19" t="s">
        <v>257</v>
      </c>
      <c r="BM803" s="217" t="s">
        <v>940</v>
      </c>
    </row>
    <row r="804" s="2" customFormat="1">
      <c r="A804" s="40"/>
      <c r="B804" s="41"/>
      <c r="C804" s="42"/>
      <c r="D804" s="219" t="s">
        <v>142</v>
      </c>
      <c r="E804" s="42"/>
      <c r="F804" s="220" t="s">
        <v>941</v>
      </c>
      <c r="G804" s="42"/>
      <c r="H804" s="42"/>
      <c r="I804" s="221"/>
      <c r="J804" s="42"/>
      <c r="K804" s="42"/>
      <c r="L804" s="46"/>
      <c r="M804" s="222"/>
      <c r="N804" s="223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142</v>
      </c>
      <c r="AU804" s="19" t="s">
        <v>84</v>
      </c>
    </row>
    <row r="805" s="13" customFormat="1">
      <c r="A805" s="13"/>
      <c r="B805" s="224"/>
      <c r="C805" s="225"/>
      <c r="D805" s="226" t="s">
        <v>144</v>
      </c>
      <c r="E805" s="227" t="s">
        <v>19</v>
      </c>
      <c r="F805" s="228" t="s">
        <v>162</v>
      </c>
      <c r="G805" s="225"/>
      <c r="H805" s="227" t="s">
        <v>19</v>
      </c>
      <c r="I805" s="229"/>
      <c r="J805" s="225"/>
      <c r="K805" s="225"/>
      <c r="L805" s="230"/>
      <c r="M805" s="231"/>
      <c r="N805" s="232"/>
      <c r="O805" s="232"/>
      <c r="P805" s="232"/>
      <c r="Q805" s="232"/>
      <c r="R805" s="232"/>
      <c r="S805" s="232"/>
      <c r="T805" s="23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4" t="s">
        <v>144</v>
      </c>
      <c r="AU805" s="234" t="s">
        <v>84</v>
      </c>
      <c r="AV805" s="13" t="s">
        <v>82</v>
      </c>
      <c r="AW805" s="13" t="s">
        <v>36</v>
      </c>
      <c r="AX805" s="13" t="s">
        <v>74</v>
      </c>
      <c r="AY805" s="234" t="s">
        <v>132</v>
      </c>
    </row>
    <row r="806" s="14" customFormat="1">
      <c r="A806" s="14"/>
      <c r="B806" s="235"/>
      <c r="C806" s="236"/>
      <c r="D806" s="226" t="s">
        <v>144</v>
      </c>
      <c r="E806" s="237" t="s">
        <v>19</v>
      </c>
      <c r="F806" s="238" t="s">
        <v>82</v>
      </c>
      <c r="G806" s="236"/>
      <c r="H806" s="239">
        <v>1</v>
      </c>
      <c r="I806" s="240"/>
      <c r="J806" s="236"/>
      <c r="K806" s="236"/>
      <c r="L806" s="241"/>
      <c r="M806" s="242"/>
      <c r="N806" s="243"/>
      <c r="O806" s="243"/>
      <c r="P806" s="243"/>
      <c r="Q806" s="243"/>
      <c r="R806" s="243"/>
      <c r="S806" s="243"/>
      <c r="T806" s="24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5" t="s">
        <v>144</v>
      </c>
      <c r="AU806" s="245" t="s">
        <v>84</v>
      </c>
      <c r="AV806" s="14" t="s">
        <v>84</v>
      </c>
      <c r="AW806" s="14" t="s">
        <v>36</v>
      </c>
      <c r="AX806" s="14" t="s">
        <v>74</v>
      </c>
      <c r="AY806" s="245" t="s">
        <v>132</v>
      </c>
    </row>
    <row r="807" s="13" customFormat="1">
      <c r="A807" s="13"/>
      <c r="B807" s="224"/>
      <c r="C807" s="225"/>
      <c r="D807" s="226" t="s">
        <v>144</v>
      </c>
      <c r="E807" s="227" t="s">
        <v>19</v>
      </c>
      <c r="F807" s="228" t="s">
        <v>164</v>
      </c>
      <c r="G807" s="225"/>
      <c r="H807" s="227" t="s">
        <v>19</v>
      </c>
      <c r="I807" s="229"/>
      <c r="J807" s="225"/>
      <c r="K807" s="225"/>
      <c r="L807" s="230"/>
      <c r="M807" s="231"/>
      <c r="N807" s="232"/>
      <c r="O807" s="232"/>
      <c r="P807" s="232"/>
      <c r="Q807" s="232"/>
      <c r="R807" s="232"/>
      <c r="S807" s="232"/>
      <c r="T807" s="23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4" t="s">
        <v>144</v>
      </c>
      <c r="AU807" s="234" t="s">
        <v>84</v>
      </c>
      <c r="AV807" s="13" t="s">
        <v>82</v>
      </c>
      <c r="AW807" s="13" t="s">
        <v>36</v>
      </c>
      <c r="AX807" s="13" t="s">
        <v>74</v>
      </c>
      <c r="AY807" s="234" t="s">
        <v>132</v>
      </c>
    </row>
    <row r="808" s="14" customFormat="1">
      <c r="A808" s="14"/>
      <c r="B808" s="235"/>
      <c r="C808" s="236"/>
      <c r="D808" s="226" t="s">
        <v>144</v>
      </c>
      <c r="E808" s="237" t="s">
        <v>19</v>
      </c>
      <c r="F808" s="238" t="s">
        <v>773</v>
      </c>
      <c r="G808" s="236"/>
      <c r="H808" s="239">
        <v>2</v>
      </c>
      <c r="I808" s="240"/>
      <c r="J808" s="236"/>
      <c r="K808" s="236"/>
      <c r="L808" s="241"/>
      <c r="M808" s="242"/>
      <c r="N808" s="243"/>
      <c r="O808" s="243"/>
      <c r="P808" s="243"/>
      <c r="Q808" s="243"/>
      <c r="R808" s="243"/>
      <c r="S808" s="243"/>
      <c r="T808" s="24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5" t="s">
        <v>144</v>
      </c>
      <c r="AU808" s="245" t="s">
        <v>84</v>
      </c>
      <c r="AV808" s="14" t="s">
        <v>84</v>
      </c>
      <c r="AW808" s="14" t="s">
        <v>36</v>
      </c>
      <c r="AX808" s="14" t="s">
        <v>74</v>
      </c>
      <c r="AY808" s="245" t="s">
        <v>132</v>
      </c>
    </row>
    <row r="809" s="13" customFormat="1">
      <c r="A809" s="13"/>
      <c r="B809" s="224"/>
      <c r="C809" s="225"/>
      <c r="D809" s="226" t="s">
        <v>144</v>
      </c>
      <c r="E809" s="227" t="s">
        <v>19</v>
      </c>
      <c r="F809" s="228" t="s">
        <v>153</v>
      </c>
      <c r="G809" s="225"/>
      <c r="H809" s="227" t="s">
        <v>19</v>
      </c>
      <c r="I809" s="229"/>
      <c r="J809" s="225"/>
      <c r="K809" s="225"/>
      <c r="L809" s="230"/>
      <c r="M809" s="231"/>
      <c r="N809" s="232"/>
      <c r="O809" s="232"/>
      <c r="P809" s="232"/>
      <c r="Q809" s="232"/>
      <c r="R809" s="232"/>
      <c r="S809" s="232"/>
      <c r="T809" s="23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4" t="s">
        <v>144</v>
      </c>
      <c r="AU809" s="234" t="s">
        <v>84</v>
      </c>
      <c r="AV809" s="13" t="s">
        <v>82</v>
      </c>
      <c r="AW809" s="13" t="s">
        <v>36</v>
      </c>
      <c r="AX809" s="13" t="s">
        <v>74</v>
      </c>
      <c r="AY809" s="234" t="s">
        <v>132</v>
      </c>
    </row>
    <row r="810" s="14" customFormat="1">
      <c r="A810" s="14"/>
      <c r="B810" s="235"/>
      <c r="C810" s="236"/>
      <c r="D810" s="226" t="s">
        <v>144</v>
      </c>
      <c r="E810" s="237" t="s">
        <v>19</v>
      </c>
      <c r="F810" s="238" t="s">
        <v>773</v>
      </c>
      <c r="G810" s="236"/>
      <c r="H810" s="239">
        <v>2</v>
      </c>
      <c r="I810" s="240"/>
      <c r="J810" s="236"/>
      <c r="K810" s="236"/>
      <c r="L810" s="241"/>
      <c r="M810" s="242"/>
      <c r="N810" s="243"/>
      <c r="O810" s="243"/>
      <c r="P810" s="243"/>
      <c r="Q810" s="243"/>
      <c r="R810" s="243"/>
      <c r="S810" s="243"/>
      <c r="T810" s="24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5" t="s">
        <v>144</v>
      </c>
      <c r="AU810" s="245" t="s">
        <v>84</v>
      </c>
      <c r="AV810" s="14" t="s">
        <v>84</v>
      </c>
      <c r="AW810" s="14" t="s">
        <v>36</v>
      </c>
      <c r="AX810" s="14" t="s">
        <v>74</v>
      </c>
      <c r="AY810" s="245" t="s">
        <v>132</v>
      </c>
    </row>
    <row r="811" s="13" customFormat="1">
      <c r="A811" s="13"/>
      <c r="B811" s="224"/>
      <c r="C811" s="225"/>
      <c r="D811" s="226" t="s">
        <v>144</v>
      </c>
      <c r="E811" s="227" t="s">
        <v>19</v>
      </c>
      <c r="F811" s="228" t="s">
        <v>167</v>
      </c>
      <c r="G811" s="225"/>
      <c r="H811" s="227" t="s">
        <v>19</v>
      </c>
      <c r="I811" s="229"/>
      <c r="J811" s="225"/>
      <c r="K811" s="225"/>
      <c r="L811" s="230"/>
      <c r="M811" s="231"/>
      <c r="N811" s="232"/>
      <c r="O811" s="232"/>
      <c r="P811" s="232"/>
      <c r="Q811" s="232"/>
      <c r="R811" s="232"/>
      <c r="S811" s="232"/>
      <c r="T811" s="23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4" t="s">
        <v>144</v>
      </c>
      <c r="AU811" s="234" t="s">
        <v>84</v>
      </c>
      <c r="AV811" s="13" t="s">
        <v>82</v>
      </c>
      <c r="AW811" s="13" t="s">
        <v>36</v>
      </c>
      <c r="AX811" s="13" t="s">
        <v>74</v>
      </c>
      <c r="AY811" s="234" t="s">
        <v>132</v>
      </c>
    </row>
    <row r="812" s="14" customFormat="1">
      <c r="A812" s="14"/>
      <c r="B812" s="235"/>
      <c r="C812" s="236"/>
      <c r="D812" s="226" t="s">
        <v>144</v>
      </c>
      <c r="E812" s="237" t="s">
        <v>19</v>
      </c>
      <c r="F812" s="238" t="s">
        <v>82</v>
      </c>
      <c r="G812" s="236"/>
      <c r="H812" s="239">
        <v>1</v>
      </c>
      <c r="I812" s="240"/>
      <c r="J812" s="236"/>
      <c r="K812" s="236"/>
      <c r="L812" s="241"/>
      <c r="M812" s="242"/>
      <c r="N812" s="243"/>
      <c r="O812" s="243"/>
      <c r="P812" s="243"/>
      <c r="Q812" s="243"/>
      <c r="R812" s="243"/>
      <c r="S812" s="243"/>
      <c r="T812" s="24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5" t="s">
        <v>144</v>
      </c>
      <c r="AU812" s="245" t="s">
        <v>84</v>
      </c>
      <c r="AV812" s="14" t="s">
        <v>84</v>
      </c>
      <c r="AW812" s="14" t="s">
        <v>36</v>
      </c>
      <c r="AX812" s="14" t="s">
        <v>74</v>
      </c>
      <c r="AY812" s="245" t="s">
        <v>132</v>
      </c>
    </row>
    <row r="813" s="15" customFormat="1">
      <c r="A813" s="15"/>
      <c r="B813" s="246"/>
      <c r="C813" s="247"/>
      <c r="D813" s="226" t="s">
        <v>144</v>
      </c>
      <c r="E813" s="248" t="s">
        <v>19</v>
      </c>
      <c r="F813" s="249" t="s">
        <v>147</v>
      </c>
      <c r="G813" s="247"/>
      <c r="H813" s="250">
        <v>6</v>
      </c>
      <c r="I813" s="251"/>
      <c r="J813" s="247"/>
      <c r="K813" s="247"/>
      <c r="L813" s="252"/>
      <c r="M813" s="253"/>
      <c r="N813" s="254"/>
      <c r="O813" s="254"/>
      <c r="P813" s="254"/>
      <c r="Q813" s="254"/>
      <c r="R813" s="254"/>
      <c r="S813" s="254"/>
      <c r="T813" s="25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56" t="s">
        <v>144</v>
      </c>
      <c r="AU813" s="256" t="s">
        <v>84</v>
      </c>
      <c r="AV813" s="15" t="s">
        <v>140</v>
      </c>
      <c r="AW813" s="15" t="s">
        <v>36</v>
      </c>
      <c r="AX813" s="15" t="s">
        <v>82</v>
      </c>
      <c r="AY813" s="256" t="s">
        <v>132</v>
      </c>
    </row>
    <row r="814" s="2" customFormat="1" ht="55.5" customHeight="1">
      <c r="A814" s="40"/>
      <c r="B814" s="41"/>
      <c r="C814" s="206" t="s">
        <v>942</v>
      </c>
      <c r="D814" s="206" t="s">
        <v>135</v>
      </c>
      <c r="E814" s="207" t="s">
        <v>943</v>
      </c>
      <c r="F814" s="208" t="s">
        <v>944</v>
      </c>
      <c r="G814" s="209" t="s">
        <v>227</v>
      </c>
      <c r="H814" s="210">
        <v>0.108</v>
      </c>
      <c r="I814" s="211"/>
      <c r="J814" s="212">
        <f>ROUND(I814*H814,2)</f>
        <v>0</v>
      </c>
      <c r="K814" s="208" t="s">
        <v>139</v>
      </c>
      <c r="L814" s="46"/>
      <c r="M814" s="213" t="s">
        <v>19</v>
      </c>
      <c r="N814" s="214" t="s">
        <v>45</v>
      </c>
      <c r="O814" s="86"/>
      <c r="P814" s="215">
        <f>O814*H814</f>
        <v>0</v>
      </c>
      <c r="Q814" s="215">
        <v>0</v>
      </c>
      <c r="R814" s="215">
        <f>Q814*H814</f>
        <v>0</v>
      </c>
      <c r="S814" s="215">
        <v>0</v>
      </c>
      <c r="T814" s="216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7" t="s">
        <v>257</v>
      </c>
      <c r="AT814" s="217" t="s">
        <v>135</v>
      </c>
      <c r="AU814" s="217" t="s">
        <v>84</v>
      </c>
      <c r="AY814" s="19" t="s">
        <v>132</v>
      </c>
      <c r="BE814" s="218">
        <f>IF(N814="základní",J814,0)</f>
        <v>0</v>
      </c>
      <c r="BF814" s="218">
        <f>IF(N814="snížená",J814,0)</f>
        <v>0</v>
      </c>
      <c r="BG814" s="218">
        <f>IF(N814="zákl. přenesená",J814,0)</f>
        <v>0</v>
      </c>
      <c r="BH814" s="218">
        <f>IF(N814="sníž. přenesená",J814,0)</f>
        <v>0</v>
      </c>
      <c r="BI814" s="218">
        <f>IF(N814="nulová",J814,0)</f>
        <v>0</v>
      </c>
      <c r="BJ814" s="19" t="s">
        <v>82</v>
      </c>
      <c r="BK814" s="218">
        <f>ROUND(I814*H814,2)</f>
        <v>0</v>
      </c>
      <c r="BL814" s="19" t="s">
        <v>257</v>
      </c>
      <c r="BM814" s="217" t="s">
        <v>945</v>
      </c>
    </row>
    <row r="815" s="2" customFormat="1">
      <c r="A815" s="40"/>
      <c r="B815" s="41"/>
      <c r="C815" s="42"/>
      <c r="D815" s="219" t="s">
        <v>142</v>
      </c>
      <c r="E815" s="42"/>
      <c r="F815" s="220" t="s">
        <v>946</v>
      </c>
      <c r="G815" s="42"/>
      <c r="H815" s="42"/>
      <c r="I815" s="221"/>
      <c r="J815" s="42"/>
      <c r="K815" s="42"/>
      <c r="L815" s="46"/>
      <c r="M815" s="222"/>
      <c r="N815" s="223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142</v>
      </c>
      <c r="AU815" s="19" t="s">
        <v>84</v>
      </c>
    </row>
    <row r="816" s="12" customFormat="1" ht="22.8" customHeight="1">
      <c r="A816" s="12"/>
      <c r="B816" s="190"/>
      <c r="C816" s="191"/>
      <c r="D816" s="192" t="s">
        <v>73</v>
      </c>
      <c r="E816" s="204" t="s">
        <v>417</v>
      </c>
      <c r="F816" s="204" t="s">
        <v>418</v>
      </c>
      <c r="G816" s="191"/>
      <c r="H816" s="191"/>
      <c r="I816" s="194"/>
      <c r="J816" s="205">
        <f>BK816</f>
        <v>0</v>
      </c>
      <c r="K816" s="191"/>
      <c r="L816" s="196"/>
      <c r="M816" s="197"/>
      <c r="N816" s="198"/>
      <c r="O816" s="198"/>
      <c r="P816" s="199">
        <f>SUM(P817:P844)</f>
        <v>0</v>
      </c>
      <c r="Q816" s="198"/>
      <c r="R816" s="199">
        <f>SUM(R817:R844)</f>
        <v>0.019625</v>
      </c>
      <c r="S816" s="198"/>
      <c r="T816" s="200">
        <f>SUM(T817:T844)</f>
        <v>0</v>
      </c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R816" s="201" t="s">
        <v>84</v>
      </c>
      <c r="AT816" s="202" t="s">
        <v>73</v>
      </c>
      <c r="AU816" s="202" t="s">
        <v>82</v>
      </c>
      <c r="AY816" s="201" t="s">
        <v>132</v>
      </c>
      <c r="BK816" s="203">
        <f>SUM(BK817:BK844)</f>
        <v>0</v>
      </c>
    </row>
    <row r="817" s="2" customFormat="1" ht="33" customHeight="1">
      <c r="A817" s="40"/>
      <c r="B817" s="41"/>
      <c r="C817" s="206" t="s">
        <v>947</v>
      </c>
      <c r="D817" s="206" t="s">
        <v>135</v>
      </c>
      <c r="E817" s="207" t="s">
        <v>948</v>
      </c>
      <c r="F817" s="208" t="s">
        <v>949</v>
      </c>
      <c r="G817" s="209" t="s">
        <v>194</v>
      </c>
      <c r="H817" s="210">
        <v>1</v>
      </c>
      <c r="I817" s="211"/>
      <c r="J817" s="212">
        <f>ROUND(I817*H817,2)</f>
        <v>0</v>
      </c>
      <c r="K817" s="208" t="s">
        <v>139</v>
      </c>
      <c r="L817" s="46"/>
      <c r="M817" s="213" t="s">
        <v>19</v>
      </c>
      <c r="N817" s="214" t="s">
        <v>45</v>
      </c>
      <c r="O817" s="86"/>
      <c r="P817" s="215">
        <f>O817*H817</f>
        <v>0</v>
      </c>
      <c r="Q817" s="215">
        <v>0</v>
      </c>
      <c r="R817" s="215">
        <f>Q817*H817</f>
        <v>0</v>
      </c>
      <c r="S817" s="215">
        <v>0</v>
      </c>
      <c r="T817" s="216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7" t="s">
        <v>257</v>
      </c>
      <c r="AT817" s="217" t="s">
        <v>135</v>
      </c>
      <c r="AU817" s="217" t="s">
        <v>84</v>
      </c>
      <c r="AY817" s="19" t="s">
        <v>132</v>
      </c>
      <c r="BE817" s="218">
        <f>IF(N817="základní",J817,0)</f>
        <v>0</v>
      </c>
      <c r="BF817" s="218">
        <f>IF(N817="snížená",J817,0)</f>
        <v>0</v>
      </c>
      <c r="BG817" s="218">
        <f>IF(N817="zákl. přenesená",J817,0)</f>
        <v>0</v>
      </c>
      <c r="BH817" s="218">
        <f>IF(N817="sníž. přenesená",J817,0)</f>
        <v>0</v>
      </c>
      <c r="BI817" s="218">
        <f>IF(N817="nulová",J817,0)</f>
        <v>0</v>
      </c>
      <c r="BJ817" s="19" t="s">
        <v>82</v>
      </c>
      <c r="BK817" s="218">
        <f>ROUND(I817*H817,2)</f>
        <v>0</v>
      </c>
      <c r="BL817" s="19" t="s">
        <v>257</v>
      </c>
      <c r="BM817" s="217" t="s">
        <v>950</v>
      </c>
    </row>
    <row r="818" s="2" customFormat="1">
      <c r="A818" s="40"/>
      <c r="B818" s="41"/>
      <c r="C818" s="42"/>
      <c r="D818" s="219" t="s">
        <v>142</v>
      </c>
      <c r="E818" s="42"/>
      <c r="F818" s="220" t="s">
        <v>951</v>
      </c>
      <c r="G818" s="42"/>
      <c r="H818" s="42"/>
      <c r="I818" s="221"/>
      <c r="J818" s="42"/>
      <c r="K818" s="42"/>
      <c r="L818" s="46"/>
      <c r="M818" s="222"/>
      <c r="N818" s="223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142</v>
      </c>
      <c r="AU818" s="19" t="s">
        <v>84</v>
      </c>
    </row>
    <row r="819" s="2" customFormat="1" ht="24.15" customHeight="1">
      <c r="A819" s="40"/>
      <c r="B819" s="41"/>
      <c r="C819" s="260" t="s">
        <v>952</v>
      </c>
      <c r="D819" s="260" t="s">
        <v>602</v>
      </c>
      <c r="E819" s="261" t="s">
        <v>953</v>
      </c>
      <c r="F819" s="262" t="s">
        <v>954</v>
      </c>
      <c r="G819" s="263" t="s">
        <v>194</v>
      </c>
      <c r="H819" s="264">
        <v>1</v>
      </c>
      <c r="I819" s="265"/>
      <c r="J819" s="266">
        <f>ROUND(I819*H819,2)</f>
        <v>0</v>
      </c>
      <c r="K819" s="262" t="s">
        <v>139</v>
      </c>
      <c r="L819" s="267"/>
      <c r="M819" s="268" t="s">
        <v>19</v>
      </c>
      <c r="N819" s="269" t="s">
        <v>45</v>
      </c>
      <c r="O819" s="86"/>
      <c r="P819" s="215">
        <f>O819*H819</f>
        <v>0</v>
      </c>
      <c r="Q819" s="215">
        <v>0.00089999999999999998</v>
      </c>
      <c r="R819" s="215">
        <f>Q819*H819</f>
        <v>0.00089999999999999998</v>
      </c>
      <c r="S819" s="215">
        <v>0</v>
      </c>
      <c r="T819" s="216">
        <f>S819*H819</f>
        <v>0</v>
      </c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R819" s="217" t="s">
        <v>369</v>
      </c>
      <c r="AT819" s="217" t="s">
        <v>602</v>
      </c>
      <c r="AU819" s="217" t="s">
        <v>84</v>
      </c>
      <c r="AY819" s="19" t="s">
        <v>132</v>
      </c>
      <c r="BE819" s="218">
        <f>IF(N819="základní",J819,0)</f>
        <v>0</v>
      </c>
      <c r="BF819" s="218">
        <f>IF(N819="snížená",J819,0)</f>
        <v>0</v>
      </c>
      <c r="BG819" s="218">
        <f>IF(N819="zákl. přenesená",J819,0)</f>
        <v>0</v>
      </c>
      <c r="BH819" s="218">
        <f>IF(N819="sníž. přenesená",J819,0)</f>
        <v>0</v>
      </c>
      <c r="BI819" s="218">
        <f>IF(N819="nulová",J819,0)</f>
        <v>0</v>
      </c>
      <c r="BJ819" s="19" t="s">
        <v>82</v>
      </c>
      <c r="BK819" s="218">
        <f>ROUND(I819*H819,2)</f>
        <v>0</v>
      </c>
      <c r="BL819" s="19" t="s">
        <v>257</v>
      </c>
      <c r="BM819" s="217" t="s">
        <v>955</v>
      </c>
    </row>
    <row r="820" s="2" customFormat="1" ht="24.15" customHeight="1">
      <c r="A820" s="40"/>
      <c r="B820" s="41"/>
      <c r="C820" s="206" t="s">
        <v>956</v>
      </c>
      <c r="D820" s="206" t="s">
        <v>135</v>
      </c>
      <c r="E820" s="207" t="s">
        <v>957</v>
      </c>
      <c r="F820" s="208" t="s">
        <v>958</v>
      </c>
      <c r="G820" s="209" t="s">
        <v>194</v>
      </c>
      <c r="H820" s="210">
        <v>5</v>
      </c>
      <c r="I820" s="211"/>
      <c r="J820" s="212">
        <f>ROUND(I820*H820,2)</f>
        <v>0</v>
      </c>
      <c r="K820" s="208" t="s">
        <v>139</v>
      </c>
      <c r="L820" s="46"/>
      <c r="M820" s="213" t="s">
        <v>19</v>
      </c>
      <c r="N820" s="214" t="s">
        <v>45</v>
      </c>
      <c r="O820" s="86"/>
      <c r="P820" s="215">
        <f>O820*H820</f>
        <v>0</v>
      </c>
      <c r="Q820" s="215">
        <v>0</v>
      </c>
      <c r="R820" s="215">
        <f>Q820*H820</f>
        <v>0</v>
      </c>
      <c r="S820" s="215">
        <v>0</v>
      </c>
      <c r="T820" s="216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7" t="s">
        <v>257</v>
      </c>
      <c r="AT820" s="217" t="s">
        <v>135</v>
      </c>
      <c r="AU820" s="217" t="s">
        <v>84</v>
      </c>
      <c r="AY820" s="19" t="s">
        <v>132</v>
      </c>
      <c r="BE820" s="218">
        <f>IF(N820="základní",J820,0)</f>
        <v>0</v>
      </c>
      <c r="BF820" s="218">
        <f>IF(N820="snížená",J820,0)</f>
        <v>0</v>
      </c>
      <c r="BG820" s="218">
        <f>IF(N820="zákl. přenesená",J820,0)</f>
        <v>0</v>
      </c>
      <c r="BH820" s="218">
        <f>IF(N820="sníž. přenesená",J820,0)</f>
        <v>0</v>
      </c>
      <c r="BI820" s="218">
        <f>IF(N820="nulová",J820,0)</f>
        <v>0</v>
      </c>
      <c r="BJ820" s="19" t="s">
        <v>82</v>
      </c>
      <c r="BK820" s="218">
        <f>ROUND(I820*H820,2)</f>
        <v>0</v>
      </c>
      <c r="BL820" s="19" t="s">
        <v>257</v>
      </c>
      <c r="BM820" s="217" t="s">
        <v>959</v>
      </c>
    </row>
    <row r="821" s="2" customFormat="1">
      <c r="A821" s="40"/>
      <c r="B821" s="41"/>
      <c r="C821" s="42"/>
      <c r="D821" s="219" t="s">
        <v>142</v>
      </c>
      <c r="E821" s="42"/>
      <c r="F821" s="220" t="s">
        <v>960</v>
      </c>
      <c r="G821" s="42"/>
      <c r="H821" s="42"/>
      <c r="I821" s="221"/>
      <c r="J821" s="42"/>
      <c r="K821" s="42"/>
      <c r="L821" s="46"/>
      <c r="M821" s="222"/>
      <c r="N821" s="223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9" t="s">
        <v>142</v>
      </c>
      <c r="AU821" s="19" t="s">
        <v>84</v>
      </c>
    </row>
    <row r="822" s="13" customFormat="1">
      <c r="A822" s="13"/>
      <c r="B822" s="224"/>
      <c r="C822" s="225"/>
      <c r="D822" s="226" t="s">
        <v>144</v>
      </c>
      <c r="E822" s="227" t="s">
        <v>19</v>
      </c>
      <c r="F822" s="228" t="s">
        <v>164</v>
      </c>
      <c r="G822" s="225"/>
      <c r="H822" s="227" t="s">
        <v>19</v>
      </c>
      <c r="I822" s="229"/>
      <c r="J822" s="225"/>
      <c r="K822" s="225"/>
      <c r="L822" s="230"/>
      <c r="M822" s="231"/>
      <c r="N822" s="232"/>
      <c r="O822" s="232"/>
      <c r="P822" s="232"/>
      <c r="Q822" s="232"/>
      <c r="R822" s="232"/>
      <c r="S822" s="232"/>
      <c r="T822" s="23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4" t="s">
        <v>144</v>
      </c>
      <c r="AU822" s="234" t="s">
        <v>84</v>
      </c>
      <c r="AV822" s="13" t="s">
        <v>82</v>
      </c>
      <c r="AW822" s="13" t="s">
        <v>36</v>
      </c>
      <c r="AX822" s="13" t="s">
        <v>74</v>
      </c>
      <c r="AY822" s="234" t="s">
        <v>132</v>
      </c>
    </row>
    <row r="823" s="14" customFormat="1">
      <c r="A823" s="14"/>
      <c r="B823" s="235"/>
      <c r="C823" s="236"/>
      <c r="D823" s="226" t="s">
        <v>144</v>
      </c>
      <c r="E823" s="237" t="s">
        <v>19</v>
      </c>
      <c r="F823" s="238" t="s">
        <v>84</v>
      </c>
      <c r="G823" s="236"/>
      <c r="H823" s="239">
        <v>2</v>
      </c>
      <c r="I823" s="240"/>
      <c r="J823" s="236"/>
      <c r="K823" s="236"/>
      <c r="L823" s="241"/>
      <c r="M823" s="242"/>
      <c r="N823" s="243"/>
      <c r="O823" s="243"/>
      <c r="P823" s="243"/>
      <c r="Q823" s="243"/>
      <c r="R823" s="243"/>
      <c r="S823" s="243"/>
      <c r="T823" s="24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5" t="s">
        <v>144</v>
      </c>
      <c r="AU823" s="245" t="s">
        <v>84</v>
      </c>
      <c r="AV823" s="14" t="s">
        <v>84</v>
      </c>
      <c r="AW823" s="14" t="s">
        <v>36</v>
      </c>
      <c r="AX823" s="14" t="s">
        <v>74</v>
      </c>
      <c r="AY823" s="245" t="s">
        <v>132</v>
      </c>
    </row>
    <row r="824" s="13" customFormat="1">
      <c r="A824" s="13"/>
      <c r="B824" s="224"/>
      <c r="C824" s="225"/>
      <c r="D824" s="226" t="s">
        <v>144</v>
      </c>
      <c r="E824" s="227" t="s">
        <v>19</v>
      </c>
      <c r="F824" s="228" t="s">
        <v>153</v>
      </c>
      <c r="G824" s="225"/>
      <c r="H824" s="227" t="s">
        <v>19</v>
      </c>
      <c r="I824" s="229"/>
      <c r="J824" s="225"/>
      <c r="K824" s="225"/>
      <c r="L824" s="230"/>
      <c r="M824" s="231"/>
      <c r="N824" s="232"/>
      <c r="O824" s="232"/>
      <c r="P824" s="232"/>
      <c r="Q824" s="232"/>
      <c r="R824" s="232"/>
      <c r="S824" s="232"/>
      <c r="T824" s="23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4" t="s">
        <v>144</v>
      </c>
      <c r="AU824" s="234" t="s">
        <v>84</v>
      </c>
      <c r="AV824" s="13" t="s">
        <v>82</v>
      </c>
      <c r="AW824" s="13" t="s">
        <v>36</v>
      </c>
      <c r="AX824" s="13" t="s">
        <v>74</v>
      </c>
      <c r="AY824" s="234" t="s">
        <v>132</v>
      </c>
    </row>
    <row r="825" s="14" customFormat="1">
      <c r="A825" s="14"/>
      <c r="B825" s="235"/>
      <c r="C825" s="236"/>
      <c r="D825" s="226" t="s">
        <v>144</v>
      </c>
      <c r="E825" s="237" t="s">
        <v>19</v>
      </c>
      <c r="F825" s="238" t="s">
        <v>156</v>
      </c>
      <c r="G825" s="236"/>
      <c r="H825" s="239">
        <v>3</v>
      </c>
      <c r="I825" s="240"/>
      <c r="J825" s="236"/>
      <c r="K825" s="236"/>
      <c r="L825" s="241"/>
      <c r="M825" s="242"/>
      <c r="N825" s="243"/>
      <c r="O825" s="243"/>
      <c r="P825" s="243"/>
      <c r="Q825" s="243"/>
      <c r="R825" s="243"/>
      <c r="S825" s="243"/>
      <c r="T825" s="24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5" t="s">
        <v>144</v>
      </c>
      <c r="AU825" s="245" t="s">
        <v>84</v>
      </c>
      <c r="AV825" s="14" t="s">
        <v>84</v>
      </c>
      <c r="AW825" s="14" t="s">
        <v>36</v>
      </c>
      <c r="AX825" s="14" t="s">
        <v>74</v>
      </c>
      <c r="AY825" s="245" t="s">
        <v>132</v>
      </c>
    </row>
    <row r="826" s="15" customFormat="1">
      <c r="A826" s="15"/>
      <c r="B826" s="246"/>
      <c r="C826" s="247"/>
      <c r="D826" s="226" t="s">
        <v>144</v>
      </c>
      <c r="E826" s="248" t="s">
        <v>19</v>
      </c>
      <c r="F826" s="249" t="s">
        <v>147</v>
      </c>
      <c r="G826" s="247"/>
      <c r="H826" s="250">
        <v>5</v>
      </c>
      <c r="I826" s="251"/>
      <c r="J826" s="247"/>
      <c r="K826" s="247"/>
      <c r="L826" s="252"/>
      <c r="M826" s="253"/>
      <c r="N826" s="254"/>
      <c r="O826" s="254"/>
      <c r="P826" s="254"/>
      <c r="Q826" s="254"/>
      <c r="R826" s="254"/>
      <c r="S826" s="254"/>
      <c r="T826" s="25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56" t="s">
        <v>144</v>
      </c>
      <c r="AU826" s="256" t="s">
        <v>84</v>
      </c>
      <c r="AV826" s="15" t="s">
        <v>140</v>
      </c>
      <c r="AW826" s="15" t="s">
        <v>36</v>
      </c>
      <c r="AX826" s="15" t="s">
        <v>82</v>
      </c>
      <c r="AY826" s="256" t="s">
        <v>132</v>
      </c>
    </row>
    <row r="827" s="2" customFormat="1" ht="24.15" customHeight="1">
      <c r="A827" s="40"/>
      <c r="B827" s="41"/>
      <c r="C827" s="260" t="s">
        <v>961</v>
      </c>
      <c r="D827" s="260" t="s">
        <v>602</v>
      </c>
      <c r="E827" s="261" t="s">
        <v>962</v>
      </c>
      <c r="F827" s="262" t="s">
        <v>963</v>
      </c>
      <c r="G827" s="263" t="s">
        <v>194</v>
      </c>
      <c r="H827" s="264">
        <v>2</v>
      </c>
      <c r="I827" s="265"/>
      <c r="J827" s="266">
        <f>ROUND(I827*H827,2)</f>
        <v>0</v>
      </c>
      <c r="K827" s="262" t="s">
        <v>139</v>
      </c>
      <c r="L827" s="267"/>
      <c r="M827" s="268" t="s">
        <v>19</v>
      </c>
      <c r="N827" s="269" t="s">
        <v>45</v>
      </c>
      <c r="O827" s="86"/>
      <c r="P827" s="215">
        <f>O827*H827</f>
        <v>0</v>
      </c>
      <c r="Q827" s="215">
        <v>0.00040000000000000002</v>
      </c>
      <c r="R827" s="215">
        <f>Q827*H827</f>
        <v>0.00080000000000000004</v>
      </c>
      <c r="S827" s="215">
        <v>0</v>
      </c>
      <c r="T827" s="216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17" t="s">
        <v>369</v>
      </c>
      <c r="AT827" s="217" t="s">
        <v>602</v>
      </c>
      <c r="AU827" s="217" t="s">
        <v>84</v>
      </c>
      <c r="AY827" s="19" t="s">
        <v>132</v>
      </c>
      <c r="BE827" s="218">
        <f>IF(N827="základní",J827,0)</f>
        <v>0</v>
      </c>
      <c r="BF827" s="218">
        <f>IF(N827="snížená",J827,0)</f>
        <v>0</v>
      </c>
      <c r="BG827" s="218">
        <f>IF(N827="zákl. přenesená",J827,0)</f>
        <v>0</v>
      </c>
      <c r="BH827" s="218">
        <f>IF(N827="sníž. přenesená",J827,0)</f>
        <v>0</v>
      </c>
      <c r="BI827" s="218">
        <f>IF(N827="nulová",J827,0)</f>
        <v>0</v>
      </c>
      <c r="BJ827" s="19" t="s">
        <v>82</v>
      </c>
      <c r="BK827" s="218">
        <f>ROUND(I827*H827,2)</f>
        <v>0</v>
      </c>
      <c r="BL827" s="19" t="s">
        <v>257</v>
      </c>
      <c r="BM827" s="217" t="s">
        <v>964</v>
      </c>
    </row>
    <row r="828" s="13" customFormat="1">
      <c r="A828" s="13"/>
      <c r="B828" s="224"/>
      <c r="C828" s="225"/>
      <c r="D828" s="226" t="s">
        <v>144</v>
      </c>
      <c r="E828" s="227" t="s">
        <v>19</v>
      </c>
      <c r="F828" s="228" t="s">
        <v>153</v>
      </c>
      <c r="G828" s="225"/>
      <c r="H828" s="227" t="s">
        <v>19</v>
      </c>
      <c r="I828" s="229"/>
      <c r="J828" s="225"/>
      <c r="K828" s="225"/>
      <c r="L828" s="230"/>
      <c r="M828" s="231"/>
      <c r="N828" s="232"/>
      <c r="O828" s="232"/>
      <c r="P828" s="232"/>
      <c r="Q828" s="232"/>
      <c r="R828" s="232"/>
      <c r="S828" s="232"/>
      <c r="T828" s="23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4" t="s">
        <v>144</v>
      </c>
      <c r="AU828" s="234" t="s">
        <v>84</v>
      </c>
      <c r="AV828" s="13" t="s">
        <v>82</v>
      </c>
      <c r="AW828" s="13" t="s">
        <v>36</v>
      </c>
      <c r="AX828" s="13" t="s">
        <v>74</v>
      </c>
      <c r="AY828" s="234" t="s">
        <v>132</v>
      </c>
    </row>
    <row r="829" s="14" customFormat="1">
      <c r="A829" s="14"/>
      <c r="B829" s="235"/>
      <c r="C829" s="236"/>
      <c r="D829" s="226" t="s">
        <v>144</v>
      </c>
      <c r="E829" s="237" t="s">
        <v>19</v>
      </c>
      <c r="F829" s="238" t="s">
        <v>84</v>
      </c>
      <c r="G829" s="236"/>
      <c r="H829" s="239">
        <v>2</v>
      </c>
      <c r="I829" s="240"/>
      <c r="J829" s="236"/>
      <c r="K829" s="236"/>
      <c r="L829" s="241"/>
      <c r="M829" s="242"/>
      <c r="N829" s="243"/>
      <c r="O829" s="243"/>
      <c r="P829" s="243"/>
      <c r="Q829" s="243"/>
      <c r="R829" s="243"/>
      <c r="S829" s="243"/>
      <c r="T829" s="24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5" t="s">
        <v>144</v>
      </c>
      <c r="AU829" s="245" t="s">
        <v>84</v>
      </c>
      <c r="AV829" s="14" t="s">
        <v>84</v>
      </c>
      <c r="AW829" s="14" t="s">
        <v>36</v>
      </c>
      <c r="AX829" s="14" t="s">
        <v>74</v>
      </c>
      <c r="AY829" s="245" t="s">
        <v>132</v>
      </c>
    </row>
    <row r="830" s="15" customFormat="1">
      <c r="A830" s="15"/>
      <c r="B830" s="246"/>
      <c r="C830" s="247"/>
      <c r="D830" s="226" t="s">
        <v>144</v>
      </c>
      <c r="E830" s="248" t="s">
        <v>19</v>
      </c>
      <c r="F830" s="249" t="s">
        <v>147</v>
      </c>
      <c r="G830" s="247"/>
      <c r="H830" s="250">
        <v>2</v>
      </c>
      <c r="I830" s="251"/>
      <c r="J830" s="247"/>
      <c r="K830" s="247"/>
      <c r="L830" s="252"/>
      <c r="M830" s="253"/>
      <c r="N830" s="254"/>
      <c r="O830" s="254"/>
      <c r="P830" s="254"/>
      <c r="Q830" s="254"/>
      <c r="R830" s="254"/>
      <c r="S830" s="254"/>
      <c r="T830" s="25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56" t="s">
        <v>144</v>
      </c>
      <c r="AU830" s="256" t="s">
        <v>84</v>
      </c>
      <c r="AV830" s="15" t="s">
        <v>140</v>
      </c>
      <c r="AW830" s="15" t="s">
        <v>36</v>
      </c>
      <c r="AX830" s="15" t="s">
        <v>82</v>
      </c>
      <c r="AY830" s="256" t="s">
        <v>132</v>
      </c>
    </row>
    <row r="831" s="2" customFormat="1" ht="24.15" customHeight="1">
      <c r="A831" s="40"/>
      <c r="B831" s="41"/>
      <c r="C831" s="260" t="s">
        <v>965</v>
      </c>
      <c r="D831" s="260" t="s">
        <v>602</v>
      </c>
      <c r="E831" s="261" t="s">
        <v>966</v>
      </c>
      <c r="F831" s="262" t="s">
        <v>967</v>
      </c>
      <c r="G831" s="263" t="s">
        <v>194</v>
      </c>
      <c r="H831" s="264">
        <v>3</v>
      </c>
      <c r="I831" s="265"/>
      <c r="J831" s="266">
        <f>ROUND(I831*H831,2)</f>
        <v>0</v>
      </c>
      <c r="K831" s="262" t="s">
        <v>139</v>
      </c>
      <c r="L831" s="267"/>
      <c r="M831" s="268" t="s">
        <v>19</v>
      </c>
      <c r="N831" s="269" t="s">
        <v>45</v>
      </c>
      <c r="O831" s="86"/>
      <c r="P831" s="215">
        <f>O831*H831</f>
        <v>0</v>
      </c>
      <c r="Q831" s="215">
        <v>0.00080000000000000004</v>
      </c>
      <c r="R831" s="215">
        <f>Q831*H831</f>
        <v>0.0024000000000000002</v>
      </c>
      <c r="S831" s="215">
        <v>0</v>
      </c>
      <c r="T831" s="216">
        <f>S831*H831</f>
        <v>0</v>
      </c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R831" s="217" t="s">
        <v>369</v>
      </c>
      <c r="AT831" s="217" t="s">
        <v>602</v>
      </c>
      <c r="AU831" s="217" t="s">
        <v>84</v>
      </c>
      <c r="AY831" s="19" t="s">
        <v>132</v>
      </c>
      <c r="BE831" s="218">
        <f>IF(N831="základní",J831,0)</f>
        <v>0</v>
      </c>
      <c r="BF831" s="218">
        <f>IF(N831="snížená",J831,0)</f>
        <v>0</v>
      </c>
      <c r="BG831" s="218">
        <f>IF(N831="zákl. přenesená",J831,0)</f>
        <v>0</v>
      </c>
      <c r="BH831" s="218">
        <f>IF(N831="sníž. přenesená",J831,0)</f>
        <v>0</v>
      </c>
      <c r="BI831" s="218">
        <f>IF(N831="nulová",J831,0)</f>
        <v>0</v>
      </c>
      <c r="BJ831" s="19" t="s">
        <v>82</v>
      </c>
      <c r="BK831" s="218">
        <f>ROUND(I831*H831,2)</f>
        <v>0</v>
      </c>
      <c r="BL831" s="19" t="s">
        <v>257</v>
      </c>
      <c r="BM831" s="217" t="s">
        <v>968</v>
      </c>
    </row>
    <row r="832" s="13" customFormat="1">
      <c r="A832" s="13"/>
      <c r="B832" s="224"/>
      <c r="C832" s="225"/>
      <c r="D832" s="226" t="s">
        <v>144</v>
      </c>
      <c r="E832" s="227" t="s">
        <v>19</v>
      </c>
      <c r="F832" s="228" t="s">
        <v>164</v>
      </c>
      <c r="G832" s="225"/>
      <c r="H832" s="227" t="s">
        <v>19</v>
      </c>
      <c r="I832" s="229"/>
      <c r="J832" s="225"/>
      <c r="K832" s="225"/>
      <c r="L832" s="230"/>
      <c r="M832" s="231"/>
      <c r="N832" s="232"/>
      <c r="O832" s="232"/>
      <c r="P832" s="232"/>
      <c r="Q832" s="232"/>
      <c r="R832" s="232"/>
      <c r="S832" s="232"/>
      <c r="T832" s="23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4" t="s">
        <v>144</v>
      </c>
      <c r="AU832" s="234" t="s">
        <v>84</v>
      </c>
      <c r="AV832" s="13" t="s">
        <v>82</v>
      </c>
      <c r="AW832" s="13" t="s">
        <v>36</v>
      </c>
      <c r="AX832" s="13" t="s">
        <v>74</v>
      </c>
      <c r="AY832" s="234" t="s">
        <v>132</v>
      </c>
    </row>
    <row r="833" s="14" customFormat="1">
      <c r="A833" s="14"/>
      <c r="B833" s="235"/>
      <c r="C833" s="236"/>
      <c r="D833" s="226" t="s">
        <v>144</v>
      </c>
      <c r="E833" s="237" t="s">
        <v>19</v>
      </c>
      <c r="F833" s="238" t="s">
        <v>84</v>
      </c>
      <c r="G833" s="236"/>
      <c r="H833" s="239">
        <v>2</v>
      </c>
      <c r="I833" s="240"/>
      <c r="J833" s="236"/>
      <c r="K833" s="236"/>
      <c r="L833" s="241"/>
      <c r="M833" s="242"/>
      <c r="N833" s="243"/>
      <c r="O833" s="243"/>
      <c r="P833" s="243"/>
      <c r="Q833" s="243"/>
      <c r="R833" s="243"/>
      <c r="S833" s="243"/>
      <c r="T833" s="24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5" t="s">
        <v>144</v>
      </c>
      <c r="AU833" s="245" t="s">
        <v>84</v>
      </c>
      <c r="AV833" s="14" t="s">
        <v>84</v>
      </c>
      <c r="AW833" s="14" t="s">
        <v>36</v>
      </c>
      <c r="AX833" s="14" t="s">
        <v>74</v>
      </c>
      <c r="AY833" s="245" t="s">
        <v>132</v>
      </c>
    </row>
    <row r="834" s="13" customFormat="1">
      <c r="A834" s="13"/>
      <c r="B834" s="224"/>
      <c r="C834" s="225"/>
      <c r="D834" s="226" t="s">
        <v>144</v>
      </c>
      <c r="E834" s="227" t="s">
        <v>19</v>
      </c>
      <c r="F834" s="228" t="s">
        <v>153</v>
      </c>
      <c r="G834" s="225"/>
      <c r="H834" s="227" t="s">
        <v>19</v>
      </c>
      <c r="I834" s="229"/>
      <c r="J834" s="225"/>
      <c r="K834" s="225"/>
      <c r="L834" s="230"/>
      <c r="M834" s="231"/>
      <c r="N834" s="232"/>
      <c r="O834" s="232"/>
      <c r="P834" s="232"/>
      <c r="Q834" s="232"/>
      <c r="R834" s="232"/>
      <c r="S834" s="232"/>
      <c r="T834" s="23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4" t="s">
        <v>144</v>
      </c>
      <c r="AU834" s="234" t="s">
        <v>84</v>
      </c>
      <c r="AV834" s="13" t="s">
        <v>82</v>
      </c>
      <c r="AW834" s="13" t="s">
        <v>36</v>
      </c>
      <c r="AX834" s="13" t="s">
        <v>74</v>
      </c>
      <c r="AY834" s="234" t="s">
        <v>132</v>
      </c>
    </row>
    <row r="835" s="14" customFormat="1">
      <c r="A835" s="14"/>
      <c r="B835" s="235"/>
      <c r="C835" s="236"/>
      <c r="D835" s="226" t="s">
        <v>144</v>
      </c>
      <c r="E835" s="237" t="s">
        <v>19</v>
      </c>
      <c r="F835" s="238" t="s">
        <v>82</v>
      </c>
      <c r="G835" s="236"/>
      <c r="H835" s="239">
        <v>1</v>
      </c>
      <c r="I835" s="240"/>
      <c r="J835" s="236"/>
      <c r="K835" s="236"/>
      <c r="L835" s="241"/>
      <c r="M835" s="242"/>
      <c r="N835" s="243"/>
      <c r="O835" s="243"/>
      <c r="P835" s="243"/>
      <c r="Q835" s="243"/>
      <c r="R835" s="243"/>
      <c r="S835" s="243"/>
      <c r="T835" s="24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5" t="s">
        <v>144</v>
      </c>
      <c r="AU835" s="245" t="s">
        <v>84</v>
      </c>
      <c r="AV835" s="14" t="s">
        <v>84</v>
      </c>
      <c r="AW835" s="14" t="s">
        <v>36</v>
      </c>
      <c r="AX835" s="14" t="s">
        <v>74</v>
      </c>
      <c r="AY835" s="245" t="s">
        <v>132</v>
      </c>
    </row>
    <row r="836" s="15" customFormat="1">
      <c r="A836" s="15"/>
      <c r="B836" s="246"/>
      <c r="C836" s="247"/>
      <c r="D836" s="226" t="s">
        <v>144</v>
      </c>
      <c r="E836" s="248" t="s">
        <v>19</v>
      </c>
      <c r="F836" s="249" t="s">
        <v>147</v>
      </c>
      <c r="G836" s="247"/>
      <c r="H836" s="250">
        <v>3</v>
      </c>
      <c r="I836" s="251"/>
      <c r="J836" s="247"/>
      <c r="K836" s="247"/>
      <c r="L836" s="252"/>
      <c r="M836" s="253"/>
      <c r="N836" s="254"/>
      <c r="O836" s="254"/>
      <c r="P836" s="254"/>
      <c r="Q836" s="254"/>
      <c r="R836" s="254"/>
      <c r="S836" s="254"/>
      <c r="T836" s="25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56" t="s">
        <v>144</v>
      </c>
      <c r="AU836" s="256" t="s">
        <v>84</v>
      </c>
      <c r="AV836" s="15" t="s">
        <v>140</v>
      </c>
      <c r="AW836" s="15" t="s">
        <v>36</v>
      </c>
      <c r="AX836" s="15" t="s">
        <v>82</v>
      </c>
      <c r="AY836" s="256" t="s">
        <v>132</v>
      </c>
    </row>
    <row r="837" s="2" customFormat="1" ht="37.8" customHeight="1">
      <c r="A837" s="40"/>
      <c r="B837" s="41"/>
      <c r="C837" s="206" t="s">
        <v>969</v>
      </c>
      <c r="D837" s="206" t="s">
        <v>135</v>
      </c>
      <c r="E837" s="207" t="s">
        <v>970</v>
      </c>
      <c r="F837" s="208" t="s">
        <v>971</v>
      </c>
      <c r="G837" s="209" t="s">
        <v>180</v>
      </c>
      <c r="H837" s="210">
        <v>4.5</v>
      </c>
      <c r="I837" s="211"/>
      <c r="J837" s="212">
        <f>ROUND(I837*H837,2)</f>
        <v>0</v>
      </c>
      <c r="K837" s="208" t="s">
        <v>139</v>
      </c>
      <c r="L837" s="46"/>
      <c r="M837" s="213" t="s">
        <v>19</v>
      </c>
      <c r="N837" s="214" t="s">
        <v>45</v>
      </c>
      <c r="O837" s="86"/>
      <c r="P837" s="215">
        <f>O837*H837</f>
        <v>0</v>
      </c>
      <c r="Q837" s="215">
        <v>0.0034499999999999999</v>
      </c>
      <c r="R837" s="215">
        <f>Q837*H837</f>
        <v>0.015525000000000001</v>
      </c>
      <c r="S837" s="215">
        <v>0</v>
      </c>
      <c r="T837" s="216">
        <f>S837*H837</f>
        <v>0</v>
      </c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R837" s="217" t="s">
        <v>257</v>
      </c>
      <c r="AT837" s="217" t="s">
        <v>135</v>
      </c>
      <c r="AU837" s="217" t="s">
        <v>84</v>
      </c>
      <c r="AY837" s="19" t="s">
        <v>132</v>
      </c>
      <c r="BE837" s="218">
        <f>IF(N837="základní",J837,0)</f>
        <v>0</v>
      </c>
      <c r="BF837" s="218">
        <f>IF(N837="snížená",J837,0)</f>
        <v>0</v>
      </c>
      <c r="BG837" s="218">
        <f>IF(N837="zákl. přenesená",J837,0)</f>
        <v>0</v>
      </c>
      <c r="BH837" s="218">
        <f>IF(N837="sníž. přenesená",J837,0)</f>
        <v>0</v>
      </c>
      <c r="BI837" s="218">
        <f>IF(N837="nulová",J837,0)</f>
        <v>0</v>
      </c>
      <c r="BJ837" s="19" t="s">
        <v>82</v>
      </c>
      <c r="BK837" s="218">
        <f>ROUND(I837*H837,2)</f>
        <v>0</v>
      </c>
      <c r="BL837" s="19" t="s">
        <v>257</v>
      </c>
      <c r="BM837" s="217" t="s">
        <v>972</v>
      </c>
    </row>
    <row r="838" s="2" customFormat="1">
      <c r="A838" s="40"/>
      <c r="B838" s="41"/>
      <c r="C838" s="42"/>
      <c r="D838" s="219" t="s">
        <v>142</v>
      </c>
      <c r="E838" s="42"/>
      <c r="F838" s="220" t="s">
        <v>973</v>
      </c>
      <c r="G838" s="42"/>
      <c r="H838" s="42"/>
      <c r="I838" s="221"/>
      <c r="J838" s="42"/>
      <c r="K838" s="42"/>
      <c r="L838" s="46"/>
      <c r="M838" s="222"/>
      <c r="N838" s="223"/>
      <c r="O838" s="86"/>
      <c r="P838" s="86"/>
      <c r="Q838" s="86"/>
      <c r="R838" s="86"/>
      <c r="S838" s="86"/>
      <c r="T838" s="87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T838" s="19" t="s">
        <v>142</v>
      </c>
      <c r="AU838" s="19" t="s">
        <v>84</v>
      </c>
    </row>
    <row r="839" s="13" customFormat="1">
      <c r="A839" s="13"/>
      <c r="B839" s="224"/>
      <c r="C839" s="225"/>
      <c r="D839" s="226" t="s">
        <v>144</v>
      </c>
      <c r="E839" s="227" t="s">
        <v>19</v>
      </c>
      <c r="F839" s="228" t="s">
        <v>429</v>
      </c>
      <c r="G839" s="225"/>
      <c r="H839" s="227" t="s">
        <v>19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144</v>
      </c>
      <c r="AU839" s="234" t="s">
        <v>84</v>
      </c>
      <c r="AV839" s="13" t="s">
        <v>82</v>
      </c>
      <c r="AW839" s="13" t="s">
        <v>36</v>
      </c>
      <c r="AX839" s="13" t="s">
        <v>74</v>
      </c>
      <c r="AY839" s="234" t="s">
        <v>132</v>
      </c>
    </row>
    <row r="840" s="14" customFormat="1">
      <c r="A840" s="14"/>
      <c r="B840" s="235"/>
      <c r="C840" s="236"/>
      <c r="D840" s="226" t="s">
        <v>144</v>
      </c>
      <c r="E840" s="237" t="s">
        <v>19</v>
      </c>
      <c r="F840" s="238" t="s">
        <v>430</v>
      </c>
      <c r="G840" s="236"/>
      <c r="H840" s="239">
        <v>4.5</v>
      </c>
      <c r="I840" s="240"/>
      <c r="J840" s="236"/>
      <c r="K840" s="236"/>
      <c r="L840" s="241"/>
      <c r="M840" s="242"/>
      <c r="N840" s="243"/>
      <c r="O840" s="243"/>
      <c r="P840" s="243"/>
      <c r="Q840" s="243"/>
      <c r="R840" s="243"/>
      <c r="S840" s="243"/>
      <c r="T840" s="24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5" t="s">
        <v>144</v>
      </c>
      <c r="AU840" s="245" t="s">
        <v>84</v>
      </c>
      <c r="AV840" s="14" t="s">
        <v>84</v>
      </c>
      <c r="AW840" s="14" t="s">
        <v>36</v>
      </c>
      <c r="AX840" s="14" t="s">
        <v>74</v>
      </c>
      <c r="AY840" s="245" t="s">
        <v>132</v>
      </c>
    </row>
    <row r="841" s="15" customFormat="1">
      <c r="A841" s="15"/>
      <c r="B841" s="246"/>
      <c r="C841" s="247"/>
      <c r="D841" s="226" t="s">
        <v>144</v>
      </c>
      <c r="E841" s="248" t="s">
        <v>19</v>
      </c>
      <c r="F841" s="249" t="s">
        <v>147</v>
      </c>
      <c r="G841" s="247"/>
      <c r="H841" s="250">
        <v>4.5</v>
      </c>
      <c r="I841" s="251"/>
      <c r="J841" s="247"/>
      <c r="K841" s="247"/>
      <c r="L841" s="252"/>
      <c r="M841" s="253"/>
      <c r="N841" s="254"/>
      <c r="O841" s="254"/>
      <c r="P841" s="254"/>
      <c r="Q841" s="254"/>
      <c r="R841" s="254"/>
      <c r="S841" s="254"/>
      <c r="T841" s="25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56" t="s">
        <v>144</v>
      </c>
      <c r="AU841" s="256" t="s">
        <v>84</v>
      </c>
      <c r="AV841" s="15" t="s">
        <v>140</v>
      </c>
      <c r="AW841" s="15" t="s">
        <v>36</v>
      </c>
      <c r="AX841" s="15" t="s">
        <v>82</v>
      </c>
      <c r="AY841" s="256" t="s">
        <v>132</v>
      </c>
    </row>
    <row r="842" s="2" customFormat="1" ht="33" customHeight="1">
      <c r="A842" s="40"/>
      <c r="B842" s="41"/>
      <c r="C842" s="206" t="s">
        <v>974</v>
      </c>
      <c r="D842" s="206" t="s">
        <v>135</v>
      </c>
      <c r="E842" s="207" t="s">
        <v>975</v>
      </c>
      <c r="F842" s="208" t="s">
        <v>976</v>
      </c>
      <c r="G842" s="209" t="s">
        <v>194</v>
      </c>
      <c r="H842" s="210">
        <v>1</v>
      </c>
      <c r="I842" s="211"/>
      <c r="J842" s="212">
        <f>ROUND(I842*H842,2)</f>
        <v>0</v>
      </c>
      <c r="K842" s="208" t="s">
        <v>19</v>
      </c>
      <c r="L842" s="46"/>
      <c r="M842" s="213" t="s">
        <v>19</v>
      </c>
      <c r="N842" s="214" t="s">
        <v>45</v>
      </c>
      <c r="O842" s="86"/>
      <c r="P842" s="215">
        <f>O842*H842</f>
        <v>0</v>
      </c>
      <c r="Q842" s="215">
        <v>0</v>
      </c>
      <c r="R842" s="215">
        <f>Q842*H842</f>
        <v>0</v>
      </c>
      <c r="S842" s="215">
        <v>0</v>
      </c>
      <c r="T842" s="216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17" t="s">
        <v>257</v>
      </c>
      <c r="AT842" s="217" t="s">
        <v>135</v>
      </c>
      <c r="AU842" s="217" t="s">
        <v>84</v>
      </c>
      <c r="AY842" s="19" t="s">
        <v>132</v>
      </c>
      <c r="BE842" s="218">
        <f>IF(N842="základní",J842,0)</f>
        <v>0</v>
      </c>
      <c r="BF842" s="218">
        <f>IF(N842="snížená",J842,0)</f>
        <v>0</v>
      </c>
      <c r="BG842" s="218">
        <f>IF(N842="zákl. přenesená",J842,0)</f>
        <v>0</v>
      </c>
      <c r="BH842" s="218">
        <f>IF(N842="sníž. přenesená",J842,0)</f>
        <v>0</v>
      </c>
      <c r="BI842" s="218">
        <f>IF(N842="nulová",J842,0)</f>
        <v>0</v>
      </c>
      <c r="BJ842" s="19" t="s">
        <v>82</v>
      </c>
      <c r="BK842" s="218">
        <f>ROUND(I842*H842,2)</f>
        <v>0</v>
      </c>
      <c r="BL842" s="19" t="s">
        <v>257</v>
      </c>
      <c r="BM842" s="217" t="s">
        <v>977</v>
      </c>
    </row>
    <row r="843" s="2" customFormat="1" ht="49.05" customHeight="1">
      <c r="A843" s="40"/>
      <c r="B843" s="41"/>
      <c r="C843" s="206" t="s">
        <v>978</v>
      </c>
      <c r="D843" s="206" t="s">
        <v>135</v>
      </c>
      <c r="E843" s="207" t="s">
        <v>979</v>
      </c>
      <c r="F843" s="208" t="s">
        <v>980</v>
      </c>
      <c r="G843" s="209" t="s">
        <v>227</v>
      </c>
      <c r="H843" s="210">
        <v>0.02</v>
      </c>
      <c r="I843" s="211"/>
      <c r="J843" s="212">
        <f>ROUND(I843*H843,2)</f>
        <v>0</v>
      </c>
      <c r="K843" s="208" t="s">
        <v>139</v>
      </c>
      <c r="L843" s="46"/>
      <c r="M843" s="213" t="s">
        <v>19</v>
      </c>
      <c r="N843" s="214" t="s">
        <v>45</v>
      </c>
      <c r="O843" s="86"/>
      <c r="P843" s="215">
        <f>O843*H843</f>
        <v>0</v>
      </c>
      <c r="Q843" s="215">
        <v>0</v>
      </c>
      <c r="R843" s="215">
        <f>Q843*H843</f>
        <v>0</v>
      </c>
      <c r="S843" s="215">
        <v>0</v>
      </c>
      <c r="T843" s="216">
        <f>S843*H843</f>
        <v>0</v>
      </c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R843" s="217" t="s">
        <v>257</v>
      </c>
      <c r="AT843" s="217" t="s">
        <v>135</v>
      </c>
      <c r="AU843" s="217" t="s">
        <v>84</v>
      </c>
      <c r="AY843" s="19" t="s">
        <v>132</v>
      </c>
      <c r="BE843" s="218">
        <f>IF(N843="základní",J843,0)</f>
        <v>0</v>
      </c>
      <c r="BF843" s="218">
        <f>IF(N843="snížená",J843,0)</f>
        <v>0</v>
      </c>
      <c r="BG843" s="218">
        <f>IF(N843="zákl. přenesená",J843,0)</f>
        <v>0</v>
      </c>
      <c r="BH843" s="218">
        <f>IF(N843="sníž. přenesená",J843,0)</f>
        <v>0</v>
      </c>
      <c r="BI843" s="218">
        <f>IF(N843="nulová",J843,0)</f>
        <v>0</v>
      </c>
      <c r="BJ843" s="19" t="s">
        <v>82</v>
      </c>
      <c r="BK843" s="218">
        <f>ROUND(I843*H843,2)</f>
        <v>0</v>
      </c>
      <c r="BL843" s="19" t="s">
        <v>257</v>
      </c>
      <c r="BM843" s="217" t="s">
        <v>981</v>
      </c>
    </row>
    <row r="844" s="2" customFormat="1">
      <c r="A844" s="40"/>
      <c r="B844" s="41"/>
      <c r="C844" s="42"/>
      <c r="D844" s="219" t="s">
        <v>142</v>
      </c>
      <c r="E844" s="42"/>
      <c r="F844" s="220" t="s">
        <v>982</v>
      </c>
      <c r="G844" s="42"/>
      <c r="H844" s="42"/>
      <c r="I844" s="221"/>
      <c r="J844" s="42"/>
      <c r="K844" s="42"/>
      <c r="L844" s="46"/>
      <c r="M844" s="222"/>
      <c r="N844" s="223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142</v>
      </c>
      <c r="AU844" s="19" t="s">
        <v>84</v>
      </c>
    </row>
    <row r="845" s="12" customFormat="1" ht="22.8" customHeight="1">
      <c r="A845" s="12"/>
      <c r="B845" s="190"/>
      <c r="C845" s="191"/>
      <c r="D845" s="192" t="s">
        <v>73</v>
      </c>
      <c r="E845" s="204" t="s">
        <v>431</v>
      </c>
      <c r="F845" s="204" t="s">
        <v>432</v>
      </c>
      <c r="G845" s="191"/>
      <c r="H845" s="191"/>
      <c r="I845" s="194"/>
      <c r="J845" s="205">
        <f>BK845</f>
        <v>0</v>
      </c>
      <c r="K845" s="191"/>
      <c r="L845" s="196"/>
      <c r="M845" s="197"/>
      <c r="N845" s="198"/>
      <c r="O845" s="198"/>
      <c r="P845" s="199">
        <f>SUM(P846:P936)</f>
        <v>0</v>
      </c>
      <c r="Q845" s="198"/>
      <c r="R845" s="199">
        <f>SUM(R846:R936)</f>
        <v>3.7724176700000003</v>
      </c>
      <c r="S845" s="198"/>
      <c r="T845" s="200">
        <f>SUM(T846:T936)</f>
        <v>0</v>
      </c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R845" s="201" t="s">
        <v>84</v>
      </c>
      <c r="AT845" s="202" t="s">
        <v>73</v>
      </c>
      <c r="AU845" s="202" t="s">
        <v>82</v>
      </c>
      <c r="AY845" s="201" t="s">
        <v>132</v>
      </c>
      <c r="BK845" s="203">
        <f>SUM(BK846:BK936)</f>
        <v>0</v>
      </c>
    </row>
    <row r="846" s="2" customFormat="1" ht="62.7" customHeight="1">
      <c r="A846" s="40"/>
      <c r="B846" s="41"/>
      <c r="C846" s="206" t="s">
        <v>983</v>
      </c>
      <c r="D846" s="206" t="s">
        <v>135</v>
      </c>
      <c r="E846" s="207" t="s">
        <v>984</v>
      </c>
      <c r="F846" s="208" t="s">
        <v>985</v>
      </c>
      <c r="G846" s="209" t="s">
        <v>138</v>
      </c>
      <c r="H846" s="210">
        <v>44.478000000000002</v>
      </c>
      <c r="I846" s="211"/>
      <c r="J846" s="212">
        <f>ROUND(I846*H846,2)</f>
        <v>0</v>
      </c>
      <c r="K846" s="208" t="s">
        <v>139</v>
      </c>
      <c r="L846" s="46"/>
      <c r="M846" s="213" t="s">
        <v>19</v>
      </c>
      <c r="N846" s="214" t="s">
        <v>45</v>
      </c>
      <c r="O846" s="86"/>
      <c r="P846" s="215">
        <f>O846*H846</f>
        <v>0</v>
      </c>
      <c r="Q846" s="215">
        <v>0.02964</v>
      </c>
      <c r="R846" s="215">
        <f>Q846*H846</f>
        <v>1.31832792</v>
      </c>
      <c r="S846" s="215">
        <v>0</v>
      </c>
      <c r="T846" s="216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217" t="s">
        <v>257</v>
      </c>
      <c r="AT846" s="217" t="s">
        <v>135</v>
      </c>
      <c r="AU846" s="217" t="s">
        <v>84</v>
      </c>
      <c r="AY846" s="19" t="s">
        <v>132</v>
      </c>
      <c r="BE846" s="218">
        <f>IF(N846="základní",J846,0)</f>
        <v>0</v>
      </c>
      <c r="BF846" s="218">
        <f>IF(N846="snížená",J846,0)</f>
        <v>0</v>
      </c>
      <c r="BG846" s="218">
        <f>IF(N846="zákl. přenesená",J846,0)</f>
        <v>0</v>
      </c>
      <c r="BH846" s="218">
        <f>IF(N846="sníž. přenesená",J846,0)</f>
        <v>0</v>
      </c>
      <c r="BI846" s="218">
        <f>IF(N846="nulová",J846,0)</f>
        <v>0</v>
      </c>
      <c r="BJ846" s="19" t="s">
        <v>82</v>
      </c>
      <c r="BK846" s="218">
        <f>ROUND(I846*H846,2)</f>
        <v>0</v>
      </c>
      <c r="BL846" s="19" t="s">
        <v>257</v>
      </c>
      <c r="BM846" s="217" t="s">
        <v>986</v>
      </c>
    </row>
    <row r="847" s="2" customFormat="1">
      <c r="A847" s="40"/>
      <c r="B847" s="41"/>
      <c r="C847" s="42"/>
      <c r="D847" s="219" t="s">
        <v>142</v>
      </c>
      <c r="E847" s="42"/>
      <c r="F847" s="220" t="s">
        <v>987</v>
      </c>
      <c r="G847" s="42"/>
      <c r="H847" s="42"/>
      <c r="I847" s="221"/>
      <c r="J847" s="42"/>
      <c r="K847" s="42"/>
      <c r="L847" s="46"/>
      <c r="M847" s="222"/>
      <c r="N847" s="223"/>
      <c r="O847" s="86"/>
      <c r="P847" s="86"/>
      <c r="Q847" s="86"/>
      <c r="R847" s="86"/>
      <c r="S847" s="86"/>
      <c r="T847" s="87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19" t="s">
        <v>142</v>
      </c>
      <c r="AU847" s="19" t="s">
        <v>84</v>
      </c>
    </row>
    <row r="848" s="13" customFormat="1">
      <c r="A848" s="13"/>
      <c r="B848" s="224"/>
      <c r="C848" s="225"/>
      <c r="D848" s="226" t="s">
        <v>144</v>
      </c>
      <c r="E848" s="227" t="s">
        <v>19</v>
      </c>
      <c r="F848" s="228" t="s">
        <v>162</v>
      </c>
      <c r="G848" s="225"/>
      <c r="H848" s="227" t="s">
        <v>19</v>
      </c>
      <c r="I848" s="229"/>
      <c r="J848" s="225"/>
      <c r="K848" s="225"/>
      <c r="L848" s="230"/>
      <c r="M848" s="231"/>
      <c r="N848" s="232"/>
      <c r="O848" s="232"/>
      <c r="P848" s="232"/>
      <c r="Q848" s="232"/>
      <c r="R848" s="232"/>
      <c r="S848" s="232"/>
      <c r="T848" s="23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4" t="s">
        <v>144</v>
      </c>
      <c r="AU848" s="234" t="s">
        <v>84</v>
      </c>
      <c r="AV848" s="13" t="s">
        <v>82</v>
      </c>
      <c r="AW848" s="13" t="s">
        <v>36</v>
      </c>
      <c r="AX848" s="13" t="s">
        <v>74</v>
      </c>
      <c r="AY848" s="234" t="s">
        <v>132</v>
      </c>
    </row>
    <row r="849" s="14" customFormat="1">
      <c r="A849" s="14"/>
      <c r="B849" s="235"/>
      <c r="C849" s="236"/>
      <c r="D849" s="226" t="s">
        <v>144</v>
      </c>
      <c r="E849" s="237" t="s">
        <v>19</v>
      </c>
      <c r="F849" s="238" t="s">
        <v>988</v>
      </c>
      <c r="G849" s="236"/>
      <c r="H849" s="239">
        <v>8.1600000000000001</v>
      </c>
      <c r="I849" s="240"/>
      <c r="J849" s="236"/>
      <c r="K849" s="236"/>
      <c r="L849" s="241"/>
      <c r="M849" s="242"/>
      <c r="N849" s="243"/>
      <c r="O849" s="243"/>
      <c r="P849" s="243"/>
      <c r="Q849" s="243"/>
      <c r="R849" s="243"/>
      <c r="S849" s="243"/>
      <c r="T849" s="24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5" t="s">
        <v>144</v>
      </c>
      <c r="AU849" s="245" t="s">
        <v>84</v>
      </c>
      <c r="AV849" s="14" t="s">
        <v>84</v>
      </c>
      <c r="AW849" s="14" t="s">
        <v>36</v>
      </c>
      <c r="AX849" s="14" t="s">
        <v>74</v>
      </c>
      <c r="AY849" s="245" t="s">
        <v>132</v>
      </c>
    </row>
    <row r="850" s="13" customFormat="1">
      <c r="A850" s="13"/>
      <c r="B850" s="224"/>
      <c r="C850" s="225"/>
      <c r="D850" s="226" t="s">
        <v>144</v>
      </c>
      <c r="E850" s="227" t="s">
        <v>19</v>
      </c>
      <c r="F850" s="228" t="s">
        <v>164</v>
      </c>
      <c r="G850" s="225"/>
      <c r="H850" s="227" t="s">
        <v>19</v>
      </c>
      <c r="I850" s="229"/>
      <c r="J850" s="225"/>
      <c r="K850" s="225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144</v>
      </c>
      <c r="AU850" s="234" t="s">
        <v>84</v>
      </c>
      <c r="AV850" s="13" t="s">
        <v>82</v>
      </c>
      <c r="AW850" s="13" t="s">
        <v>36</v>
      </c>
      <c r="AX850" s="13" t="s">
        <v>74</v>
      </c>
      <c r="AY850" s="234" t="s">
        <v>132</v>
      </c>
    </row>
    <row r="851" s="14" customFormat="1">
      <c r="A851" s="14"/>
      <c r="B851" s="235"/>
      <c r="C851" s="236"/>
      <c r="D851" s="226" t="s">
        <v>144</v>
      </c>
      <c r="E851" s="237" t="s">
        <v>19</v>
      </c>
      <c r="F851" s="238" t="s">
        <v>989</v>
      </c>
      <c r="G851" s="236"/>
      <c r="H851" s="239">
        <v>12.704000000000001</v>
      </c>
      <c r="I851" s="240"/>
      <c r="J851" s="236"/>
      <c r="K851" s="236"/>
      <c r="L851" s="241"/>
      <c r="M851" s="242"/>
      <c r="N851" s="243"/>
      <c r="O851" s="243"/>
      <c r="P851" s="243"/>
      <c r="Q851" s="243"/>
      <c r="R851" s="243"/>
      <c r="S851" s="243"/>
      <c r="T851" s="24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5" t="s">
        <v>144</v>
      </c>
      <c r="AU851" s="245" t="s">
        <v>84</v>
      </c>
      <c r="AV851" s="14" t="s">
        <v>84</v>
      </c>
      <c r="AW851" s="14" t="s">
        <v>36</v>
      </c>
      <c r="AX851" s="14" t="s">
        <v>74</v>
      </c>
      <c r="AY851" s="245" t="s">
        <v>132</v>
      </c>
    </row>
    <row r="852" s="13" customFormat="1">
      <c r="A852" s="13"/>
      <c r="B852" s="224"/>
      <c r="C852" s="225"/>
      <c r="D852" s="226" t="s">
        <v>144</v>
      </c>
      <c r="E852" s="227" t="s">
        <v>19</v>
      </c>
      <c r="F852" s="228" t="s">
        <v>153</v>
      </c>
      <c r="G852" s="225"/>
      <c r="H852" s="227" t="s">
        <v>19</v>
      </c>
      <c r="I852" s="229"/>
      <c r="J852" s="225"/>
      <c r="K852" s="225"/>
      <c r="L852" s="230"/>
      <c r="M852" s="231"/>
      <c r="N852" s="232"/>
      <c r="O852" s="232"/>
      <c r="P852" s="232"/>
      <c r="Q852" s="232"/>
      <c r="R852" s="232"/>
      <c r="S852" s="232"/>
      <c r="T852" s="23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4" t="s">
        <v>144</v>
      </c>
      <c r="AU852" s="234" t="s">
        <v>84</v>
      </c>
      <c r="AV852" s="13" t="s">
        <v>82</v>
      </c>
      <c r="AW852" s="13" t="s">
        <v>36</v>
      </c>
      <c r="AX852" s="13" t="s">
        <v>74</v>
      </c>
      <c r="AY852" s="234" t="s">
        <v>132</v>
      </c>
    </row>
    <row r="853" s="14" customFormat="1">
      <c r="A853" s="14"/>
      <c r="B853" s="235"/>
      <c r="C853" s="236"/>
      <c r="D853" s="226" t="s">
        <v>144</v>
      </c>
      <c r="E853" s="237" t="s">
        <v>19</v>
      </c>
      <c r="F853" s="238" t="s">
        <v>990</v>
      </c>
      <c r="G853" s="236"/>
      <c r="H853" s="239">
        <v>15.182</v>
      </c>
      <c r="I853" s="240"/>
      <c r="J853" s="236"/>
      <c r="K853" s="236"/>
      <c r="L853" s="241"/>
      <c r="M853" s="242"/>
      <c r="N853" s="243"/>
      <c r="O853" s="243"/>
      <c r="P853" s="243"/>
      <c r="Q853" s="243"/>
      <c r="R853" s="243"/>
      <c r="S853" s="243"/>
      <c r="T853" s="24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45" t="s">
        <v>144</v>
      </c>
      <c r="AU853" s="245" t="s">
        <v>84</v>
      </c>
      <c r="AV853" s="14" t="s">
        <v>84</v>
      </c>
      <c r="AW853" s="14" t="s">
        <v>36</v>
      </c>
      <c r="AX853" s="14" t="s">
        <v>74</v>
      </c>
      <c r="AY853" s="245" t="s">
        <v>132</v>
      </c>
    </row>
    <row r="854" s="13" customFormat="1">
      <c r="A854" s="13"/>
      <c r="B854" s="224"/>
      <c r="C854" s="225"/>
      <c r="D854" s="226" t="s">
        <v>144</v>
      </c>
      <c r="E854" s="227" t="s">
        <v>19</v>
      </c>
      <c r="F854" s="228" t="s">
        <v>167</v>
      </c>
      <c r="G854" s="225"/>
      <c r="H854" s="227" t="s">
        <v>19</v>
      </c>
      <c r="I854" s="229"/>
      <c r="J854" s="225"/>
      <c r="K854" s="225"/>
      <c r="L854" s="230"/>
      <c r="M854" s="231"/>
      <c r="N854" s="232"/>
      <c r="O854" s="232"/>
      <c r="P854" s="232"/>
      <c r="Q854" s="232"/>
      <c r="R854" s="232"/>
      <c r="S854" s="232"/>
      <c r="T854" s="23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4" t="s">
        <v>144</v>
      </c>
      <c r="AU854" s="234" t="s">
        <v>84</v>
      </c>
      <c r="AV854" s="13" t="s">
        <v>82</v>
      </c>
      <c r="AW854" s="13" t="s">
        <v>36</v>
      </c>
      <c r="AX854" s="13" t="s">
        <v>74</v>
      </c>
      <c r="AY854" s="234" t="s">
        <v>132</v>
      </c>
    </row>
    <row r="855" s="14" customFormat="1">
      <c r="A855" s="14"/>
      <c r="B855" s="235"/>
      <c r="C855" s="236"/>
      <c r="D855" s="226" t="s">
        <v>144</v>
      </c>
      <c r="E855" s="237" t="s">
        <v>19</v>
      </c>
      <c r="F855" s="238" t="s">
        <v>991</v>
      </c>
      <c r="G855" s="236"/>
      <c r="H855" s="239">
        <v>8.4320000000000004</v>
      </c>
      <c r="I855" s="240"/>
      <c r="J855" s="236"/>
      <c r="K855" s="236"/>
      <c r="L855" s="241"/>
      <c r="M855" s="242"/>
      <c r="N855" s="243"/>
      <c r="O855" s="243"/>
      <c r="P855" s="243"/>
      <c r="Q855" s="243"/>
      <c r="R855" s="243"/>
      <c r="S855" s="243"/>
      <c r="T855" s="24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5" t="s">
        <v>144</v>
      </c>
      <c r="AU855" s="245" t="s">
        <v>84</v>
      </c>
      <c r="AV855" s="14" t="s">
        <v>84</v>
      </c>
      <c r="AW855" s="14" t="s">
        <v>36</v>
      </c>
      <c r="AX855" s="14" t="s">
        <v>74</v>
      </c>
      <c r="AY855" s="245" t="s">
        <v>132</v>
      </c>
    </row>
    <row r="856" s="15" customFormat="1">
      <c r="A856" s="15"/>
      <c r="B856" s="246"/>
      <c r="C856" s="247"/>
      <c r="D856" s="226" t="s">
        <v>144</v>
      </c>
      <c r="E856" s="248" t="s">
        <v>19</v>
      </c>
      <c r="F856" s="249" t="s">
        <v>147</v>
      </c>
      <c r="G856" s="247"/>
      <c r="H856" s="250">
        <v>44.478000000000002</v>
      </c>
      <c r="I856" s="251"/>
      <c r="J856" s="247"/>
      <c r="K856" s="247"/>
      <c r="L856" s="252"/>
      <c r="M856" s="253"/>
      <c r="N856" s="254"/>
      <c r="O856" s="254"/>
      <c r="P856" s="254"/>
      <c r="Q856" s="254"/>
      <c r="R856" s="254"/>
      <c r="S856" s="254"/>
      <c r="T856" s="25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56" t="s">
        <v>144</v>
      </c>
      <c r="AU856" s="256" t="s">
        <v>84</v>
      </c>
      <c r="AV856" s="15" t="s">
        <v>140</v>
      </c>
      <c r="AW856" s="15" t="s">
        <v>36</v>
      </c>
      <c r="AX856" s="15" t="s">
        <v>82</v>
      </c>
      <c r="AY856" s="256" t="s">
        <v>132</v>
      </c>
    </row>
    <row r="857" s="2" customFormat="1" ht="49.05" customHeight="1">
      <c r="A857" s="40"/>
      <c r="B857" s="41"/>
      <c r="C857" s="206" t="s">
        <v>992</v>
      </c>
      <c r="D857" s="206" t="s">
        <v>135</v>
      </c>
      <c r="E857" s="207" t="s">
        <v>993</v>
      </c>
      <c r="F857" s="208" t="s">
        <v>994</v>
      </c>
      <c r="G857" s="209" t="s">
        <v>180</v>
      </c>
      <c r="H857" s="210">
        <v>13.324999999999999</v>
      </c>
      <c r="I857" s="211"/>
      <c r="J857" s="212">
        <f>ROUND(I857*H857,2)</f>
        <v>0</v>
      </c>
      <c r="K857" s="208" t="s">
        <v>139</v>
      </c>
      <c r="L857" s="46"/>
      <c r="M857" s="213" t="s">
        <v>19</v>
      </c>
      <c r="N857" s="214" t="s">
        <v>45</v>
      </c>
      <c r="O857" s="86"/>
      <c r="P857" s="215">
        <f>O857*H857</f>
        <v>0</v>
      </c>
      <c r="Q857" s="215">
        <v>0.00012999999999999999</v>
      </c>
      <c r="R857" s="215">
        <f>Q857*H857</f>
        <v>0.0017322499999999999</v>
      </c>
      <c r="S857" s="215">
        <v>0</v>
      </c>
      <c r="T857" s="216">
        <f>S857*H857</f>
        <v>0</v>
      </c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R857" s="217" t="s">
        <v>257</v>
      </c>
      <c r="AT857" s="217" t="s">
        <v>135</v>
      </c>
      <c r="AU857" s="217" t="s">
        <v>84</v>
      </c>
      <c r="AY857" s="19" t="s">
        <v>132</v>
      </c>
      <c r="BE857" s="218">
        <f>IF(N857="základní",J857,0)</f>
        <v>0</v>
      </c>
      <c r="BF857" s="218">
        <f>IF(N857="snížená",J857,0)</f>
        <v>0</v>
      </c>
      <c r="BG857" s="218">
        <f>IF(N857="zákl. přenesená",J857,0)</f>
        <v>0</v>
      </c>
      <c r="BH857" s="218">
        <f>IF(N857="sníž. přenesená",J857,0)</f>
        <v>0</v>
      </c>
      <c r="BI857" s="218">
        <f>IF(N857="nulová",J857,0)</f>
        <v>0</v>
      </c>
      <c r="BJ857" s="19" t="s">
        <v>82</v>
      </c>
      <c r="BK857" s="218">
        <f>ROUND(I857*H857,2)</f>
        <v>0</v>
      </c>
      <c r="BL857" s="19" t="s">
        <v>257</v>
      </c>
      <c r="BM857" s="217" t="s">
        <v>995</v>
      </c>
    </row>
    <row r="858" s="2" customFormat="1">
      <c r="A858" s="40"/>
      <c r="B858" s="41"/>
      <c r="C858" s="42"/>
      <c r="D858" s="219" t="s">
        <v>142</v>
      </c>
      <c r="E858" s="42"/>
      <c r="F858" s="220" t="s">
        <v>996</v>
      </c>
      <c r="G858" s="42"/>
      <c r="H858" s="42"/>
      <c r="I858" s="221"/>
      <c r="J858" s="42"/>
      <c r="K858" s="42"/>
      <c r="L858" s="46"/>
      <c r="M858" s="222"/>
      <c r="N858" s="223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T858" s="19" t="s">
        <v>142</v>
      </c>
      <c r="AU858" s="19" t="s">
        <v>84</v>
      </c>
    </row>
    <row r="859" s="13" customFormat="1">
      <c r="A859" s="13"/>
      <c r="B859" s="224"/>
      <c r="C859" s="225"/>
      <c r="D859" s="226" t="s">
        <v>144</v>
      </c>
      <c r="E859" s="227" t="s">
        <v>19</v>
      </c>
      <c r="F859" s="228" t="s">
        <v>162</v>
      </c>
      <c r="G859" s="225"/>
      <c r="H859" s="227" t="s">
        <v>19</v>
      </c>
      <c r="I859" s="229"/>
      <c r="J859" s="225"/>
      <c r="K859" s="225"/>
      <c r="L859" s="230"/>
      <c r="M859" s="231"/>
      <c r="N859" s="232"/>
      <c r="O859" s="232"/>
      <c r="P859" s="232"/>
      <c r="Q859" s="232"/>
      <c r="R859" s="232"/>
      <c r="S859" s="232"/>
      <c r="T859" s="23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4" t="s">
        <v>144</v>
      </c>
      <c r="AU859" s="234" t="s">
        <v>84</v>
      </c>
      <c r="AV859" s="13" t="s">
        <v>82</v>
      </c>
      <c r="AW859" s="13" t="s">
        <v>36</v>
      </c>
      <c r="AX859" s="13" t="s">
        <v>74</v>
      </c>
      <c r="AY859" s="234" t="s">
        <v>132</v>
      </c>
    </row>
    <row r="860" s="14" customFormat="1">
      <c r="A860" s="14"/>
      <c r="B860" s="235"/>
      <c r="C860" s="236"/>
      <c r="D860" s="226" t="s">
        <v>144</v>
      </c>
      <c r="E860" s="237" t="s">
        <v>19</v>
      </c>
      <c r="F860" s="238" t="s">
        <v>997</v>
      </c>
      <c r="G860" s="236"/>
      <c r="H860" s="239">
        <v>2.9500000000000002</v>
      </c>
      <c r="I860" s="240"/>
      <c r="J860" s="236"/>
      <c r="K860" s="236"/>
      <c r="L860" s="241"/>
      <c r="M860" s="242"/>
      <c r="N860" s="243"/>
      <c r="O860" s="243"/>
      <c r="P860" s="243"/>
      <c r="Q860" s="243"/>
      <c r="R860" s="243"/>
      <c r="S860" s="243"/>
      <c r="T860" s="24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5" t="s">
        <v>144</v>
      </c>
      <c r="AU860" s="245" t="s">
        <v>84</v>
      </c>
      <c r="AV860" s="14" t="s">
        <v>84</v>
      </c>
      <c r="AW860" s="14" t="s">
        <v>36</v>
      </c>
      <c r="AX860" s="14" t="s">
        <v>74</v>
      </c>
      <c r="AY860" s="245" t="s">
        <v>132</v>
      </c>
    </row>
    <row r="861" s="13" customFormat="1">
      <c r="A861" s="13"/>
      <c r="B861" s="224"/>
      <c r="C861" s="225"/>
      <c r="D861" s="226" t="s">
        <v>144</v>
      </c>
      <c r="E861" s="227" t="s">
        <v>19</v>
      </c>
      <c r="F861" s="228" t="s">
        <v>164</v>
      </c>
      <c r="G861" s="225"/>
      <c r="H861" s="227" t="s">
        <v>19</v>
      </c>
      <c r="I861" s="229"/>
      <c r="J861" s="225"/>
      <c r="K861" s="225"/>
      <c r="L861" s="230"/>
      <c r="M861" s="231"/>
      <c r="N861" s="232"/>
      <c r="O861" s="232"/>
      <c r="P861" s="232"/>
      <c r="Q861" s="232"/>
      <c r="R861" s="232"/>
      <c r="S861" s="232"/>
      <c r="T861" s="23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4" t="s">
        <v>144</v>
      </c>
      <c r="AU861" s="234" t="s">
        <v>84</v>
      </c>
      <c r="AV861" s="13" t="s">
        <v>82</v>
      </c>
      <c r="AW861" s="13" t="s">
        <v>36</v>
      </c>
      <c r="AX861" s="13" t="s">
        <v>74</v>
      </c>
      <c r="AY861" s="234" t="s">
        <v>132</v>
      </c>
    </row>
    <row r="862" s="14" customFormat="1">
      <c r="A862" s="14"/>
      <c r="B862" s="235"/>
      <c r="C862" s="236"/>
      <c r="D862" s="226" t="s">
        <v>144</v>
      </c>
      <c r="E862" s="237" t="s">
        <v>19</v>
      </c>
      <c r="F862" s="238" t="s">
        <v>998</v>
      </c>
      <c r="G862" s="236"/>
      <c r="H862" s="239">
        <v>3.6699999999999999</v>
      </c>
      <c r="I862" s="240"/>
      <c r="J862" s="236"/>
      <c r="K862" s="236"/>
      <c r="L862" s="241"/>
      <c r="M862" s="242"/>
      <c r="N862" s="243"/>
      <c r="O862" s="243"/>
      <c r="P862" s="243"/>
      <c r="Q862" s="243"/>
      <c r="R862" s="243"/>
      <c r="S862" s="243"/>
      <c r="T862" s="24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5" t="s">
        <v>144</v>
      </c>
      <c r="AU862" s="245" t="s">
        <v>84</v>
      </c>
      <c r="AV862" s="14" t="s">
        <v>84</v>
      </c>
      <c r="AW862" s="14" t="s">
        <v>36</v>
      </c>
      <c r="AX862" s="14" t="s">
        <v>74</v>
      </c>
      <c r="AY862" s="245" t="s">
        <v>132</v>
      </c>
    </row>
    <row r="863" s="13" customFormat="1">
      <c r="A863" s="13"/>
      <c r="B863" s="224"/>
      <c r="C863" s="225"/>
      <c r="D863" s="226" t="s">
        <v>144</v>
      </c>
      <c r="E863" s="227" t="s">
        <v>19</v>
      </c>
      <c r="F863" s="228" t="s">
        <v>153</v>
      </c>
      <c r="G863" s="225"/>
      <c r="H863" s="227" t="s">
        <v>19</v>
      </c>
      <c r="I863" s="229"/>
      <c r="J863" s="225"/>
      <c r="K863" s="225"/>
      <c r="L863" s="230"/>
      <c r="M863" s="231"/>
      <c r="N863" s="232"/>
      <c r="O863" s="232"/>
      <c r="P863" s="232"/>
      <c r="Q863" s="232"/>
      <c r="R863" s="232"/>
      <c r="S863" s="232"/>
      <c r="T863" s="23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4" t="s">
        <v>144</v>
      </c>
      <c r="AU863" s="234" t="s">
        <v>84</v>
      </c>
      <c r="AV863" s="13" t="s">
        <v>82</v>
      </c>
      <c r="AW863" s="13" t="s">
        <v>36</v>
      </c>
      <c r="AX863" s="13" t="s">
        <v>74</v>
      </c>
      <c r="AY863" s="234" t="s">
        <v>132</v>
      </c>
    </row>
    <row r="864" s="14" customFormat="1">
      <c r="A864" s="14"/>
      <c r="B864" s="235"/>
      <c r="C864" s="236"/>
      <c r="D864" s="226" t="s">
        <v>144</v>
      </c>
      <c r="E864" s="237" t="s">
        <v>19</v>
      </c>
      <c r="F864" s="238" t="s">
        <v>998</v>
      </c>
      <c r="G864" s="236"/>
      <c r="H864" s="239">
        <v>3.6699999999999999</v>
      </c>
      <c r="I864" s="240"/>
      <c r="J864" s="236"/>
      <c r="K864" s="236"/>
      <c r="L864" s="241"/>
      <c r="M864" s="242"/>
      <c r="N864" s="243"/>
      <c r="O864" s="243"/>
      <c r="P864" s="243"/>
      <c r="Q864" s="243"/>
      <c r="R864" s="243"/>
      <c r="S864" s="243"/>
      <c r="T864" s="24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5" t="s">
        <v>144</v>
      </c>
      <c r="AU864" s="245" t="s">
        <v>84</v>
      </c>
      <c r="AV864" s="14" t="s">
        <v>84</v>
      </c>
      <c r="AW864" s="14" t="s">
        <v>36</v>
      </c>
      <c r="AX864" s="14" t="s">
        <v>74</v>
      </c>
      <c r="AY864" s="245" t="s">
        <v>132</v>
      </c>
    </row>
    <row r="865" s="13" customFormat="1">
      <c r="A865" s="13"/>
      <c r="B865" s="224"/>
      <c r="C865" s="225"/>
      <c r="D865" s="226" t="s">
        <v>144</v>
      </c>
      <c r="E865" s="227" t="s">
        <v>19</v>
      </c>
      <c r="F865" s="228" t="s">
        <v>167</v>
      </c>
      <c r="G865" s="225"/>
      <c r="H865" s="227" t="s">
        <v>19</v>
      </c>
      <c r="I865" s="229"/>
      <c r="J865" s="225"/>
      <c r="K865" s="225"/>
      <c r="L865" s="230"/>
      <c r="M865" s="231"/>
      <c r="N865" s="232"/>
      <c r="O865" s="232"/>
      <c r="P865" s="232"/>
      <c r="Q865" s="232"/>
      <c r="R865" s="232"/>
      <c r="S865" s="232"/>
      <c r="T865" s="23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4" t="s">
        <v>144</v>
      </c>
      <c r="AU865" s="234" t="s">
        <v>84</v>
      </c>
      <c r="AV865" s="13" t="s">
        <v>82</v>
      </c>
      <c r="AW865" s="13" t="s">
        <v>36</v>
      </c>
      <c r="AX865" s="13" t="s">
        <v>74</v>
      </c>
      <c r="AY865" s="234" t="s">
        <v>132</v>
      </c>
    </row>
    <row r="866" s="14" customFormat="1">
      <c r="A866" s="14"/>
      <c r="B866" s="235"/>
      <c r="C866" s="236"/>
      <c r="D866" s="226" t="s">
        <v>144</v>
      </c>
      <c r="E866" s="237" t="s">
        <v>19</v>
      </c>
      <c r="F866" s="238" t="s">
        <v>999</v>
      </c>
      <c r="G866" s="236"/>
      <c r="H866" s="239">
        <v>3.0350000000000001</v>
      </c>
      <c r="I866" s="240"/>
      <c r="J866" s="236"/>
      <c r="K866" s="236"/>
      <c r="L866" s="241"/>
      <c r="M866" s="242"/>
      <c r="N866" s="243"/>
      <c r="O866" s="243"/>
      <c r="P866" s="243"/>
      <c r="Q866" s="243"/>
      <c r="R866" s="243"/>
      <c r="S866" s="243"/>
      <c r="T866" s="24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45" t="s">
        <v>144</v>
      </c>
      <c r="AU866" s="245" t="s">
        <v>84</v>
      </c>
      <c r="AV866" s="14" t="s">
        <v>84</v>
      </c>
      <c r="AW866" s="14" t="s">
        <v>36</v>
      </c>
      <c r="AX866" s="14" t="s">
        <v>74</v>
      </c>
      <c r="AY866" s="245" t="s">
        <v>132</v>
      </c>
    </row>
    <row r="867" s="15" customFormat="1">
      <c r="A867" s="15"/>
      <c r="B867" s="246"/>
      <c r="C867" s="247"/>
      <c r="D867" s="226" t="s">
        <v>144</v>
      </c>
      <c r="E867" s="248" t="s">
        <v>19</v>
      </c>
      <c r="F867" s="249" t="s">
        <v>147</v>
      </c>
      <c r="G867" s="247"/>
      <c r="H867" s="250">
        <v>13.324999999999999</v>
      </c>
      <c r="I867" s="251"/>
      <c r="J867" s="247"/>
      <c r="K867" s="247"/>
      <c r="L867" s="252"/>
      <c r="M867" s="253"/>
      <c r="N867" s="254"/>
      <c r="O867" s="254"/>
      <c r="P867" s="254"/>
      <c r="Q867" s="254"/>
      <c r="R867" s="254"/>
      <c r="S867" s="254"/>
      <c r="T867" s="25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56" t="s">
        <v>144</v>
      </c>
      <c r="AU867" s="256" t="s">
        <v>84</v>
      </c>
      <c r="AV867" s="15" t="s">
        <v>140</v>
      </c>
      <c r="AW867" s="15" t="s">
        <v>36</v>
      </c>
      <c r="AX867" s="15" t="s">
        <v>82</v>
      </c>
      <c r="AY867" s="256" t="s">
        <v>132</v>
      </c>
    </row>
    <row r="868" s="2" customFormat="1" ht="49.05" customHeight="1">
      <c r="A868" s="40"/>
      <c r="B868" s="41"/>
      <c r="C868" s="206" t="s">
        <v>1000</v>
      </c>
      <c r="D868" s="206" t="s">
        <v>135</v>
      </c>
      <c r="E868" s="207" t="s">
        <v>1001</v>
      </c>
      <c r="F868" s="208" t="s">
        <v>1002</v>
      </c>
      <c r="G868" s="209" t="s">
        <v>138</v>
      </c>
      <c r="H868" s="210">
        <v>118.55</v>
      </c>
      <c r="I868" s="211"/>
      <c r="J868" s="212">
        <f>ROUND(I868*H868,2)</f>
        <v>0</v>
      </c>
      <c r="K868" s="208" t="s">
        <v>139</v>
      </c>
      <c r="L868" s="46"/>
      <c r="M868" s="213" t="s">
        <v>19</v>
      </c>
      <c r="N868" s="214" t="s">
        <v>45</v>
      </c>
      <c r="O868" s="86"/>
      <c r="P868" s="215">
        <f>O868*H868</f>
        <v>0</v>
      </c>
      <c r="Q868" s="215">
        <v>0.012200000000000001</v>
      </c>
      <c r="R868" s="215">
        <f>Q868*H868</f>
        <v>1.44631</v>
      </c>
      <c r="S868" s="215">
        <v>0</v>
      </c>
      <c r="T868" s="216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7" t="s">
        <v>257</v>
      </c>
      <c r="AT868" s="217" t="s">
        <v>135</v>
      </c>
      <c r="AU868" s="217" t="s">
        <v>84</v>
      </c>
      <c r="AY868" s="19" t="s">
        <v>132</v>
      </c>
      <c r="BE868" s="218">
        <f>IF(N868="základní",J868,0)</f>
        <v>0</v>
      </c>
      <c r="BF868" s="218">
        <f>IF(N868="snížená",J868,0)</f>
        <v>0</v>
      </c>
      <c r="BG868" s="218">
        <f>IF(N868="zákl. přenesená",J868,0)</f>
        <v>0</v>
      </c>
      <c r="BH868" s="218">
        <f>IF(N868="sníž. přenesená",J868,0)</f>
        <v>0</v>
      </c>
      <c r="BI868" s="218">
        <f>IF(N868="nulová",J868,0)</f>
        <v>0</v>
      </c>
      <c r="BJ868" s="19" t="s">
        <v>82</v>
      </c>
      <c r="BK868" s="218">
        <f>ROUND(I868*H868,2)</f>
        <v>0</v>
      </c>
      <c r="BL868" s="19" t="s">
        <v>257</v>
      </c>
      <c r="BM868" s="217" t="s">
        <v>1003</v>
      </c>
    </row>
    <row r="869" s="2" customFormat="1">
      <c r="A869" s="40"/>
      <c r="B869" s="41"/>
      <c r="C869" s="42"/>
      <c r="D869" s="219" t="s">
        <v>142</v>
      </c>
      <c r="E869" s="42"/>
      <c r="F869" s="220" t="s">
        <v>1004</v>
      </c>
      <c r="G869" s="42"/>
      <c r="H869" s="42"/>
      <c r="I869" s="221"/>
      <c r="J869" s="42"/>
      <c r="K869" s="42"/>
      <c r="L869" s="46"/>
      <c r="M869" s="222"/>
      <c r="N869" s="223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9" t="s">
        <v>142</v>
      </c>
      <c r="AU869" s="19" t="s">
        <v>84</v>
      </c>
    </row>
    <row r="870" s="13" customFormat="1">
      <c r="A870" s="13"/>
      <c r="B870" s="224"/>
      <c r="C870" s="225"/>
      <c r="D870" s="226" t="s">
        <v>144</v>
      </c>
      <c r="E870" s="227" t="s">
        <v>19</v>
      </c>
      <c r="F870" s="228" t="s">
        <v>162</v>
      </c>
      <c r="G870" s="225"/>
      <c r="H870" s="227" t="s">
        <v>19</v>
      </c>
      <c r="I870" s="229"/>
      <c r="J870" s="225"/>
      <c r="K870" s="225"/>
      <c r="L870" s="230"/>
      <c r="M870" s="231"/>
      <c r="N870" s="232"/>
      <c r="O870" s="232"/>
      <c r="P870" s="232"/>
      <c r="Q870" s="232"/>
      <c r="R870" s="232"/>
      <c r="S870" s="232"/>
      <c r="T870" s="23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4" t="s">
        <v>144</v>
      </c>
      <c r="AU870" s="234" t="s">
        <v>84</v>
      </c>
      <c r="AV870" s="13" t="s">
        <v>82</v>
      </c>
      <c r="AW870" s="13" t="s">
        <v>36</v>
      </c>
      <c r="AX870" s="13" t="s">
        <v>74</v>
      </c>
      <c r="AY870" s="234" t="s">
        <v>132</v>
      </c>
    </row>
    <row r="871" s="14" customFormat="1">
      <c r="A871" s="14"/>
      <c r="B871" s="235"/>
      <c r="C871" s="236"/>
      <c r="D871" s="226" t="s">
        <v>144</v>
      </c>
      <c r="E871" s="237" t="s">
        <v>19</v>
      </c>
      <c r="F871" s="238" t="s">
        <v>590</v>
      </c>
      <c r="G871" s="236"/>
      <c r="H871" s="239">
        <v>26.66</v>
      </c>
      <c r="I871" s="240"/>
      <c r="J871" s="236"/>
      <c r="K871" s="236"/>
      <c r="L871" s="241"/>
      <c r="M871" s="242"/>
      <c r="N871" s="243"/>
      <c r="O871" s="243"/>
      <c r="P871" s="243"/>
      <c r="Q871" s="243"/>
      <c r="R871" s="243"/>
      <c r="S871" s="243"/>
      <c r="T871" s="24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5" t="s">
        <v>144</v>
      </c>
      <c r="AU871" s="245" t="s">
        <v>84</v>
      </c>
      <c r="AV871" s="14" t="s">
        <v>84</v>
      </c>
      <c r="AW871" s="14" t="s">
        <v>36</v>
      </c>
      <c r="AX871" s="14" t="s">
        <v>74</v>
      </c>
      <c r="AY871" s="245" t="s">
        <v>132</v>
      </c>
    </row>
    <row r="872" s="13" customFormat="1">
      <c r="A872" s="13"/>
      <c r="B872" s="224"/>
      <c r="C872" s="225"/>
      <c r="D872" s="226" t="s">
        <v>144</v>
      </c>
      <c r="E872" s="227" t="s">
        <v>19</v>
      </c>
      <c r="F872" s="228" t="s">
        <v>164</v>
      </c>
      <c r="G872" s="225"/>
      <c r="H872" s="227" t="s">
        <v>19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4" t="s">
        <v>144</v>
      </c>
      <c r="AU872" s="234" t="s">
        <v>84</v>
      </c>
      <c r="AV872" s="13" t="s">
        <v>82</v>
      </c>
      <c r="AW872" s="13" t="s">
        <v>36</v>
      </c>
      <c r="AX872" s="13" t="s">
        <v>74</v>
      </c>
      <c r="AY872" s="234" t="s">
        <v>132</v>
      </c>
    </row>
    <row r="873" s="14" customFormat="1">
      <c r="A873" s="14"/>
      <c r="B873" s="235"/>
      <c r="C873" s="236"/>
      <c r="D873" s="226" t="s">
        <v>144</v>
      </c>
      <c r="E873" s="237" t="s">
        <v>19</v>
      </c>
      <c r="F873" s="238" t="s">
        <v>591</v>
      </c>
      <c r="G873" s="236"/>
      <c r="H873" s="239">
        <v>34.18</v>
      </c>
      <c r="I873" s="240"/>
      <c r="J873" s="236"/>
      <c r="K873" s="236"/>
      <c r="L873" s="241"/>
      <c r="M873" s="242"/>
      <c r="N873" s="243"/>
      <c r="O873" s="243"/>
      <c r="P873" s="243"/>
      <c r="Q873" s="243"/>
      <c r="R873" s="243"/>
      <c r="S873" s="243"/>
      <c r="T873" s="24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45" t="s">
        <v>144</v>
      </c>
      <c r="AU873" s="245" t="s">
        <v>84</v>
      </c>
      <c r="AV873" s="14" t="s">
        <v>84</v>
      </c>
      <c r="AW873" s="14" t="s">
        <v>36</v>
      </c>
      <c r="AX873" s="14" t="s">
        <v>74</v>
      </c>
      <c r="AY873" s="245" t="s">
        <v>132</v>
      </c>
    </row>
    <row r="874" s="13" customFormat="1">
      <c r="A874" s="13"/>
      <c r="B874" s="224"/>
      <c r="C874" s="225"/>
      <c r="D874" s="226" t="s">
        <v>144</v>
      </c>
      <c r="E874" s="227" t="s">
        <v>19</v>
      </c>
      <c r="F874" s="228" t="s">
        <v>153</v>
      </c>
      <c r="G874" s="225"/>
      <c r="H874" s="227" t="s">
        <v>19</v>
      </c>
      <c r="I874" s="229"/>
      <c r="J874" s="225"/>
      <c r="K874" s="225"/>
      <c r="L874" s="230"/>
      <c r="M874" s="231"/>
      <c r="N874" s="232"/>
      <c r="O874" s="232"/>
      <c r="P874" s="232"/>
      <c r="Q874" s="232"/>
      <c r="R874" s="232"/>
      <c r="S874" s="232"/>
      <c r="T874" s="23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4" t="s">
        <v>144</v>
      </c>
      <c r="AU874" s="234" t="s">
        <v>84</v>
      </c>
      <c r="AV874" s="13" t="s">
        <v>82</v>
      </c>
      <c r="AW874" s="13" t="s">
        <v>36</v>
      </c>
      <c r="AX874" s="13" t="s">
        <v>74</v>
      </c>
      <c r="AY874" s="234" t="s">
        <v>132</v>
      </c>
    </row>
    <row r="875" s="14" customFormat="1">
      <c r="A875" s="14"/>
      <c r="B875" s="235"/>
      <c r="C875" s="236"/>
      <c r="D875" s="226" t="s">
        <v>144</v>
      </c>
      <c r="E875" s="237" t="s">
        <v>19</v>
      </c>
      <c r="F875" s="238" t="s">
        <v>592</v>
      </c>
      <c r="G875" s="236"/>
      <c r="H875" s="239">
        <v>31.52</v>
      </c>
      <c r="I875" s="240"/>
      <c r="J875" s="236"/>
      <c r="K875" s="236"/>
      <c r="L875" s="241"/>
      <c r="M875" s="242"/>
      <c r="N875" s="243"/>
      <c r="O875" s="243"/>
      <c r="P875" s="243"/>
      <c r="Q875" s="243"/>
      <c r="R875" s="243"/>
      <c r="S875" s="243"/>
      <c r="T875" s="24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5" t="s">
        <v>144</v>
      </c>
      <c r="AU875" s="245" t="s">
        <v>84</v>
      </c>
      <c r="AV875" s="14" t="s">
        <v>84</v>
      </c>
      <c r="AW875" s="14" t="s">
        <v>36</v>
      </c>
      <c r="AX875" s="14" t="s">
        <v>74</v>
      </c>
      <c r="AY875" s="245" t="s">
        <v>132</v>
      </c>
    </row>
    <row r="876" s="13" customFormat="1">
      <c r="A876" s="13"/>
      <c r="B876" s="224"/>
      <c r="C876" s="225"/>
      <c r="D876" s="226" t="s">
        <v>144</v>
      </c>
      <c r="E876" s="227" t="s">
        <v>19</v>
      </c>
      <c r="F876" s="228" t="s">
        <v>167</v>
      </c>
      <c r="G876" s="225"/>
      <c r="H876" s="227" t="s">
        <v>19</v>
      </c>
      <c r="I876" s="229"/>
      <c r="J876" s="225"/>
      <c r="K876" s="225"/>
      <c r="L876" s="230"/>
      <c r="M876" s="231"/>
      <c r="N876" s="232"/>
      <c r="O876" s="232"/>
      <c r="P876" s="232"/>
      <c r="Q876" s="232"/>
      <c r="R876" s="232"/>
      <c r="S876" s="232"/>
      <c r="T876" s="23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4" t="s">
        <v>144</v>
      </c>
      <c r="AU876" s="234" t="s">
        <v>84</v>
      </c>
      <c r="AV876" s="13" t="s">
        <v>82</v>
      </c>
      <c r="AW876" s="13" t="s">
        <v>36</v>
      </c>
      <c r="AX876" s="13" t="s">
        <v>74</v>
      </c>
      <c r="AY876" s="234" t="s">
        <v>132</v>
      </c>
    </row>
    <row r="877" s="14" customFormat="1">
      <c r="A877" s="14"/>
      <c r="B877" s="235"/>
      <c r="C877" s="236"/>
      <c r="D877" s="226" t="s">
        <v>144</v>
      </c>
      <c r="E877" s="237" t="s">
        <v>19</v>
      </c>
      <c r="F877" s="238" t="s">
        <v>593</v>
      </c>
      <c r="G877" s="236"/>
      <c r="H877" s="239">
        <v>26.190000000000001</v>
      </c>
      <c r="I877" s="240"/>
      <c r="J877" s="236"/>
      <c r="K877" s="236"/>
      <c r="L877" s="241"/>
      <c r="M877" s="242"/>
      <c r="N877" s="243"/>
      <c r="O877" s="243"/>
      <c r="P877" s="243"/>
      <c r="Q877" s="243"/>
      <c r="R877" s="243"/>
      <c r="S877" s="243"/>
      <c r="T877" s="24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45" t="s">
        <v>144</v>
      </c>
      <c r="AU877" s="245" t="s">
        <v>84</v>
      </c>
      <c r="AV877" s="14" t="s">
        <v>84</v>
      </c>
      <c r="AW877" s="14" t="s">
        <v>36</v>
      </c>
      <c r="AX877" s="14" t="s">
        <v>74</v>
      </c>
      <c r="AY877" s="245" t="s">
        <v>132</v>
      </c>
    </row>
    <row r="878" s="15" customFormat="1">
      <c r="A878" s="15"/>
      <c r="B878" s="246"/>
      <c r="C878" s="247"/>
      <c r="D878" s="226" t="s">
        <v>144</v>
      </c>
      <c r="E878" s="248" t="s">
        <v>19</v>
      </c>
      <c r="F878" s="249" t="s">
        <v>147</v>
      </c>
      <c r="G878" s="247"/>
      <c r="H878" s="250">
        <v>118.55</v>
      </c>
      <c r="I878" s="251"/>
      <c r="J878" s="247"/>
      <c r="K878" s="247"/>
      <c r="L878" s="252"/>
      <c r="M878" s="253"/>
      <c r="N878" s="254"/>
      <c r="O878" s="254"/>
      <c r="P878" s="254"/>
      <c r="Q878" s="254"/>
      <c r="R878" s="254"/>
      <c r="S878" s="254"/>
      <c r="T878" s="25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56" t="s">
        <v>144</v>
      </c>
      <c r="AU878" s="256" t="s">
        <v>84</v>
      </c>
      <c r="AV878" s="15" t="s">
        <v>140</v>
      </c>
      <c r="AW878" s="15" t="s">
        <v>36</v>
      </c>
      <c r="AX878" s="15" t="s">
        <v>82</v>
      </c>
      <c r="AY878" s="256" t="s">
        <v>132</v>
      </c>
    </row>
    <row r="879" s="2" customFormat="1" ht="44.25" customHeight="1">
      <c r="A879" s="40"/>
      <c r="B879" s="41"/>
      <c r="C879" s="206" t="s">
        <v>1005</v>
      </c>
      <c r="D879" s="206" t="s">
        <v>135</v>
      </c>
      <c r="E879" s="207" t="s">
        <v>1006</v>
      </c>
      <c r="F879" s="208" t="s">
        <v>1007</v>
      </c>
      <c r="G879" s="209" t="s">
        <v>180</v>
      </c>
      <c r="H879" s="210">
        <v>16</v>
      </c>
      <c r="I879" s="211"/>
      <c r="J879" s="212">
        <f>ROUND(I879*H879,2)</f>
        <v>0</v>
      </c>
      <c r="K879" s="208" t="s">
        <v>139</v>
      </c>
      <c r="L879" s="46"/>
      <c r="M879" s="213" t="s">
        <v>19</v>
      </c>
      <c r="N879" s="214" t="s">
        <v>45</v>
      </c>
      <c r="O879" s="86"/>
      <c r="P879" s="215">
        <f>O879*H879</f>
        <v>0</v>
      </c>
      <c r="Q879" s="215">
        <v>0.01306</v>
      </c>
      <c r="R879" s="215">
        <f>Q879*H879</f>
        <v>0.20896000000000001</v>
      </c>
      <c r="S879" s="215">
        <v>0</v>
      </c>
      <c r="T879" s="216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7" t="s">
        <v>257</v>
      </c>
      <c r="AT879" s="217" t="s">
        <v>135</v>
      </c>
      <c r="AU879" s="217" t="s">
        <v>84</v>
      </c>
      <c r="AY879" s="19" t="s">
        <v>132</v>
      </c>
      <c r="BE879" s="218">
        <f>IF(N879="základní",J879,0)</f>
        <v>0</v>
      </c>
      <c r="BF879" s="218">
        <f>IF(N879="snížená",J879,0)</f>
        <v>0</v>
      </c>
      <c r="BG879" s="218">
        <f>IF(N879="zákl. přenesená",J879,0)</f>
        <v>0</v>
      </c>
      <c r="BH879" s="218">
        <f>IF(N879="sníž. přenesená",J879,0)</f>
        <v>0</v>
      </c>
      <c r="BI879" s="218">
        <f>IF(N879="nulová",J879,0)</f>
        <v>0</v>
      </c>
      <c r="BJ879" s="19" t="s">
        <v>82</v>
      </c>
      <c r="BK879" s="218">
        <f>ROUND(I879*H879,2)</f>
        <v>0</v>
      </c>
      <c r="BL879" s="19" t="s">
        <v>257</v>
      </c>
      <c r="BM879" s="217" t="s">
        <v>1008</v>
      </c>
    </row>
    <row r="880" s="2" customFormat="1">
      <c r="A880" s="40"/>
      <c r="B880" s="41"/>
      <c r="C880" s="42"/>
      <c r="D880" s="219" t="s">
        <v>142</v>
      </c>
      <c r="E880" s="42"/>
      <c r="F880" s="220" t="s">
        <v>1009</v>
      </c>
      <c r="G880" s="42"/>
      <c r="H880" s="42"/>
      <c r="I880" s="221"/>
      <c r="J880" s="42"/>
      <c r="K880" s="42"/>
      <c r="L880" s="46"/>
      <c r="M880" s="222"/>
      <c r="N880" s="223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142</v>
      </c>
      <c r="AU880" s="19" t="s">
        <v>84</v>
      </c>
    </row>
    <row r="881" s="13" customFormat="1">
      <c r="A881" s="13"/>
      <c r="B881" s="224"/>
      <c r="C881" s="225"/>
      <c r="D881" s="226" t="s">
        <v>144</v>
      </c>
      <c r="E881" s="227" t="s">
        <v>19</v>
      </c>
      <c r="F881" s="228" t="s">
        <v>162</v>
      </c>
      <c r="G881" s="225"/>
      <c r="H881" s="227" t="s">
        <v>19</v>
      </c>
      <c r="I881" s="229"/>
      <c r="J881" s="225"/>
      <c r="K881" s="225"/>
      <c r="L881" s="230"/>
      <c r="M881" s="231"/>
      <c r="N881" s="232"/>
      <c r="O881" s="232"/>
      <c r="P881" s="232"/>
      <c r="Q881" s="232"/>
      <c r="R881" s="232"/>
      <c r="S881" s="232"/>
      <c r="T881" s="23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4" t="s">
        <v>144</v>
      </c>
      <c r="AU881" s="234" t="s">
        <v>84</v>
      </c>
      <c r="AV881" s="13" t="s">
        <v>82</v>
      </c>
      <c r="AW881" s="13" t="s">
        <v>36</v>
      </c>
      <c r="AX881" s="13" t="s">
        <v>74</v>
      </c>
      <c r="AY881" s="234" t="s">
        <v>132</v>
      </c>
    </row>
    <row r="882" s="14" customFormat="1">
      <c r="A882" s="14"/>
      <c r="B882" s="235"/>
      <c r="C882" s="236"/>
      <c r="D882" s="226" t="s">
        <v>144</v>
      </c>
      <c r="E882" s="237" t="s">
        <v>19</v>
      </c>
      <c r="F882" s="238" t="s">
        <v>1010</v>
      </c>
      <c r="G882" s="236"/>
      <c r="H882" s="239">
        <v>6.4000000000000004</v>
      </c>
      <c r="I882" s="240"/>
      <c r="J882" s="236"/>
      <c r="K882" s="236"/>
      <c r="L882" s="241"/>
      <c r="M882" s="242"/>
      <c r="N882" s="243"/>
      <c r="O882" s="243"/>
      <c r="P882" s="243"/>
      <c r="Q882" s="243"/>
      <c r="R882" s="243"/>
      <c r="S882" s="243"/>
      <c r="T882" s="24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5" t="s">
        <v>144</v>
      </c>
      <c r="AU882" s="245" t="s">
        <v>84</v>
      </c>
      <c r="AV882" s="14" t="s">
        <v>84</v>
      </c>
      <c r="AW882" s="14" t="s">
        <v>36</v>
      </c>
      <c r="AX882" s="14" t="s">
        <v>74</v>
      </c>
      <c r="AY882" s="245" t="s">
        <v>132</v>
      </c>
    </row>
    <row r="883" s="13" customFormat="1">
      <c r="A883" s="13"/>
      <c r="B883" s="224"/>
      <c r="C883" s="225"/>
      <c r="D883" s="226" t="s">
        <v>144</v>
      </c>
      <c r="E883" s="227" t="s">
        <v>19</v>
      </c>
      <c r="F883" s="228" t="s">
        <v>164</v>
      </c>
      <c r="G883" s="225"/>
      <c r="H883" s="227" t="s">
        <v>19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4" t="s">
        <v>144</v>
      </c>
      <c r="AU883" s="234" t="s">
        <v>84</v>
      </c>
      <c r="AV883" s="13" t="s">
        <v>82</v>
      </c>
      <c r="AW883" s="13" t="s">
        <v>36</v>
      </c>
      <c r="AX883" s="13" t="s">
        <v>74</v>
      </c>
      <c r="AY883" s="234" t="s">
        <v>132</v>
      </c>
    </row>
    <row r="884" s="14" customFormat="1">
      <c r="A884" s="14"/>
      <c r="B884" s="235"/>
      <c r="C884" s="236"/>
      <c r="D884" s="226" t="s">
        <v>144</v>
      </c>
      <c r="E884" s="237" t="s">
        <v>19</v>
      </c>
      <c r="F884" s="238" t="s">
        <v>1011</v>
      </c>
      <c r="G884" s="236"/>
      <c r="H884" s="239">
        <v>3.2000000000000002</v>
      </c>
      <c r="I884" s="240"/>
      <c r="J884" s="236"/>
      <c r="K884" s="236"/>
      <c r="L884" s="241"/>
      <c r="M884" s="242"/>
      <c r="N884" s="243"/>
      <c r="O884" s="243"/>
      <c r="P884" s="243"/>
      <c r="Q884" s="243"/>
      <c r="R884" s="243"/>
      <c r="S884" s="243"/>
      <c r="T884" s="24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45" t="s">
        <v>144</v>
      </c>
      <c r="AU884" s="245" t="s">
        <v>84</v>
      </c>
      <c r="AV884" s="14" t="s">
        <v>84</v>
      </c>
      <c r="AW884" s="14" t="s">
        <v>36</v>
      </c>
      <c r="AX884" s="14" t="s">
        <v>74</v>
      </c>
      <c r="AY884" s="245" t="s">
        <v>132</v>
      </c>
    </row>
    <row r="885" s="13" customFormat="1">
      <c r="A885" s="13"/>
      <c r="B885" s="224"/>
      <c r="C885" s="225"/>
      <c r="D885" s="226" t="s">
        <v>144</v>
      </c>
      <c r="E885" s="227" t="s">
        <v>19</v>
      </c>
      <c r="F885" s="228" t="s">
        <v>167</v>
      </c>
      <c r="G885" s="225"/>
      <c r="H885" s="227" t="s">
        <v>19</v>
      </c>
      <c r="I885" s="229"/>
      <c r="J885" s="225"/>
      <c r="K885" s="225"/>
      <c r="L885" s="230"/>
      <c r="M885" s="231"/>
      <c r="N885" s="232"/>
      <c r="O885" s="232"/>
      <c r="P885" s="232"/>
      <c r="Q885" s="232"/>
      <c r="R885" s="232"/>
      <c r="S885" s="232"/>
      <c r="T885" s="23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4" t="s">
        <v>144</v>
      </c>
      <c r="AU885" s="234" t="s">
        <v>84</v>
      </c>
      <c r="AV885" s="13" t="s">
        <v>82</v>
      </c>
      <c r="AW885" s="13" t="s">
        <v>36</v>
      </c>
      <c r="AX885" s="13" t="s">
        <v>74</v>
      </c>
      <c r="AY885" s="234" t="s">
        <v>132</v>
      </c>
    </row>
    <row r="886" s="14" customFormat="1">
      <c r="A886" s="14"/>
      <c r="B886" s="235"/>
      <c r="C886" s="236"/>
      <c r="D886" s="226" t="s">
        <v>144</v>
      </c>
      <c r="E886" s="237" t="s">
        <v>19</v>
      </c>
      <c r="F886" s="238" t="s">
        <v>1010</v>
      </c>
      <c r="G886" s="236"/>
      <c r="H886" s="239">
        <v>6.4000000000000004</v>
      </c>
      <c r="I886" s="240"/>
      <c r="J886" s="236"/>
      <c r="K886" s="236"/>
      <c r="L886" s="241"/>
      <c r="M886" s="242"/>
      <c r="N886" s="243"/>
      <c r="O886" s="243"/>
      <c r="P886" s="243"/>
      <c r="Q886" s="243"/>
      <c r="R886" s="243"/>
      <c r="S886" s="243"/>
      <c r="T886" s="24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5" t="s">
        <v>144</v>
      </c>
      <c r="AU886" s="245" t="s">
        <v>84</v>
      </c>
      <c r="AV886" s="14" t="s">
        <v>84</v>
      </c>
      <c r="AW886" s="14" t="s">
        <v>36</v>
      </c>
      <c r="AX886" s="14" t="s">
        <v>74</v>
      </c>
      <c r="AY886" s="245" t="s">
        <v>132</v>
      </c>
    </row>
    <row r="887" s="15" customFormat="1">
      <c r="A887" s="15"/>
      <c r="B887" s="246"/>
      <c r="C887" s="247"/>
      <c r="D887" s="226" t="s">
        <v>144</v>
      </c>
      <c r="E887" s="248" t="s">
        <v>19</v>
      </c>
      <c r="F887" s="249" t="s">
        <v>147</v>
      </c>
      <c r="G887" s="247"/>
      <c r="H887" s="250">
        <v>16</v>
      </c>
      <c r="I887" s="251"/>
      <c r="J887" s="247"/>
      <c r="K887" s="247"/>
      <c r="L887" s="252"/>
      <c r="M887" s="253"/>
      <c r="N887" s="254"/>
      <c r="O887" s="254"/>
      <c r="P887" s="254"/>
      <c r="Q887" s="254"/>
      <c r="R887" s="254"/>
      <c r="S887" s="254"/>
      <c r="T887" s="25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56" t="s">
        <v>144</v>
      </c>
      <c r="AU887" s="256" t="s">
        <v>84</v>
      </c>
      <c r="AV887" s="15" t="s">
        <v>140</v>
      </c>
      <c r="AW887" s="15" t="s">
        <v>36</v>
      </c>
      <c r="AX887" s="15" t="s">
        <v>82</v>
      </c>
      <c r="AY887" s="256" t="s">
        <v>132</v>
      </c>
    </row>
    <row r="888" s="2" customFormat="1" ht="37.8" customHeight="1">
      <c r="A888" s="40"/>
      <c r="B888" s="41"/>
      <c r="C888" s="206" t="s">
        <v>1012</v>
      </c>
      <c r="D888" s="206" t="s">
        <v>135</v>
      </c>
      <c r="E888" s="207" t="s">
        <v>1013</v>
      </c>
      <c r="F888" s="208" t="s">
        <v>1014</v>
      </c>
      <c r="G888" s="209" t="s">
        <v>194</v>
      </c>
      <c r="H888" s="210">
        <v>11</v>
      </c>
      <c r="I888" s="211"/>
      <c r="J888" s="212">
        <f>ROUND(I888*H888,2)</f>
        <v>0</v>
      </c>
      <c r="K888" s="208" t="s">
        <v>139</v>
      </c>
      <c r="L888" s="46"/>
      <c r="M888" s="213" t="s">
        <v>19</v>
      </c>
      <c r="N888" s="214" t="s">
        <v>45</v>
      </c>
      <c r="O888" s="86"/>
      <c r="P888" s="215">
        <f>O888*H888</f>
        <v>0</v>
      </c>
      <c r="Q888" s="215">
        <v>3.0000000000000001E-05</v>
      </c>
      <c r="R888" s="215">
        <f>Q888*H888</f>
        <v>0.00033</v>
      </c>
      <c r="S888" s="215">
        <v>0</v>
      </c>
      <c r="T888" s="216">
        <f>S888*H888</f>
        <v>0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17" t="s">
        <v>257</v>
      </c>
      <c r="AT888" s="217" t="s">
        <v>135</v>
      </c>
      <c r="AU888" s="217" t="s">
        <v>84</v>
      </c>
      <c r="AY888" s="19" t="s">
        <v>132</v>
      </c>
      <c r="BE888" s="218">
        <f>IF(N888="základní",J888,0)</f>
        <v>0</v>
      </c>
      <c r="BF888" s="218">
        <f>IF(N888="snížená",J888,0)</f>
        <v>0</v>
      </c>
      <c r="BG888" s="218">
        <f>IF(N888="zákl. přenesená",J888,0)</f>
        <v>0</v>
      </c>
      <c r="BH888" s="218">
        <f>IF(N888="sníž. přenesená",J888,0)</f>
        <v>0</v>
      </c>
      <c r="BI888" s="218">
        <f>IF(N888="nulová",J888,0)</f>
        <v>0</v>
      </c>
      <c r="BJ888" s="19" t="s">
        <v>82</v>
      </c>
      <c r="BK888" s="218">
        <f>ROUND(I888*H888,2)</f>
        <v>0</v>
      </c>
      <c r="BL888" s="19" t="s">
        <v>257</v>
      </c>
      <c r="BM888" s="217" t="s">
        <v>1015</v>
      </c>
    </row>
    <row r="889" s="2" customFormat="1">
      <c r="A889" s="40"/>
      <c r="B889" s="41"/>
      <c r="C889" s="42"/>
      <c r="D889" s="219" t="s">
        <v>142</v>
      </c>
      <c r="E889" s="42"/>
      <c r="F889" s="220" t="s">
        <v>1016</v>
      </c>
      <c r="G889" s="42"/>
      <c r="H889" s="42"/>
      <c r="I889" s="221"/>
      <c r="J889" s="42"/>
      <c r="K889" s="42"/>
      <c r="L889" s="46"/>
      <c r="M889" s="222"/>
      <c r="N889" s="223"/>
      <c r="O889" s="86"/>
      <c r="P889" s="86"/>
      <c r="Q889" s="86"/>
      <c r="R889" s="86"/>
      <c r="S889" s="86"/>
      <c r="T889" s="87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T889" s="19" t="s">
        <v>142</v>
      </c>
      <c r="AU889" s="19" t="s">
        <v>84</v>
      </c>
    </row>
    <row r="890" s="13" customFormat="1">
      <c r="A890" s="13"/>
      <c r="B890" s="224"/>
      <c r="C890" s="225"/>
      <c r="D890" s="226" t="s">
        <v>144</v>
      </c>
      <c r="E890" s="227" t="s">
        <v>19</v>
      </c>
      <c r="F890" s="228" t="s">
        <v>162</v>
      </c>
      <c r="G890" s="225"/>
      <c r="H890" s="227" t="s">
        <v>19</v>
      </c>
      <c r="I890" s="229"/>
      <c r="J890" s="225"/>
      <c r="K890" s="225"/>
      <c r="L890" s="230"/>
      <c r="M890" s="231"/>
      <c r="N890" s="232"/>
      <c r="O890" s="232"/>
      <c r="P890" s="232"/>
      <c r="Q890" s="232"/>
      <c r="R890" s="232"/>
      <c r="S890" s="232"/>
      <c r="T890" s="23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4" t="s">
        <v>144</v>
      </c>
      <c r="AU890" s="234" t="s">
        <v>84</v>
      </c>
      <c r="AV890" s="13" t="s">
        <v>82</v>
      </c>
      <c r="AW890" s="13" t="s">
        <v>36</v>
      </c>
      <c r="AX890" s="13" t="s">
        <v>74</v>
      </c>
      <c r="AY890" s="234" t="s">
        <v>132</v>
      </c>
    </row>
    <row r="891" s="14" customFormat="1">
      <c r="A891" s="14"/>
      <c r="B891" s="235"/>
      <c r="C891" s="236"/>
      <c r="D891" s="226" t="s">
        <v>144</v>
      </c>
      <c r="E891" s="237" t="s">
        <v>19</v>
      </c>
      <c r="F891" s="238" t="s">
        <v>156</v>
      </c>
      <c r="G891" s="236"/>
      <c r="H891" s="239">
        <v>3</v>
      </c>
      <c r="I891" s="240"/>
      <c r="J891" s="236"/>
      <c r="K891" s="236"/>
      <c r="L891" s="241"/>
      <c r="M891" s="242"/>
      <c r="N891" s="243"/>
      <c r="O891" s="243"/>
      <c r="P891" s="243"/>
      <c r="Q891" s="243"/>
      <c r="R891" s="243"/>
      <c r="S891" s="243"/>
      <c r="T891" s="24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5" t="s">
        <v>144</v>
      </c>
      <c r="AU891" s="245" t="s">
        <v>84</v>
      </c>
      <c r="AV891" s="14" t="s">
        <v>84</v>
      </c>
      <c r="AW891" s="14" t="s">
        <v>36</v>
      </c>
      <c r="AX891" s="14" t="s">
        <v>74</v>
      </c>
      <c r="AY891" s="245" t="s">
        <v>132</v>
      </c>
    </row>
    <row r="892" s="13" customFormat="1">
      <c r="A892" s="13"/>
      <c r="B892" s="224"/>
      <c r="C892" s="225"/>
      <c r="D892" s="226" t="s">
        <v>144</v>
      </c>
      <c r="E892" s="227" t="s">
        <v>19</v>
      </c>
      <c r="F892" s="228" t="s">
        <v>164</v>
      </c>
      <c r="G892" s="225"/>
      <c r="H892" s="227" t="s">
        <v>19</v>
      </c>
      <c r="I892" s="229"/>
      <c r="J892" s="225"/>
      <c r="K892" s="225"/>
      <c r="L892" s="230"/>
      <c r="M892" s="231"/>
      <c r="N892" s="232"/>
      <c r="O892" s="232"/>
      <c r="P892" s="232"/>
      <c r="Q892" s="232"/>
      <c r="R892" s="232"/>
      <c r="S892" s="232"/>
      <c r="T892" s="23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4" t="s">
        <v>144</v>
      </c>
      <c r="AU892" s="234" t="s">
        <v>84</v>
      </c>
      <c r="AV892" s="13" t="s">
        <v>82</v>
      </c>
      <c r="AW892" s="13" t="s">
        <v>36</v>
      </c>
      <c r="AX892" s="13" t="s">
        <v>74</v>
      </c>
      <c r="AY892" s="234" t="s">
        <v>132</v>
      </c>
    </row>
    <row r="893" s="14" customFormat="1">
      <c r="A893" s="14"/>
      <c r="B893" s="235"/>
      <c r="C893" s="236"/>
      <c r="D893" s="226" t="s">
        <v>144</v>
      </c>
      <c r="E893" s="237" t="s">
        <v>19</v>
      </c>
      <c r="F893" s="238" t="s">
        <v>156</v>
      </c>
      <c r="G893" s="236"/>
      <c r="H893" s="239">
        <v>3</v>
      </c>
      <c r="I893" s="240"/>
      <c r="J893" s="236"/>
      <c r="K893" s="236"/>
      <c r="L893" s="241"/>
      <c r="M893" s="242"/>
      <c r="N893" s="243"/>
      <c r="O893" s="243"/>
      <c r="P893" s="243"/>
      <c r="Q893" s="243"/>
      <c r="R893" s="243"/>
      <c r="S893" s="243"/>
      <c r="T893" s="24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45" t="s">
        <v>144</v>
      </c>
      <c r="AU893" s="245" t="s">
        <v>84</v>
      </c>
      <c r="AV893" s="14" t="s">
        <v>84</v>
      </c>
      <c r="AW893" s="14" t="s">
        <v>36</v>
      </c>
      <c r="AX893" s="14" t="s">
        <v>74</v>
      </c>
      <c r="AY893" s="245" t="s">
        <v>132</v>
      </c>
    </row>
    <row r="894" s="13" customFormat="1">
      <c r="A894" s="13"/>
      <c r="B894" s="224"/>
      <c r="C894" s="225"/>
      <c r="D894" s="226" t="s">
        <v>144</v>
      </c>
      <c r="E894" s="227" t="s">
        <v>19</v>
      </c>
      <c r="F894" s="228" t="s">
        <v>153</v>
      </c>
      <c r="G894" s="225"/>
      <c r="H894" s="227" t="s">
        <v>19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4" t="s">
        <v>144</v>
      </c>
      <c r="AU894" s="234" t="s">
        <v>84</v>
      </c>
      <c r="AV894" s="13" t="s">
        <v>82</v>
      </c>
      <c r="AW894" s="13" t="s">
        <v>36</v>
      </c>
      <c r="AX894" s="13" t="s">
        <v>74</v>
      </c>
      <c r="AY894" s="234" t="s">
        <v>132</v>
      </c>
    </row>
    <row r="895" s="14" customFormat="1">
      <c r="A895" s="14"/>
      <c r="B895" s="235"/>
      <c r="C895" s="236"/>
      <c r="D895" s="226" t="s">
        <v>144</v>
      </c>
      <c r="E895" s="237" t="s">
        <v>19</v>
      </c>
      <c r="F895" s="238" t="s">
        <v>84</v>
      </c>
      <c r="G895" s="236"/>
      <c r="H895" s="239">
        <v>2</v>
      </c>
      <c r="I895" s="240"/>
      <c r="J895" s="236"/>
      <c r="K895" s="236"/>
      <c r="L895" s="241"/>
      <c r="M895" s="242"/>
      <c r="N895" s="243"/>
      <c r="O895" s="243"/>
      <c r="P895" s="243"/>
      <c r="Q895" s="243"/>
      <c r="R895" s="243"/>
      <c r="S895" s="243"/>
      <c r="T895" s="24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5" t="s">
        <v>144</v>
      </c>
      <c r="AU895" s="245" t="s">
        <v>84</v>
      </c>
      <c r="AV895" s="14" t="s">
        <v>84</v>
      </c>
      <c r="AW895" s="14" t="s">
        <v>36</v>
      </c>
      <c r="AX895" s="14" t="s">
        <v>74</v>
      </c>
      <c r="AY895" s="245" t="s">
        <v>132</v>
      </c>
    </row>
    <row r="896" s="13" customFormat="1">
      <c r="A896" s="13"/>
      <c r="B896" s="224"/>
      <c r="C896" s="225"/>
      <c r="D896" s="226" t="s">
        <v>144</v>
      </c>
      <c r="E896" s="227" t="s">
        <v>19</v>
      </c>
      <c r="F896" s="228" t="s">
        <v>167</v>
      </c>
      <c r="G896" s="225"/>
      <c r="H896" s="227" t="s">
        <v>19</v>
      </c>
      <c r="I896" s="229"/>
      <c r="J896" s="225"/>
      <c r="K896" s="225"/>
      <c r="L896" s="230"/>
      <c r="M896" s="231"/>
      <c r="N896" s="232"/>
      <c r="O896" s="232"/>
      <c r="P896" s="232"/>
      <c r="Q896" s="232"/>
      <c r="R896" s="232"/>
      <c r="S896" s="232"/>
      <c r="T896" s="23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4" t="s">
        <v>144</v>
      </c>
      <c r="AU896" s="234" t="s">
        <v>84</v>
      </c>
      <c r="AV896" s="13" t="s">
        <v>82</v>
      </c>
      <c r="AW896" s="13" t="s">
        <v>36</v>
      </c>
      <c r="AX896" s="13" t="s">
        <v>74</v>
      </c>
      <c r="AY896" s="234" t="s">
        <v>132</v>
      </c>
    </row>
    <row r="897" s="14" customFormat="1">
      <c r="A897" s="14"/>
      <c r="B897" s="235"/>
      <c r="C897" s="236"/>
      <c r="D897" s="226" t="s">
        <v>144</v>
      </c>
      <c r="E897" s="237" t="s">
        <v>19</v>
      </c>
      <c r="F897" s="238" t="s">
        <v>156</v>
      </c>
      <c r="G897" s="236"/>
      <c r="H897" s="239">
        <v>3</v>
      </c>
      <c r="I897" s="240"/>
      <c r="J897" s="236"/>
      <c r="K897" s="236"/>
      <c r="L897" s="241"/>
      <c r="M897" s="242"/>
      <c r="N897" s="243"/>
      <c r="O897" s="243"/>
      <c r="P897" s="243"/>
      <c r="Q897" s="243"/>
      <c r="R897" s="243"/>
      <c r="S897" s="243"/>
      <c r="T897" s="24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5" t="s">
        <v>144</v>
      </c>
      <c r="AU897" s="245" t="s">
        <v>84</v>
      </c>
      <c r="AV897" s="14" t="s">
        <v>84</v>
      </c>
      <c r="AW897" s="14" t="s">
        <v>36</v>
      </c>
      <c r="AX897" s="14" t="s">
        <v>74</v>
      </c>
      <c r="AY897" s="245" t="s">
        <v>132</v>
      </c>
    </row>
    <row r="898" s="15" customFormat="1">
      <c r="A898" s="15"/>
      <c r="B898" s="246"/>
      <c r="C898" s="247"/>
      <c r="D898" s="226" t="s">
        <v>144</v>
      </c>
      <c r="E898" s="248" t="s">
        <v>19</v>
      </c>
      <c r="F898" s="249" t="s">
        <v>147</v>
      </c>
      <c r="G898" s="247"/>
      <c r="H898" s="250">
        <v>11</v>
      </c>
      <c r="I898" s="251"/>
      <c r="J898" s="247"/>
      <c r="K898" s="247"/>
      <c r="L898" s="252"/>
      <c r="M898" s="253"/>
      <c r="N898" s="254"/>
      <c r="O898" s="254"/>
      <c r="P898" s="254"/>
      <c r="Q898" s="254"/>
      <c r="R898" s="254"/>
      <c r="S898" s="254"/>
      <c r="T898" s="25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T898" s="256" t="s">
        <v>144</v>
      </c>
      <c r="AU898" s="256" t="s">
        <v>84</v>
      </c>
      <c r="AV898" s="15" t="s">
        <v>140</v>
      </c>
      <c r="AW898" s="15" t="s">
        <v>36</v>
      </c>
      <c r="AX898" s="15" t="s">
        <v>82</v>
      </c>
      <c r="AY898" s="256" t="s">
        <v>132</v>
      </c>
    </row>
    <row r="899" s="2" customFormat="1" ht="24.15" customHeight="1">
      <c r="A899" s="40"/>
      <c r="B899" s="41"/>
      <c r="C899" s="260" t="s">
        <v>1017</v>
      </c>
      <c r="D899" s="260" t="s">
        <v>602</v>
      </c>
      <c r="E899" s="261" t="s">
        <v>1018</v>
      </c>
      <c r="F899" s="262" t="s">
        <v>1019</v>
      </c>
      <c r="G899" s="263" t="s">
        <v>194</v>
      </c>
      <c r="H899" s="264">
        <v>11</v>
      </c>
      <c r="I899" s="265"/>
      <c r="J899" s="266">
        <f>ROUND(I899*H899,2)</f>
        <v>0</v>
      </c>
      <c r="K899" s="262" t="s">
        <v>139</v>
      </c>
      <c r="L899" s="267"/>
      <c r="M899" s="268" t="s">
        <v>19</v>
      </c>
      <c r="N899" s="269" t="s">
        <v>45</v>
      </c>
      <c r="O899" s="86"/>
      <c r="P899" s="215">
        <f>O899*H899</f>
        <v>0</v>
      </c>
      <c r="Q899" s="215">
        <v>0.0014</v>
      </c>
      <c r="R899" s="215">
        <f>Q899*H899</f>
        <v>0.015400000000000001</v>
      </c>
      <c r="S899" s="215">
        <v>0</v>
      </c>
      <c r="T899" s="216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17" t="s">
        <v>369</v>
      </c>
      <c r="AT899" s="217" t="s">
        <v>602</v>
      </c>
      <c r="AU899" s="217" t="s">
        <v>84</v>
      </c>
      <c r="AY899" s="19" t="s">
        <v>132</v>
      </c>
      <c r="BE899" s="218">
        <f>IF(N899="základní",J899,0)</f>
        <v>0</v>
      </c>
      <c r="BF899" s="218">
        <f>IF(N899="snížená",J899,0)</f>
        <v>0</v>
      </c>
      <c r="BG899" s="218">
        <f>IF(N899="zákl. přenesená",J899,0)</f>
        <v>0</v>
      </c>
      <c r="BH899" s="218">
        <f>IF(N899="sníž. přenesená",J899,0)</f>
        <v>0</v>
      </c>
      <c r="BI899" s="218">
        <f>IF(N899="nulová",J899,0)</f>
        <v>0</v>
      </c>
      <c r="BJ899" s="19" t="s">
        <v>82</v>
      </c>
      <c r="BK899" s="218">
        <f>ROUND(I899*H899,2)</f>
        <v>0</v>
      </c>
      <c r="BL899" s="19" t="s">
        <v>257</v>
      </c>
      <c r="BM899" s="217" t="s">
        <v>1020</v>
      </c>
    </row>
    <row r="900" s="13" customFormat="1">
      <c r="A900" s="13"/>
      <c r="B900" s="224"/>
      <c r="C900" s="225"/>
      <c r="D900" s="226" t="s">
        <v>144</v>
      </c>
      <c r="E900" s="227" t="s">
        <v>19</v>
      </c>
      <c r="F900" s="228" t="s">
        <v>162</v>
      </c>
      <c r="G900" s="225"/>
      <c r="H900" s="227" t="s">
        <v>19</v>
      </c>
      <c r="I900" s="229"/>
      <c r="J900" s="225"/>
      <c r="K900" s="225"/>
      <c r="L900" s="230"/>
      <c r="M900" s="231"/>
      <c r="N900" s="232"/>
      <c r="O900" s="232"/>
      <c r="P900" s="232"/>
      <c r="Q900" s="232"/>
      <c r="R900" s="232"/>
      <c r="S900" s="232"/>
      <c r="T900" s="23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4" t="s">
        <v>144</v>
      </c>
      <c r="AU900" s="234" t="s">
        <v>84</v>
      </c>
      <c r="AV900" s="13" t="s">
        <v>82</v>
      </c>
      <c r="AW900" s="13" t="s">
        <v>36</v>
      </c>
      <c r="AX900" s="13" t="s">
        <v>74</v>
      </c>
      <c r="AY900" s="234" t="s">
        <v>132</v>
      </c>
    </row>
    <row r="901" s="14" customFormat="1">
      <c r="A901" s="14"/>
      <c r="B901" s="235"/>
      <c r="C901" s="236"/>
      <c r="D901" s="226" t="s">
        <v>144</v>
      </c>
      <c r="E901" s="237" t="s">
        <v>19</v>
      </c>
      <c r="F901" s="238" t="s">
        <v>156</v>
      </c>
      <c r="G901" s="236"/>
      <c r="H901" s="239">
        <v>3</v>
      </c>
      <c r="I901" s="240"/>
      <c r="J901" s="236"/>
      <c r="K901" s="236"/>
      <c r="L901" s="241"/>
      <c r="M901" s="242"/>
      <c r="N901" s="243"/>
      <c r="O901" s="243"/>
      <c r="P901" s="243"/>
      <c r="Q901" s="243"/>
      <c r="R901" s="243"/>
      <c r="S901" s="243"/>
      <c r="T901" s="24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5" t="s">
        <v>144</v>
      </c>
      <c r="AU901" s="245" t="s">
        <v>84</v>
      </c>
      <c r="AV901" s="14" t="s">
        <v>84</v>
      </c>
      <c r="AW901" s="14" t="s">
        <v>36</v>
      </c>
      <c r="AX901" s="14" t="s">
        <v>74</v>
      </c>
      <c r="AY901" s="245" t="s">
        <v>132</v>
      </c>
    </row>
    <row r="902" s="13" customFormat="1">
      <c r="A902" s="13"/>
      <c r="B902" s="224"/>
      <c r="C902" s="225"/>
      <c r="D902" s="226" t="s">
        <v>144</v>
      </c>
      <c r="E902" s="227" t="s">
        <v>19</v>
      </c>
      <c r="F902" s="228" t="s">
        <v>164</v>
      </c>
      <c r="G902" s="225"/>
      <c r="H902" s="227" t="s">
        <v>19</v>
      </c>
      <c r="I902" s="229"/>
      <c r="J902" s="225"/>
      <c r="K902" s="225"/>
      <c r="L902" s="230"/>
      <c r="M902" s="231"/>
      <c r="N902" s="232"/>
      <c r="O902" s="232"/>
      <c r="P902" s="232"/>
      <c r="Q902" s="232"/>
      <c r="R902" s="232"/>
      <c r="S902" s="232"/>
      <c r="T902" s="23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4" t="s">
        <v>144</v>
      </c>
      <c r="AU902" s="234" t="s">
        <v>84</v>
      </c>
      <c r="AV902" s="13" t="s">
        <v>82</v>
      </c>
      <c r="AW902" s="13" t="s">
        <v>36</v>
      </c>
      <c r="AX902" s="13" t="s">
        <v>74</v>
      </c>
      <c r="AY902" s="234" t="s">
        <v>132</v>
      </c>
    </row>
    <row r="903" s="14" customFormat="1">
      <c r="A903" s="14"/>
      <c r="B903" s="235"/>
      <c r="C903" s="236"/>
      <c r="D903" s="226" t="s">
        <v>144</v>
      </c>
      <c r="E903" s="237" t="s">
        <v>19</v>
      </c>
      <c r="F903" s="238" t="s">
        <v>156</v>
      </c>
      <c r="G903" s="236"/>
      <c r="H903" s="239">
        <v>3</v>
      </c>
      <c r="I903" s="240"/>
      <c r="J903" s="236"/>
      <c r="K903" s="236"/>
      <c r="L903" s="241"/>
      <c r="M903" s="242"/>
      <c r="N903" s="243"/>
      <c r="O903" s="243"/>
      <c r="P903" s="243"/>
      <c r="Q903" s="243"/>
      <c r="R903" s="243"/>
      <c r="S903" s="243"/>
      <c r="T903" s="24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5" t="s">
        <v>144</v>
      </c>
      <c r="AU903" s="245" t="s">
        <v>84</v>
      </c>
      <c r="AV903" s="14" t="s">
        <v>84</v>
      </c>
      <c r="AW903" s="14" t="s">
        <v>36</v>
      </c>
      <c r="AX903" s="14" t="s">
        <v>74</v>
      </c>
      <c r="AY903" s="245" t="s">
        <v>132</v>
      </c>
    </row>
    <row r="904" s="13" customFormat="1">
      <c r="A904" s="13"/>
      <c r="B904" s="224"/>
      <c r="C904" s="225"/>
      <c r="D904" s="226" t="s">
        <v>144</v>
      </c>
      <c r="E904" s="227" t="s">
        <v>19</v>
      </c>
      <c r="F904" s="228" t="s">
        <v>153</v>
      </c>
      <c r="G904" s="225"/>
      <c r="H904" s="227" t="s">
        <v>19</v>
      </c>
      <c r="I904" s="229"/>
      <c r="J904" s="225"/>
      <c r="K904" s="225"/>
      <c r="L904" s="230"/>
      <c r="M904" s="231"/>
      <c r="N904" s="232"/>
      <c r="O904" s="232"/>
      <c r="P904" s="232"/>
      <c r="Q904" s="232"/>
      <c r="R904" s="232"/>
      <c r="S904" s="232"/>
      <c r="T904" s="23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4" t="s">
        <v>144</v>
      </c>
      <c r="AU904" s="234" t="s">
        <v>84</v>
      </c>
      <c r="AV904" s="13" t="s">
        <v>82</v>
      </c>
      <c r="AW904" s="13" t="s">
        <v>36</v>
      </c>
      <c r="AX904" s="13" t="s">
        <v>74</v>
      </c>
      <c r="AY904" s="234" t="s">
        <v>132</v>
      </c>
    </row>
    <row r="905" s="14" customFormat="1">
      <c r="A905" s="14"/>
      <c r="B905" s="235"/>
      <c r="C905" s="236"/>
      <c r="D905" s="226" t="s">
        <v>144</v>
      </c>
      <c r="E905" s="237" t="s">
        <v>19</v>
      </c>
      <c r="F905" s="238" t="s">
        <v>84</v>
      </c>
      <c r="G905" s="236"/>
      <c r="H905" s="239">
        <v>2</v>
      </c>
      <c r="I905" s="240"/>
      <c r="J905" s="236"/>
      <c r="K905" s="236"/>
      <c r="L905" s="241"/>
      <c r="M905" s="242"/>
      <c r="N905" s="243"/>
      <c r="O905" s="243"/>
      <c r="P905" s="243"/>
      <c r="Q905" s="243"/>
      <c r="R905" s="243"/>
      <c r="S905" s="243"/>
      <c r="T905" s="24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5" t="s">
        <v>144</v>
      </c>
      <c r="AU905" s="245" t="s">
        <v>84</v>
      </c>
      <c r="AV905" s="14" t="s">
        <v>84</v>
      </c>
      <c r="AW905" s="14" t="s">
        <v>36</v>
      </c>
      <c r="AX905" s="14" t="s">
        <v>74</v>
      </c>
      <c r="AY905" s="245" t="s">
        <v>132</v>
      </c>
    </row>
    <row r="906" s="13" customFormat="1">
      <c r="A906" s="13"/>
      <c r="B906" s="224"/>
      <c r="C906" s="225"/>
      <c r="D906" s="226" t="s">
        <v>144</v>
      </c>
      <c r="E906" s="227" t="s">
        <v>19</v>
      </c>
      <c r="F906" s="228" t="s">
        <v>167</v>
      </c>
      <c r="G906" s="225"/>
      <c r="H906" s="227" t="s">
        <v>19</v>
      </c>
      <c r="I906" s="229"/>
      <c r="J906" s="225"/>
      <c r="K906" s="225"/>
      <c r="L906" s="230"/>
      <c r="M906" s="231"/>
      <c r="N906" s="232"/>
      <c r="O906" s="232"/>
      <c r="P906" s="232"/>
      <c r="Q906" s="232"/>
      <c r="R906" s="232"/>
      <c r="S906" s="232"/>
      <c r="T906" s="23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4" t="s">
        <v>144</v>
      </c>
      <c r="AU906" s="234" t="s">
        <v>84</v>
      </c>
      <c r="AV906" s="13" t="s">
        <v>82</v>
      </c>
      <c r="AW906" s="13" t="s">
        <v>36</v>
      </c>
      <c r="AX906" s="13" t="s">
        <v>74</v>
      </c>
      <c r="AY906" s="234" t="s">
        <v>132</v>
      </c>
    </row>
    <row r="907" s="14" customFormat="1">
      <c r="A907" s="14"/>
      <c r="B907" s="235"/>
      <c r="C907" s="236"/>
      <c r="D907" s="226" t="s">
        <v>144</v>
      </c>
      <c r="E907" s="237" t="s">
        <v>19</v>
      </c>
      <c r="F907" s="238" t="s">
        <v>156</v>
      </c>
      <c r="G907" s="236"/>
      <c r="H907" s="239">
        <v>3</v>
      </c>
      <c r="I907" s="240"/>
      <c r="J907" s="236"/>
      <c r="K907" s="236"/>
      <c r="L907" s="241"/>
      <c r="M907" s="242"/>
      <c r="N907" s="243"/>
      <c r="O907" s="243"/>
      <c r="P907" s="243"/>
      <c r="Q907" s="243"/>
      <c r="R907" s="243"/>
      <c r="S907" s="243"/>
      <c r="T907" s="24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5" t="s">
        <v>144</v>
      </c>
      <c r="AU907" s="245" t="s">
        <v>84</v>
      </c>
      <c r="AV907" s="14" t="s">
        <v>84</v>
      </c>
      <c r="AW907" s="14" t="s">
        <v>36</v>
      </c>
      <c r="AX907" s="14" t="s">
        <v>74</v>
      </c>
      <c r="AY907" s="245" t="s">
        <v>132</v>
      </c>
    </row>
    <row r="908" s="15" customFormat="1">
      <c r="A908" s="15"/>
      <c r="B908" s="246"/>
      <c r="C908" s="247"/>
      <c r="D908" s="226" t="s">
        <v>144</v>
      </c>
      <c r="E908" s="248" t="s">
        <v>19</v>
      </c>
      <c r="F908" s="249" t="s">
        <v>147</v>
      </c>
      <c r="G908" s="247"/>
      <c r="H908" s="250">
        <v>11</v>
      </c>
      <c r="I908" s="251"/>
      <c r="J908" s="247"/>
      <c r="K908" s="247"/>
      <c r="L908" s="252"/>
      <c r="M908" s="253"/>
      <c r="N908" s="254"/>
      <c r="O908" s="254"/>
      <c r="P908" s="254"/>
      <c r="Q908" s="254"/>
      <c r="R908" s="254"/>
      <c r="S908" s="254"/>
      <c r="T908" s="25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56" t="s">
        <v>144</v>
      </c>
      <c r="AU908" s="256" t="s">
        <v>84</v>
      </c>
      <c r="AV908" s="15" t="s">
        <v>140</v>
      </c>
      <c r="AW908" s="15" t="s">
        <v>36</v>
      </c>
      <c r="AX908" s="15" t="s">
        <v>82</v>
      </c>
      <c r="AY908" s="256" t="s">
        <v>132</v>
      </c>
    </row>
    <row r="909" s="2" customFormat="1" ht="24.15" customHeight="1">
      <c r="A909" s="40"/>
      <c r="B909" s="41"/>
      <c r="C909" s="206" t="s">
        <v>1021</v>
      </c>
      <c r="D909" s="206" t="s">
        <v>135</v>
      </c>
      <c r="E909" s="207" t="s">
        <v>1022</v>
      </c>
      <c r="F909" s="208" t="s">
        <v>1023</v>
      </c>
      <c r="G909" s="209" t="s">
        <v>138</v>
      </c>
      <c r="H909" s="210">
        <v>28.649999999999999</v>
      </c>
      <c r="I909" s="211"/>
      <c r="J909" s="212">
        <f>ROUND(I909*H909,2)</f>
        <v>0</v>
      </c>
      <c r="K909" s="208" t="s">
        <v>139</v>
      </c>
      <c r="L909" s="46"/>
      <c r="M909" s="213" t="s">
        <v>19</v>
      </c>
      <c r="N909" s="214" t="s">
        <v>45</v>
      </c>
      <c r="O909" s="86"/>
      <c r="P909" s="215">
        <f>O909*H909</f>
        <v>0</v>
      </c>
      <c r="Q909" s="215">
        <v>0.01575</v>
      </c>
      <c r="R909" s="215">
        <f>Q909*H909</f>
        <v>0.45123749999999996</v>
      </c>
      <c r="S909" s="215">
        <v>0</v>
      </c>
      <c r="T909" s="216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17" t="s">
        <v>257</v>
      </c>
      <c r="AT909" s="217" t="s">
        <v>135</v>
      </c>
      <c r="AU909" s="217" t="s">
        <v>84</v>
      </c>
      <c r="AY909" s="19" t="s">
        <v>132</v>
      </c>
      <c r="BE909" s="218">
        <f>IF(N909="základní",J909,0)</f>
        <v>0</v>
      </c>
      <c r="BF909" s="218">
        <f>IF(N909="snížená",J909,0)</f>
        <v>0</v>
      </c>
      <c r="BG909" s="218">
        <f>IF(N909="zákl. přenesená",J909,0)</f>
        <v>0</v>
      </c>
      <c r="BH909" s="218">
        <f>IF(N909="sníž. přenesená",J909,0)</f>
        <v>0</v>
      </c>
      <c r="BI909" s="218">
        <f>IF(N909="nulová",J909,0)</f>
        <v>0</v>
      </c>
      <c r="BJ909" s="19" t="s">
        <v>82</v>
      </c>
      <c r="BK909" s="218">
        <f>ROUND(I909*H909,2)</f>
        <v>0</v>
      </c>
      <c r="BL909" s="19" t="s">
        <v>257</v>
      </c>
      <c r="BM909" s="217" t="s">
        <v>1024</v>
      </c>
    </row>
    <row r="910" s="2" customFormat="1">
      <c r="A910" s="40"/>
      <c r="B910" s="41"/>
      <c r="C910" s="42"/>
      <c r="D910" s="219" t="s">
        <v>142</v>
      </c>
      <c r="E910" s="42"/>
      <c r="F910" s="220" t="s">
        <v>1025</v>
      </c>
      <c r="G910" s="42"/>
      <c r="H910" s="42"/>
      <c r="I910" s="221"/>
      <c r="J910" s="42"/>
      <c r="K910" s="42"/>
      <c r="L910" s="46"/>
      <c r="M910" s="222"/>
      <c r="N910" s="223"/>
      <c r="O910" s="86"/>
      <c r="P910" s="86"/>
      <c r="Q910" s="86"/>
      <c r="R910" s="86"/>
      <c r="S910" s="86"/>
      <c r="T910" s="87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T910" s="19" t="s">
        <v>142</v>
      </c>
      <c r="AU910" s="19" t="s">
        <v>84</v>
      </c>
    </row>
    <row r="911" s="13" customFormat="1">
      <c r="A911" s="13"/>
      <c r="B911" s="224"/>
      <c r="C911" s="225"/>
      <c r="D911" s="226" t="s">
        <v>144</v>
      </c>
      <c r="E911" s="227" t="s">
        <v>19</v>
      </c>
      <c r="F911" s="228" t="s">
        <v>162</v>
      </c>
      <c r="G911" s="225"/>
      <c r="H911" s="227" t="s">
        <v>19</v>
      </c>
      <c r="I911" s="229"/>
      <c r="J911" s="225"/>
      <c r="K911" s="225"/>
      <c r="L911" s="230"/>
      <c r="M911" s="231"/>
      <c r="N911" s="232"/>
      <c r="O911" s="232"/>
      <c r="P911" s="232"/>
      <c r="Q911" s="232"/>
      <c r="R911" s="232"/>
      <c r="S911" s="232"/>
      <c r="T911" s="23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4" t="s">
        <v>144</v>
      </c>
      <c r="AU911" s="234" t="s">
        <v>84</v>
      </c>
      <c r="AV911" s="13" t="s">
        <v>82</v>
      </c>
      <c r="AW911" s="13" t="s">
        <v>36</v>
      </c>
      <c r="AX911" s="13" t="s">
        <v>74</v>
      </c>
      <c r="AY911" s="234" t="s">
        <v>132</v>
      </c>
    </row>
    <row r="912" s="14" customFormat="1">
      <c r="A912" s="14"/>
      <c r="B912" s="235"/>
      <c r="C912" s="236"/>
      <c r="D912" s="226" t="s">
        <v>144</v>
      </c>
      <c r="E912" s="237" t="s">
        <v>19</v>
      </c>
      <c r="F912" s="238" t="s">
        <v>1026</v>
      </c>
      <c r="G912" s="236"/>
      <c r="H912" s="239">
        <v>9.5</v>
      </c>
      <c r="I912" s="240"/>
      <c r="J912" s="236"/>
      <c r="K912" s="236"/>
      <c r="L912" s="241"/>
      <c r="M912" s="242"/>
      <c r="N912" s="243"/>
      <c r="O912" s="243"/>
      <c r="P912" s="243"/>
      <c r="Q912" s="243"/>
      <c r="R912" s="243"/>
      <c r="S912" s="243"/>
      <c r="T912" s="24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45" t="s">
        <v>144</v>
      </c>
      <c r="AU912" s="245" t="s">
        <v>84</v>
      </c>
      <c r="AV912" s="14" t="s">
        <v>84</v>
      </c>
      <c r="AW912" s="14" t="s">
        <v>36</v>
      </c>
      <c r="AX912" s="14" t="s">
        <v>74</v>
      </c>
      <c r="AY912" s="245" t="s">
        <v>132</v>
      </c>
    </row>
    <row r="913" s="14" customFormat="1">
      <c r="A913" s="14"/>
      <c r="B913" s="235"/>
      <c r="C913" s="236"/>
      <c r="D913" s="226" t="s">
        <v>144</v>
      </c>
      <c r="E913" s="237" t="s">
        <v>19</v>
      </c>
      <c r="F913" s="238" t="s">
        <v>1027</v>
      </c>
      <c r="G913" s="236"/>
      <c r="H913" s="239">
        <v>-3.6000000000000001</v>
      </c>
      <c r="I913" s="240"/>
      <c r="J913" s="236"/>
      <c r="K913" s="236"/>
      <c r="L913" s="241"/>
      <c r="M913" s="242"/>
      <c r="N913" s="243"/>
      <c r="O913" s="243"/>
      <c r="P913" s="243"/>
      <c r="Q913" s="243"/>
      <c r="R913" s="243"/>
      <c r="S913" s="243"/>
      <c r="T913" s="24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5" t="s">
        <v>144</v>
      </c>
      <c r="AU913" s="245" t="s">
        <v>84</v>
      </c>
      <c r="AV913" s="14" t="s">
        <v>84</v>
      </c>
      <c r="AW913" s="14" t="s">
        <v>36</v>
      </c>
      <c r="AX913" s="14" t="s">
        <v>74</v>
      </c>
      <c r="AY913" s="245" t="s">
        <v>132</v>
      </c>
    </row>
    <row r="914" s="13" customFormat="1">
      <c r="A914" s="13"/>
      <c r="B914" s="224"/>
      <c r="C914" s="225"/>
      <c r="D914" s="226" t="s">
        <v>144</v>
      </c>
      <c r="E914" s="227" t="s">
        <v>19</v>
      </c>
      <c r="F914" s="228" t="s">
        <v>164</v>
      </c>
      <c r="G914" s="225"/>
      <c r="H914" s="227" t="s">
        <v>19</v>
      </c>
      <c r="I914" s="229"/>
      <c r="J914" s="225"/>
      <c r="K914" s="225"/>
      <c r="L914" s="230"/>
      <c r="M914" s="231"/>
      <c r="N914" s="232"/>
      <c r="O914" s="232"/>
      <c r="P914" s="232"/>
      <c r="Q914" s="232"/>
      <c r="R914" s="232"/>
      <c r="S914" s="232"/>
      <c r="T914" s="23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4" t="s">
        <v>144</v>
      </c>
      <c r="AU914" s="234" t="s">
        <v>84</v>
      </c>
      <c r="AV914" s="13" t="s">
        <v>82</v>
      </c>
      <c r="AW914" s="13" t="s">
        <v>36</v>
      </c>
      <c r="AX914" s="13" t="s">
        <v>74</v>
      </c>
      <c r="AY914" s="234" t="s">
        <v>132</v>
      </c>
    </row>
    <row r="915" s="14" customFormat="1">
      <c r="A915" s="14"/>
      <c r="B915" s="235"/>
      <c r="C915" s="236"/>
      <c r="D915" s="226" t="s">
        <v>144</v>
      </c>
      <c r="E915" s="237" t="s">
        <v>19</v>
      </c>
      <c r="F915" s="238" t="s">
        <v>1028</v>
      </c>
      <c r="G915" s="236"/>
      <c r="H915" s="239">
        <v>13.140000000000001</v>
      </c>
      <c r="I915" s="240"/>
      <c r="J915" s="236"/>
      <c r="K915" s="236"/>
      <c r="L915" s="241"/>
      <c r="M915" s="242"/>
      <c r="N915" s="243"/>
      <c r="O915" s="243"/>
      <c r="P915" s="243"/>
      <c r="Q915" s="243"/>
      <c r="R915" s="243"/>
      <c r="S915" s="243"/>
      <c r="T915" s="24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5" t="s">
        <v>144</v>
      </c>
      <c r="AU915" s="245" t="s">
        <v>84</v>
      </c>
      <c r="AV915" s="14" t="s">
        <v>84</v>
      </c>
      <c r="AW915" s="14" t="s">
        <v>36</v>
      </c>
      <c r="AX915" s="14" t="s">
        <v>74</v>
      </c>
      <c r="AY915" s="245" t="s">
        <v>132</v>
      </c>
    </row>
    <row r="916" s="14" customFormat="1">
      <c r="A916" s="14"/>
      <c r="B916" s="235"/>
      <c r="C916" s="236"/>
      <c r="D916" s="226" t="s">
        <v>144</v>
      </c>
      <c r="E916" s="237" t="s">
        <v>19</v>
      </c>
      <c r="F916" s="238" t="s">
        <v>445</v>
      </c>
      <c r="G916" s="236"/>
      <c r="H916" s="239">
        <v>-4.7999999999999998</v>
      </c>
      <c r="I916" s="240"/>
      <c r="J916" s="236"/>
      <c r="K916" s="236"/>
      <c r="L916" s="241"/>
      <c r="M916" s="242"/>
      <c r="N916" s="243"/>
      <c r="O916" s="243"/>
      <c r="P916" s="243"/>
      <c r="Q916" s="243"/>
      <c r="R916" s="243"/>
      <c r="S916" s="243"/>
      <c r="T916" s="24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5" t="s">
        <v>144</v>
      </c>
      <c r="AU916" s="245" t="s">
        <v>84</v>
      </c>
      <c r="AV916" s="14" t="s">
        <v>84</v>
      </c>
      <c r="AW916" s="14" t="s">
        <v>36</v>
      </c>
      <c r="AX916" s="14" t="s">
        <v>74</v>
      </c>
      <c r="AY916" s="245" t="s">
        <v>132</v>
      </c>
    </row>
    <row r="917" s="13" customFormat="1">
      <c r="A917" s="13"/>
      <c r="B917" s="224"/>
      <c r="C917" s="225"/>
      <c r="D917" s="226" t="s">
        <v>144</v>
      </c>
      <c r="E917" s="227" t="s">
        <v>19</v>
      </c>
      <c r="F917" s="228" t="s">
        <v>153</v>
      </c>
      <c r="G917" s="225"/>
      <c r="H917" s="227" t="s">
        <v>19</v>
      </c>
      <c r="I917" s="229"/>
      <c r="J917" s="225"/>
      <c r="K917" s="225"/>
      <c r="L917" s="230"/>
      <c r="M917" s="231"/>
      <c r="N917" s="232"/>
      <c r="O917" s="232"/>
      <c r="P917" s="232"/>
      <c r="Q917" s="232"/>
      <c r="R917" s="232"/>
      <c r="S917" s="232"/>
      <c r="T917" s="23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4" t="s">
        <v>144</v>
      </c>
      <c r="AU917" s="234" t="s">
        <v>84</v>
      </c>
      <c r="AV917" s="13" t="s">
        <v>82</v>
      </c>
      <c r="AW917" s="13" t="s">
        <v>36</v>
      </c>
      <c r="AX917" s="13" t="s">
        <v>74</v>
      </c>
      <c r="AY917" s="234" t="s">
        <v>132</v>
      </c>
    </row>
    <row r="918" s="14" customFormat="1">
      <c r="A918" s="14"/>
      <c r="B918" s="235"/>
      <c r="C918" s="236"/>
      <c r="D918" s="226" t="s">
        <v>144</v>
      </c>
      <c r="E918" s="237" t="s">
        <v>19</v>
      </c>
      <c r="F918" s="238" t="s">
        <v>1028</v>
      </c>
      <c r="G918" s="236"/>
      <c r="H918" s="239">
        <v>13.140000000000001</v>
      </c>
      <c r="I918" s="240"/>
      <c r="J918" s="236"/>
      <c r="K918" s="236"/>
      <c r="L918" s="241"/>
      <c r="M918" s="242"/>
      <c r="N918" s="243"/>
      <c r="O918" s="243"/>
      <c r="P918" s="243"/>
      <c r="Q918" s="243"/>
      <c r="R918" s="243"/>
      <c r="S918" s="243"/>
      <c r="T918" s="24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45" t="s">
        <v>144</v>
      </c>
      <c r="AU918" s="245" t="s">
        <v>84</v>
      </c>
      <c r="AV918" s="14" t="s">
        <v>84</v>
      </c>
      <c r="AW918" s="14" t="s">
        <v>36</v>
      </c>
      <c r="AX918" s="14" t="s">
        <v>74</v>
      </c>
      <c r="AY918" s="245" t="s">
        <v>132</v>
      </c>
    </row>
    <row r="919" s="14" customFormat="1">
      <c r="A919" s="14"/>
      <c r="B919" s="235"/>
      <c r="C919" s="236"/>
      <c r="D919" s="226" t="s">
        <v>144</v>
      </c>
      <c r="E919" s="237" t="s">
        <v>19</v>
      </c>
      <c r="F919" s="238" t="s">
        <v>445</v>
      </c>
      <c r="G919" s="236"/>
      <c r="H919" s="239">
        <v>-4.7999999999999998</v>
      </c>
      <c r="I919" s="240"/>
      <c r="J919" s="236"/>
      <c r="K919" s="236"/>
      <c r="L919" s="241"/>
      <c r="M919" s="242"/>
      <c r="N919" s="243"/>
      <c r="O919" s="243"/>
      <c r="P919" s="243"/>
      <c r="Q919" s="243"/>
      <c r="R919" s="243"/>
      <c r="S919" s="243"/>
      <c r="T919" s="24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5" t="s">
        <v>144</v>
      </c>
      <c r="AU919" s="245" t="s">
        <v>84</v>
      </c>
      <c r="AV919" s="14" t="s">
        <v>84</v>
      </c>
      <c r="AW919" s="14" t="s">
        <v>36</v>
      </c>
      <c r="AX919" s="14" t="s">
        <v>74</v>
      </c>
      <c r="AY919" s="245" t="s">
        <v>132</v>
      </c>
    </row>
    <row r="920" s="13" customFormat="1">
      <c r="A920" s="13"/>
      <c r="B920" s="224"/>
      <c r="C920" s="225"/>
      <c r="D920" s="226" t="s">
        <v>144</v>
      </c>
      <c r="E920" s="227" t="s">
        <v>19</v>
      </c>
      <c r="F920" s="228" t="s">
        <v>167</v>
      </c>
      <c r="G920" s="225"/>
      <c r="H920" s="227" t="s">
        <v>19</v>
      </c>
      <c r="I920" s="229"/>
      <c r="J920" s="225"/>
      <c r="K920" s="225"/>
      <c r="L920" s="230"/>
      <c r="M920" s="231"/>
      <c r="N920" s="232"/>
      <c r="O920" s="232"/>
      <c r="P920" s="232"/>
      <c r="Q920" s="232"/>
      <c r="R920" s="232"/>
      <c r="S920" s="232"/>
      <c r="T920" s="23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4" t="s">
        <v>144</v>
      </c>
      <c r="AU920" s="234" t="s">
        <v>84</v>
      </c>
      <c r="AV920" s="13" t="s">
        <v>82</v>
      </c>
      <c r="AW920" s="13" t="s">
        <v>36</v>
      </c>
      <c r="AX920" s="13" t="s">
        <v>74</v>
      </c>
      <c r="AY920" s="234" t="s">
        <v>132</v>
      </c>
    </row>
    <row r="921" s="14" customFormat="1">
      <c r="A921" s="14"/>
      <c r="B921" s="235"/>
      <c r="C921" s="236"/>
      <c r="D921" s="226" t="s">
        <v>144</v>
      </c>
      <c r="E921" s="237" t="s">
        <v>19</v>
      </c>
      <c r="F921" s="238" t="s">
        <v>1029</v>
      </c>
      <c r="G921" s="236"/>
      <c r="H921" s="239">
        <v>9.6699999999999999</v>
      </c>
      <c r="I921" s="240"/>
      <c r="J921" s="236"/>
      <c r="K921" s="236"/>
      <c r="L921" s="241"/>
      <c r="M921" s="242"/>
      <c r="N921" s="243"/>
      <c r="O921" s="243"/>
      <c r="P921" s="243"/>
      <c r="Q921" s="243"/>
      <c r="R921" s="243"/>
      <c r="S921" s="243"/>
      <c r="T921" s="24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5" t="s">
        <v>144</v>
      </c>
      <c r="AU921" s="245" t="s">
        <v>84</v>
      </c>
      <c r="AV921" s="14" t="s">
        <v>84</v>
      </c>
      <c r="AW921" s="14" t="s">
        <v>36</v>
      </c>
      <c r="AX921" s="14" t="s">
        <v>74</v>
      </c>
      <c r="AY921" s="245" t="s">
        <v>132</v>
      </c>
    </row>
    <row r="922" s="14" customFormat="1">
      <c r="A922" s="14"/>
      <c r="B922" s="235"/>
      <c r="C922" s="236"/>
      <c r="D922" s="226" t="s">
        <v>144</v>
      </c>
      <c r="E922" s="237" t="s">
        <v>19</v>
      </c>
      <c r="F922" s="238" t="s">
        <v>1027</v>
      </c>
      <c r="G922" s="236"/>
      <c r="H922" s="239">
        <v>-3.6000000000000001</v>
      </c>
      <c r="I922" s="240"/>
      <c r="J922" s="236"/>
      <c r="K922" s="236"/>
      <c r="L922" s="241"/>
      <c r="M922" s="242"/>
      <c r="N922" s="243"/>
      <c r="O922" s="243"/>
      <c r="P922" s="243"/>
      <c r="Q922" s="243"/>
      <c r="R922" s="243"/>
      <c r="S922" s="243"/>
      <c r="T922" s="24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45" t="s">
        <v>144</v>
      </c>
      <c r="AU922" s="245" t="s">
        <v>84</v>
      </c>
      <c r="AV922" s="14" t="s">
        <v>84</v>
      </c>
      <c r="AW922" s="14" t="s">
        <v>36</v>
      </c>
      <c r="AX922" s="14" t="s">
        <v>74</v>
      </c>
      <c r="AY922" s="245" t="s">
        <v>132</v>
      </c>
    </row>
    <row r="923" s="15" customFormat="1">
      <c r="A923" s="15"/>
      <c r="B923" s="246"/>
      <c r="C923" s="247"/>
      <c r="D923" s="226" t="s">
        <v>144</v>
      </c>
      <c r="E923" s="248" t="s">
        <v>19</v>
      </c>
      <c r="F923" s="249" t="s">
        <v>147</v>
      </c>
      <c r="G923" s="247"/>
      <c r="H923" s="250">
        <v>28.649999999999999</v>
      </c>
      <c r="I923" s="251"/>
      <c r="J923" s="247"/>
      <c r="K923" s="247"/>
      <c r="L923" s="252"/>
      <c r="M923" s="253"/>
      <c r="N923" s="254"/>
      <c r="O923" s="254"/>
      <c r="P923" s="254"/>
      <c r="Q923" s="254"/>
      <c r="R923" s="254"/>
      <c r="S923" s="254"/>
      <c r="T923" s="25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56" t="s">
        <v>144</v>
      </c>
      <c r="AU923" s="256" t="s">
        <v>84</v>
      </c>
      <c r="AV923" s="15" t="s">
        <v>140</v>
      </c>
      <c r="AW923" s="15" t="s">
        <v>36</v>
      </c>
      <c r="AX923" s="15" t="s">
        <v>82</v>
      </c>
      <c r="AY923" s="256" t="s">
        <v>132</v>
      </c>
    </row>
    <row r="924" s="2" customFormat="1" ht="49.05" customHeight="1">
      <c r="A924" s="40"/>
      <c r="B924" s="41"/>
      <c r="C924" s="206" t="s">
        <v>1030</v>
      </c>
      <c r="D924" s="206" t="s">
        <v>135</v>
      </c>
      <c r="E924" s="207" t="s">
        <v>1031</v>
      </c>
      <c r="F924" s="208" t="s">
        <v>1032</v>
      </c>
      <c r="G924" s="209" t="s">
        <v>194</v>
      </c>
      <c r="H924" s="210">
        <v>14</v>
      </c>
      <c r="I924" s="211"/>
      <c r="J924" s="212">
        <f>ROUND(I924*H924,2)</f>
        <v>0</v>
      </c>
      <c r="K924" s="208" t="s">
        <v>139</v>
      </c>
      <c r="L924" s="46"/>
      <c r="M924" s="213" t="s">
        <v>19</v>
      </c>
      <c r="N924" s="214" t="s">
        <v>45</v>
      </c>
      <c r="O924" s="86"/>
      <c r="P924" s="215">
        <f>O924*H924</f>
        <v>0</v>
      </c>
      <c r="Q924" s="215">
        <v>0.02358</v>
      </c>
      <c r="R924" s="215">
        <f>Q924*H924</f>
        <v>0.33012000000000002</v>
      </c>
      <c r="S924" s="215">
        <v>0</v>
      </c>
      <c r="T924" s="216">
        <f>S924*H924</f>
        <v>0</v>
      </c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R924" s="217" t="s">
        <v>257</v>
      </c>
      <c r="AT924" s="217" t="s">
        <v>135</v>
      </c>
      <c r="AU924" s="217" t="s">
        <v>84</v>
      </c>
      <c r="AY924" s="19" t="s">
        <v>132</v>
      </c>
      <c r="BE924" s="218">
        <f>IF(N924="základní",J924,0)</f>
        <v>0</v>
      </c>
      <c r="BF924" s="218">
        <f>IF(N924="snížená",J924,0)</f>
        <v>0</v>
      </c>
      <c r="BG924" s="218">
        <f>IF(N924="zákl. přenesená",J924,0)</f>
        <v>0</v>
      </c>
      <c r="BH924" s="218">
        <f>IF(N924="sníž. přenesená",J924,0)</f>
        <v>0</v>
      </c>
      <c r="BI924" s="218">
        <f>IF(N924="nulová",J924,0)</f>
        <v>0</v>
      </c>
      <c r="BJ924" s="19" t="s">
        <v>82</v>
      </c>
      <c r="BK924" s="218">
        <f>ROUND(I924*H924,2)</f>
        <v>0</v>
      </c>
      <c r="BL924" s="19" t="s">
        <v>257</v>
      </c>
      <c r="BM924" s="217" t="s">
        <v>1033</v>
      </c>
    </row>
    <row r="925" s="2" customFormat="1">
      <c r="A925" s="40"/>
      <c r="B925" s="41"/>
      <c r="C925" s="42"/>
      <c r="D925" s="219" t="s">
        <v>142</v>
      </c>
      <c r="E925" s="42"/>
      <c r="F925" s="220" t="s">
        <v>1034</v>
      </c>
      <c r="G925" s="42"/>
      <c r="H925" s="42"/>
      <c r="I925" s="221"/>
      <c r="J925" s="42"/>
      <c r="K925" s="42"/>
      <c r="L925" s="46"/>
      <c r="M925" s="222"/>
      <c r="N925" s="223"/>
      <c r="O925" s="86"/>
      <c r="P925" s="86"/>
      <c r="Q925" s="86"/>
      <c r="R925" s="86"/>
      <c r="S925" s="86"/>
      <c r="T925" s="87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T925" s="19" t="s">
        <v>142</v>
      </c>
      <c r="AU925" s="19" t="s">
        <v>84</v>
      </c>
    </row>
    <row r="926" s="13" customFormat="1">
      <c r="A926" s="13"/>
      <c r="B926" s="224"/>
      <c r="C926" s="225"/>
      <c r="D926" s="226" t="s">
        <v>144</v>
      </c>
      <c r="E926" s="227" t="s">
        <v>19</v>
      </c>
      <c r="F926" s="228" t="s">
        <v>162</v>
      </c>
      <c r="G926" s="225"/>
      <c r="H926" s="227" t="s">
        <v>19</v>
      </c>
      <c r="I926" s="229"/>
      <c r="J926" s="225"/>
      <c r="K926" s="225"/>
      <c r="L926" s="230"/>
      <c r="M926" s="231"/>
      <c r="N926" s="232"/>
      <c r="O926" s="232"/>
      <c r="P926" s="232"/>
      <c r="Q926" s="232"/>
      <c r="R926" s="232"/>
      <c r="S926" s="232"/>
      <c r="T926" s="23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4" t="s">
        <v>144</v>
      </c>
      <c r="AU926" s="234" t="s">
        <v>84</v>
      </c>
      <c r="AV926" s="13" t="s">
        <v>82</v>
      </c>
      <c r="AW926" s="13" t="s">
        <v>36</v>
      </c>
      <c r="AX926" s="13" t="s">
        <v>74</v>
      </c>
      <c r="AY926" s="234" t="s">
        <v>132</v>
      </c>
    </row>
    <row r="927" s="14" customFormat="1">
      <c r="A927" s="14"/>
      <c r="B927" s="235"/>
      <c r="C927" s="236"/>
      <c r="D927" s="226" t="s">
        <v>144</v>
      </c>
      <c r="E927" s="237" t="s">
        <v>19</v>
      </c>
      <c r="F927" s="238" t="s">
        <v>156</v>
      </c>
      <c r="G927" s="236"/>
      <c r="H927" s="239">
        <v>3</v>
      </c>
      <c r="I927" s="240"/>
      <c r="J927" s="236"/>
      <c r="K927" s="236"/>
      <c r="L927" s="241"/>
      <c r="M927" s="242"/>
      <c r="N927" s="243"/>
      <c r="O927" s="243"/>
      <c r="P927" s="243"/>
      <c r="Q927" s="243"/>
      <c r="R927" s="243"/>
      <c r="S927" s="243"/>
      <c r="T927" s="24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45" t="s">
        <v>144</v>
      </c>
      <c r="AU927" s="245" t="s">
        <v>84</v>
      </c>
      <c r="AV927" s="14" t="s">
        <v>84</v>
      </c>
      <c r="AW927" s="14" t="s">
        <v>36</v>
      </c>
      <c r="AX927" s="14" t="s">
        <v>74</v>
      </c>
      <c r="AY927" s="245" t="s">
        <v>132</v>
      </c>
    </row>
    <row r="928" s="13" customFormat="1">
      <c r="A928" s="13"/>
      <c r="B928" s="224"/>
      <c r="C928" s="225"/>
      <c r="D928" s="226" t="s">
        <v>144</v>
      </c>
      <c r="E928" s="227" t="s">
        <v>19</v>
      </c>
      <c r="F928" s="228" t="s">
        <v>164</v>
      </c>
      <c r="G928" s="225"/>
      <c r="H928" s="227" t="s">
        <v>19</v>
      </c>
      <c r="I928" s="229"/>
      <c r="J928" s="225"/>
      <c r="K928" s="225"/>
      <c r="L928" s="230"/>
      <c r="M928" s="231"/>
      <c r="N928" s="232"/>
      <c r="O928" s="232"/>
      <c r="P928" s="232"/>
      <c r="Q928" s="232"/>
      <c r="R928" s="232"/>
      <c r="S928" s="232"/>
      <c r="T928" s="23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4" t="s">
        <v>144</v>
      </c>
      <c r="AU928" s="234" t="s">
        <v>84</v>
      </c>
      <c r="AV928" s="13" t="s">
        <v>82</v>
      </c>
      <c r="AW928" s="13" t="s">
        <v>36</v>
      </c>
      <c r="AX928" s="13" t="s">
        <v>74</v>
      </c>
      <c r="AY928" s="234" t="s">
        <v>132</v>
      </c>
    </row>
    <row r="929" s="14" customFormat="1">
      <c r="A929" s="14"/>
      <c r="B929" s="235"/>
      <c r="C929" s="236"/>
      <c r="D929" s="226" t="s">
        <v>144</v>
      </c>
      <c r="E929" s="237" t="s">
        <v>19</v>
      </c>
      <c r="F929" s="238" t="s">
        <v>140</v>
      </c>
      <c r="G929" s="236"/>
      <c r="H929" s="239">
        <v>4</v>
      </c>
      <c r="I929" s="240"/>
      <c r="J929" s="236"/>
      <c r="K929" s="236"/>
      <c r="L929" s="241"/>
      <c r="M929" s="242"/>
      <c r="N929" s="243"/>
      <c r="O929" s="243"/>
      <c r="P929" s="243"/>
      <c r="Q929" s="243"/>
      <c r="R929" s="243"/>
      <c r="S929" s="243"/>
      <c r="T929" s="24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45" t="s">
        <v>144</v>
      </c>
      <c r="AU929" s="245" t="s">
        <v>84</v>
      </c>
      <c r="AV929" s="14" t="s">
        <v>84</v>
      </c>
      <c r="AW929" s="14" t="s">
        <v>36</v>
      </c>
      <c r="AX929" s="14" t="s">
        <v>74</v>
      </c>
      <c r="AY929" s="245" t="s">
        <v>132</v>
      </c>
    </row>
    <row r="930" s="13" customFormat="1">
      <c r="A930" s="13"/>
      <c r="B930" s="224"/>
      <c r="C930" s="225"/>
      <c r="D930" s="226" t="s">
        <v>144</v>
      </c>
      <c r="E930" s="227" t="s">
        <v>19</v>
      </c>
      <c r="F930" s="228" t="s">
        <v>153</v>
      </c>
      <c r="G930" s="225"/>
      <c r="H930" s="227" t="s">
        <v>19</v>
      </c>
      <c r="I930" s="229"/>
      <c r="J930" s="225"/>
      <c r="K930" s="225"/>
      <c r="L930" s="230"/>
      <c r="M930" s="231"/>
      <c r="N930" s="232"/>
      <c r="O930" s="232"/>
      <c r="P930" s="232"/>
      <c r="Q930" s="232"/>
      <c r="R930" s="232"/>
      <c r="S930" s="232"/>
      <c r="T930" s="23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4" t="s">
        <v>144</v>
      </c>
      <c r="AU930" s="234" t="s">
        <v>84</v>
      </c>
      <c r="AV930" s="13" t="s">
        <v>82</v>
      </c>
      <c r="AW930" s="13" t="s">
        <v>36</v>
      </c>
      <c r="AX930" s="13" t="s">
        <v>74</v>
      </c>
      <c r="AY930" s="234" t="s">
        <v>132</v>
      </c>
    </row>
    <row r="931" s="14" customFormat="1">
      <c r="A931" s="14"/>
      <c r="B931" s="235"/>
      <c r="C931" s="236"/>
      <c r="D931" s="226" t="s">
        <v>144</v>
      </c>
      <c r="E931" s="237" t="s">
        <v>19</v>
      </c>
      <c r="F931" s="238" t="s">
        <v>140</v>
      </c>
      <c r="G931" s="236"/>
      <c r="H931" s="239">
        <v>4</v>
      </c>
      <c r="I931" s="240"/>
      <c r="J931" s="236"/>
      <c r="K931" s="236"/>
      <c r="L931" s="241"/>
      <c r="M931" s="242"/>
      <c r="N931" s="243"/>
      <c r="O931" s="243"/>
      <c r="P931" s="243"/>
      <c r="Q931" s="243"/>
      <c r="R931" s="243"/>
      <c r="S931" s="243"/>
      <c r="T931" s="24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5" t="s">
        <v>144</v>
      </c>
      <c r="AU931" s="245" t="s">
        <v>84</v>
      </c>
      <c r="AV931" s="14" t="s">
        <v>84</v>
      </c>
      <c r="AW931" s="14" t="s">
        <v>36</v>
      </c>
      <c r="AX931" s="14" t="s">
        <v>74</v>
      </c>
      <c r="AY931" s="245" t="s">
        <v>132</v>
      </c>
    </row>
    <row r="932" s="13" customFormat="1">
      <c r="A932" s="13"/>
      <c r="B932" s="224"/>
      <c r="C932" s="225"/>
      <c r="D932" s="226" t="s">
        <v>144</v>
      </c>
      <c r="E932" s="227" t="s">
        <v>19</v>
      </c>
      <c r="F932" s="228" t="s">
        <v>167</v>
      </c>
      <c r="G932" s="225"/>
      <c r="H932" s="227" t="s">
        <v>19</v>
      </c>
      <c r="I932" s="229"/>
      <c r="J932" s="225"/>
      <c r="K932" s="225"/>
      <c r="L932" s="230"/>
      <c r="M932" s="231"/>
      <c r="N932" s="232"/>
      <c r="O932" s="232"/>
      <c r="P932" s="232"/>
      <c r="Q932" s="232"/>
      <c r="R932" s="232"/>
      <c r="S932" s="232"/>
      <c r="T932" s="23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4" t="s">
        <v>144</v>
      </c>
      <c r="AU932" s="234" t="s">
        <v>84</v>
      </c>
      <c r="AV932" s="13" t="s">
        <v>82</v>
      </c>
      <c r="AW932" s="13" t="s">
        <v>36</v>
      </c>
      <c r="AX932" s="13" t="s">
        <v>74</v>
      </c>
      <c r="AY932" s="234" t="s">
        <v>132</v>
      </c>
    </row>
    <row r="933" s="14" customFormat="1">
      <c r="A933" s="14"/>
      <c r="B933" s="235"/>
      <c r="C933" s="236"/>
      <c r="D933" s="226" t="s">
        <v>144</v>
      </c>
      <c r="E933" s="237" t="s">
        <v>19</v>
      </c>
      <c r="F933" s="238" t="s">
        <v>156</v>
      </c>
      <c r="G933" s="236"/>
      <c r="H933" s="239">
        <v>3</v>
      </c>
      <c r="I933" s="240"/>
      <c r="J933" s="236"/>
      <c r="K933" s="236"/>
      <c r="L933" s="241"/>
      <c r="M933" s="242"/>
      <c r="N933" s="243"/>
      <c r="O933" s="243"/>
      <c r="P933" s="243"/>
      <c r="Q933" s="243"/>
      <c r="R933" s="243"/>
      <c r="S933" s="243"/>
      <c r="T933" s="24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45" t="s">
        <v>144</v>
      </c>
      <c r="AU933" s="245" t="s">
        <v>84</v>
      </c>
      <c r="AV933" s="14" t="s">
        <v>84</v>
      </c>
      <c r="AW933" s="14" t="s">
        <v>36</v>
      </c>
      <c r="AX933" s="14" t="s">
        <v>74</v>
      </c>
      <c r="AY933" s="245" t="s">
        <v>132</v>
      </c>
    </row>
    <row r="934" s="15" customFormat="1">
      <c r="A934" s="15"/>
      <c r="B934" s="246"/>
      <c r="C934" s="247"/>
      <c r="D934" s="226" t="s">
        <v>144</v>
      </c>
      <c r="E934" s="248" t="s">
        <v>19</v>
      </c>
      <c r="F934" s="249" t="s">
        <v>147</v>
      </c>
      <c r="G934" s="247"/>
      <c r="H934" s="250">
        <v>14</v>
      </c>
      <c r="I934" s="251"/>
      <c r="J934" s="247"/>
      <c r="K934" s="247"/>
      <c r="L934" s="252"/>
      <c r="M934" s="253"/>
      <c r="N934" s="254"/>
      <c r="O934" s="254"/>
      <c r="P934" s="254"/>
      <c r="Q934" s="254"/>
      <c r="R934" s="254"/>
      <c r="S934" s="254"/>
      <c r="T934" s="25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56" t="s">
        <v>144</v>
      </c>
      <c r="AU934" s="256" t="s">
        <v>84</v>
      </c>
      <c r="AV934" s="15" t="s">
        <v>140</v>
      </c>
      <c r="AW934" s="15" t="s">
        <v>36</v>
      </c>
      <c r="AX934" s="15" t="s">
        <v>82</v>
      </c>
      <c r="AY934" s="256" t="s">
        <v>132</v>
      </c>
    </row>
    <row r="935" s="2" customFormat="1" ht="78" customHeight="1">
      <c r="A935" s="40"/>
      <c r="B935" s="41"/>
      <c r="C935" s="206" t="s">
        <v>1035</v>
      </c>
      <c r="D935" s="206" t="s">
        <v>135</v>
      </c>
      <c r="E935" s="207" t="s">
        <v>1036</v>
      </c>
      <c r="F935" s="208" t="s">
        <v>1037</v>
      </c>
      <c r="G935" s="209" t="s">
        <v>227</v>
      </c>
      <c r="H935" s="210">
        <v>3.7719999999999998</v>
      </c>
      <c r="I935" s="211"/>
      <c r="J935" s="212">
        <f>ROUND(I935*H935,2)</f>
        <v>0</v>
      </c>
      <c r="K935" s="208" t="s">
        <v>139</v>
      </c>
      <c r="L935" s="46"/>
      <c r="M935" s="213" t="s">
        <v>19</v>
      </c>
      <c r="N935" s="214" t="s">
        <v>45</v>
      </c>
      <c r="O935" s="86"/>
      <c r="P935" s="215">
        <f>O935*H935</f>
        <v>0</v>
      </c>
      <c r="Q935" s="215">
        <v>0</v>
      </c>
      <c r="R935" s="215">
        <f>Q935*H935</f>
        <v>0</v>
      </c>
      <c r="S935" s="215">
        <v>0</v>
      </c>
      <c r="T935" s="216">
        <f>S935*H935</f>
        <v>0</v>
      </c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R935" s="217" t="s">
        <v>257</v>
      </c>
      <c r="AT935" s="217" t="s">
        <v>135</v>
      </c>
      <c r="AU935" s="217" t="s">
        <v>84</v>
      </c>
      <c r="AY935" s="19" t="s">
        <v>132</v>
      </c>
      <c r="BE935" s="218">
        <f>IF(N935="základní",J935,0)</f>
        <v>0</v>
      </c>
      <c r="BF935" s="218">
        <f>IF(N935="snížená",J935,0)</f>
        <v>0</v>
      </c>
      <c r="BG935" s="218">
        <f>IF(N935="zákl. přenesená",J935,0)</f>
        <v>0</v>
      </c>
      <c r="BH935" s="218">
        <f>IF(N935="sníž. přenesená",J935,0)</f>
        <v>0</v>
      </c>
      <c r="BI935" s="218">
        <f>IF(N935="nulová",J935,0)</f>
        <v>0</v>
      </c>
      <c r="BJ935" s="19" t="s">
        <v>82</v>
      </c>
      <c r="BK935" s="218">
        <f>ROUND(I935*H935,2)</f>
        <v>0</v>
      </c>
      <c r="BL935" s="19" t="s">
        <v>257</v>
      </c>
      <c r="BM935" s="217" t="s">
        <v>1038</v>
      </c>
    </row>
    <row r="936" s="2" customFormat="1">
      <c r="A936" s="40"/>
      <c r="B936" s="41"/>
      <c r="C936" s="42"/>
      <c r="D936" s="219" t="s">
        <v>142</v>
      </c>
      <c r="E936" s="42"/>
      <c r="F936" s="220" t="s">
        <v>1039</v>
      </c>
      <c r="G936" s="42"/>
      <c r="H936" s="42"/>
      <c r="I936" s="221"/>
      <c r="J936" s="42"/>
      <c r="K936" s="42"/>
      <c r="L936" s="46"/>
      <c r="M936" s="222"/>
      <c r="N936" s="223"/>
      <c r="O936" s="86"/>
      <c r="P936" s="86"/>
      <c r="Q936" s="86"/>
      <c r="R936" s="86"/>
      <c r="S936" s="86"/>
      <c r="T936" s="87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T936" s="19" t="s">
        <v>142</v>
      </c>
      <c r="AU936" s="19" t="s">
        <v>84</v>
      </c>
    </row>
    <row r="937" s="12" customFormat="1" ht="22.8" customHeight="1">
      <c r="A937" s="12"/>
      <c r="B937" s="190"/>
      <c r="C937" s="191"/>
      <c r="D937" s="192" t="s">
        <v>73</v>
      </c>
      <c r="E937" s="204" t="s">
        <v>452</v>
      </c>
      <c r="F937" s="204" t="s">
        <v>453</v>
      </c>
      <c r="G937" s="191"/>
      <c r="H937" s="191"/>
      <c r="I937" s="194"/>
      <c r="J937" s="205">
        <f>BK937</f>
        <v>0</v>
      </c>
      <c r="K937" s="191"/>
      <c r="L937" s="196"/>
      <c r="M937" s="197"/>
      <c r="N937" s="198"/>
      <c r="O937" s="198"/>
      <c r="P937" s="199">
        <f>SUM(P938:P1084)</f>
        <v>0</v>
      </c>
      <c r="Q937" s="198"/>
      <c r="R937" s="199">
        <f>SUM(R938:R1084)</f>
        <v>0.29707000000000006</v>
      </c>
      <c r="S937" s="198"/>
      <c r="T937" s="200">
        <f>SUM(T938:T1084)</f>
        <v>0</v>
      </c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R937" s="201" t="s">
        <v>84</v>
      </c>
      <c r="AT937" s="202" t="s">
        <v>73</v>
      </c>
      <c r="AU937" s="202" t="s">
        <v>82</v>
      </c>
      <c r="AY937" s="201" t="s">
        <v>132</v>
      </c>
      <c r="BK937" s="203">
        <f>SUM(BK938:BK1084)</f>
        <v>0</v>
      </c>
    </row>
    <row r="938" s="2" customFormat="1" ht="37.8" customHeight="1">
      <c r="A938" s="40"/>
      <c r="B938" s="41"/>
      <c r="C938" s="206" t="s">
        <v>1040</v>
      </c>
      <c r="D938" s="206" t="s">
        <v>135</v>
      </c>
      <c r="E938" s="207" t="s">
        <v>1041</v>
      </c>
      <c r="F938" s="208" t="s">
        <v>1042</v>
      </c>
      <c r="G938" s="209" t="s">
        <v>194</v>
      </c>
      <c r="H938" s="210">
        <v>5</v>
      </c>
      <c r="I938" s="211"/>
      <c r="J938" s="212">
        <f>ROUND(I938*H938,2)</f>
        <v>0</v>
      </c>
      <c r="K938" s="208" t="s">
        <v>139</v>
      </c>
      <c r="L938" s="46"/>
      <c r="M938" s="213" t="s">
        <v>19</v>
      </c>
      <c r="N938" s="214" t="s">
        <v>45</v>
      </c>
      <c r="O938" s="86"/>
      <c r="P938" s="215">
        <f>O938*H938</f>
        <v>0</v>
      </c>
      <c r="Q938" s="215">
        <v>0</v>
      </c>
      <c r="R938" s="215">
        <f>Q938*H938</f>
        <v>0</v>
      </c>
      <c r="S938" s="215">
        <v>0</v>
      </c>
      <c r="T938" s="216">
        <f>S938*H938</f>
        <v>0</v>
      </c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R938" s="217" t="s">
        <v>257</v>
      </c>
      <c r="AT938" s="217" t="s">
        <v>135</v>
      </c>
      <c r="AU938" s="217" t="s">
        <v>84</v>
      </c>
      <c r="AY938" s="19" t="s">
        <v>132</v>
      </c>
      <c r="BE938" s="218">
        <f>IF(N938="základní",J938,0)</f>
        <v>0</v>
      </c>
      <c r="BF938" s="218">
        <f>IF(N938="snížená",J938,0)</f>
        <v>0</v>
      </c>
      <c r="BG938" s="218">
        <f>IF(N938="zákl. přenesená",J938,0)</f>
        <v>0</v>
      </c>
      <c r="BH938" s="218">
        <f>IF(N938="sníž. přenesená",J938,0)</f>
        <v>0</v>
      </c>
      <c r="BI938" s="218">
        <f>IF(N938="nulová",J938,0)</f>
        <v>0</v>
      </c>
      <c r="BJ938" s="19" t="s">
        <v>82</v>
      </c>
      <c r="BK938" s="218">
        <f>ROUND(I938*H938,2)</f>
        <v>0</v>
      </c>
      <c r="BL938" s="19" t="s">
        <v>257</v>
      </c>
      <c r="BM938" s="217" t="s">
        <v>1043</v>
      </c>
    </row>
    <row r="939" s="2" customFormat="1">
      <c r="A939" s="40"/>
      <c r="B939" s="41"/>
      <c r="C939" s="42"/>
      <c r="D939" s="219" t="s">
        <v>142</v>
      </c>
      <c r="E939" s="42"/>
      <c r="F939" s="220" t="s">
        <v>1044</v>
      </c>
      <c r="G939" s="42"/>
      <c r="H939" s="42"/>
      <c r="I939" s="221"/>
      <c r="J939" s="42"/>
      <c r="K939" s="42"/>
      <c r="L939" s="46"/>
      <c r="M939" s="222"/>
      <c r="N939" s="223"/>
      <c r="O939" s="86"/>
      <c r="P939" s="86"/>
      <c r="Q939" s="86"/>
      <c r="R939" s="86"/>
      <c r="S939" s="86"/>
      <c r="T939" s="87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T939" s="19" t="s">
        <v>142</v>
      </c>
      <c r="AU939" s="19" t="s">
        <v>84</v>
      </c>
    </row>
    <row r="940" s="13" customFormat="1">
      <c r="A940" s="13"/>
      <c r="B940" s="224"/>
      <c r="C940" s="225"/>
      <c r="D940" s="226" t="s">
        <v>144</v>
      </c>
      <c r="E940" s="227" t="s">
        <v>19</v>
      </c>
      <c r="F940" s="228" t="s">
        <v>162</v>
      </c>
      <c r="G940" s="225"/>
      <c r="H940" s="227" t="s">
        <v>19</v>
      </c>
      <c r="I940" s="229"/>
      <c r="J940" s="225"/>
      <c r="K940" s="225"/>
      <c r="L940" s="230"/>
      <c r="M940" s="231"/>
      <c r="N940" s="232"/>
      <c r="O940" s="232"/>
      <c r="P940" s="232"/>
      <c r="Q940" s="232"/>
      <c r="R940" s="232"/>
      <c r="S940" s="232"/>
      <c r="T940" s="23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4" t="s">
        <v>144</v>
      </c>
      <c r="AU940" s="234" t="s">
        <v>84</v>
      </c>
      <c r="AV940" s="13" t="s">
        <v>82</v>
      </c>
      <c r="AW940" s="13" t="s">
        <v>36</v>
      </c>
      <c r="AX940" s="13" t="s">
        <v>74</v>
      </c>
      <c r="AY940" s="234" t="s">
        <v>132</v>
      </c>
    </row>
    <row r="941" s="14" customFormat="1">
      <c r="A941" s="14"/>
      <c r="B941" s="235"/>
      <c r="C941" s="236"/>
      <c r="D941" s="226" t="s">
        <v>144</v>
      </c>
      <c r="E941" s="237" t="s">
        <v>19</v>
      </c>
      <c r="F941" s="238" t="s">
        <v>82</v>
      </c>
      <c r="G941" s="236"/>
      <c r="H941" s="239">
        <v>1</v>
      </c>
      <c r="I941" s="240"/>
      <c r="J941" s="236"/>
      <c r="K941" s="236"/>
      <c r="L941" s="241"/>
      <c r="M941" s="242"/>
      <c r="N941" s="243"/>
      <c r="O941" s="243"/>
      <c r="P941" s="243"/>
      <c r="Q941" s="243"/>
      <c r="R941" s="243"/>
      <c r="S941" s="243"/>
      <c r="T941" s="24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45" t="s">
        <v>144</v>
      </c>
      <c r="AU941" s="245" t="s">
        <v>84</v>
      </c>
      <c r="AV941" s="14" t="s">
        <v>84</v>
      </c>
      <c r="AW941" s="14" t="s">
        <v>36</v>
      </c>
      <c r="AX941" s="14" t="s">
        <v>74</v>
      </c>
      <c r="AY941" s="245" t="s">
        <v>132</v>
      </c>
    </row>
    <row r="942" s="13" customFormat="1">
      <c r="A942" s="13"/>
      <c r="B942" s="224"/>
      <c r="C942" s="225"/>
      <c r="D942" s="226" t="s">
        <v>144</v>
      </c>
      <c r="E942" s="227" t="s">
        <v>19</v>
      </c>
      <c r="F942" s="228" t="s">
        <v>164</v>
      </c>
      <c r="G942" s="225"/>
      <c r="H942" s="227" t="s">
        <v>19</v>
      </c>
      <c r="I942" s="229"/>
      <c r="J942" s="225"/>
      <c r="K942" s="225"/>
      <c r="L942" s="230"/>
      <c r="M942" s="231"/>
      <c r="N942" s="232"/>
      <c r="O942" s="232"/>
      <c r="P942" s="232"/>
      <c r="Q942" s="232"/>
      <c r="R942" s="232"/>
      <c r="S942" s="232"/>
      <c r="T942" s="23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4" t="s">
        <v>144</v>
      </c>
      <c r="AU942" s="234" t="s">
        <v>84</v>
      </c>
      <c r="AV942" s="13" t="s">
        <v>82</v>
      </c>
      <c r="AW942" s="13" t="s">
        <v>36</v>
      </c>
      <c r="AX942" s="13" t="s">
        <v>74</v>
      </c>
      <c r="AY942" s="234" t="s">
        <v>132</v>
      </c>
    </row>
    <row r="943" s="14" customFormat="1">
      <c r="A943" s="14"/>
      <c r="B943" s="235"/>
      <c r="C943" s="236"/>
      <c r="D943" s="226" t="s">
        <v>144</v>
      </c>
      <c r="E943" s="237" t="s">
        <v>19</v>
      </c>
      <c r="F943" s="238" t="s">
        <v>84</v>
      </c>
      <c r="G943" s="236"/>
      <c r="H943" s="239">
        <v>2</v>
      </c>
      <c r="I943" s="240"/>
      <c r="J943" s="236"/>
      <c r="K943" s="236"/>
      <c r="L943" s="241"/>
      <c r="M943" s="242"/>
      <c r="N943" s="243"/>
      <c r="O943" s="243"/>
      <c r="P943" s="243"/>
      <c r="Q943" s="243"/>
      <c r="R943" s="243"/>
      <c r="S943" s="243"/>
      <c r="T943" s="24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45" t="s">
        <v>144</v>
      </c>
      <c r="AU943" s="245" t="s">
        <v>84</v>
      </c>
      <c r="AV943" s="14" t="s">
        <v>84</v>
      </c>
      <c r="AW943" s="14" t="s">
        <v>36</v>
      </c>
      <c r="AX943" s="14" t="s">
        <v>74</v>
      </c>
      <c r="AY943" s="245" t="s">
        <v>132</v>
      </c>
    </row>
    <row r="944" s="13" customFormat="1">
      <c r="A944" s="13"/>
      <c r="B944" s="224"/>
      <c r="C944" s="225"/>
      <c r="D944" s="226" t="s">
        <v>144</v>
      </c>
      <c r="E944" s="227" t="s">
        <v>19</v>
      </c>
      <c r="F944" s="228" t="s">
        <v>153</v>
      </c>
      <c r="G944" s="225"/>
      <c r="H944" s="227" t="s">
        <v>19</v>
      </c>
      <c r="I944" s="229"/>
      <c r="J944" s="225"/>
      <c r="K944" s="225"/>
      <c r="L944" s="230"/>
      <c r="M944" s="231"/>
      <c r="N944" s="232"/>
      <c r="O944" s="232"/>
      <c r="P944" s="232"/>
      <c r="Q944" s="232"/>
      <c r="R944" s="232"/>
      <c r="S944" s="232"/>
      <c r="T944" s="23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4" t="s">
        <v>144</v>
      </c>
      <c r="AU944" s="234" t="s">
        <v>84</v>
      </c>
      <c r="AV944" s="13" t="s">
        <v>82</v>
      </c>
      <c r="AW944" s="13" t="s">
        <v>36</v>
      </c>
      <c r="AX944" s="13" t="s">
        <v>74</v>
      </c>
      <c r="AY944" s="234" t="s">
        <v>132</v>
      </c>
    </row>
    <row r="945" s="14" customFormat="1">
      <c r="A945" s="14"/>
      <c r="B945" s="235"/>
      <c r="C945" s="236"/>
      <c r="D945" s="226" t="s">
        <v>144</v>
      </c>
      <c r="E945" s="237" t="s">
        <v>19</v>
      </c>
      <c r="F945" s="238" t="s">
        <v>82</v>
      </c>
      <c r="G945" s="236"/>
      <c r="H945" s="239">
        <v>1</v>
      </c>
      <c r="I945" s="240"/>
      <c r="J945" s="236"/>
      <c r="K945" s="236"/>
      <c r="L945" s="241"/>
      <c r="M945" s="242"/>
      <c r="N945" s="243"/>
      <c r="O945" s="243"/>
      <c r="P945" s="243"/>
      <c r="Q945" s="243"/>
      <c r="R945" s="243"/>
      <c r="S945" s="243"/>
      <c r="T945" s="24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5" t="s">
        <v>144</v>
      </c>
      <c r="AU945" s="245" t="s">
        <v>84</v>
      </c>
      <c r="AV945" s="14" t="s">
        <v>84</v>
      </c>
      <c r="AW945" s="14" t="s">
        <v>36</v>
      </c>
      <c r="AX945" s="14" t="s">
        <v>74</v>
      </c>
      <c r="AY945" s="245" t="s">
        <v>132</v>
      </c>
    </row>
    <row r="946" s="13" customFormat="1">
      <c r="A946" s="13"/>
      <c r="B946" s="224"/>
      <c r="C946" s="225"/>
      <c r="D946" s="226" t="s">
        <v>144</v>
      </c>
      <c r="E946" s="227" t="s">
        <v>19</v>
      </c>
      <c r="F946" s="228" t="s">
        <v>167</v>
      </c>
      <c r="G946" s="225"/>
      <c r="H946" s="227" t="s">
        <v>19</v>
      </c>
      <c r="I946" s="229"/>
      <c r="J946" s="225"/>
      <c r="K946" s="225"/>
      <c r="L946" s="230"/>
      <c r="M946" s="231"/>
      <c r="N946" s="232"/>
      <c r="O946" s="232"/>
      <c r="P946" s="232"/>
      <c r="Q946" s="232"/>
      <c r="R946" s="232"/>
      <c r="S946" s="232"/>
      <c r="T946" s="23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4" t="s">
        <v>144</v>
      </c>
      <c r="AU946" s="234" t="s">
        <v>84</v>
      </c>
      <c r="AV946" s="13" t="s">
        <v>82</v>
      </c>
      <c r="AW946" s="13" t="s">
        <v>36</v>
      </c>
      <c r="AX946" s="13" t="s">
        <v>74</v>
      </c>
      <c r="AY946" s="234" t="s">
        <v>132</v>
      </c>
    </row>
    <row r="947" s="14" customFormat="1">
      <c r="A947" s="14"/>
      <c r="B947" s="235"/>
      <c r="C947" s="236"/>
      <c r="D947" s="226" t="s">
        <v>144</v>
      </c>
      <c r="E947" s="237" t="s">
        <v>19</v>
      </c>
      <c r="F947" s="238" t="s">
        <v>82</v>
      </c>
      <c r="G947" s="236"/>
      <c r="H947" s="239">
        <v>1</v>
      </c>
      <c r="I947" s="240"/>
      <c r="J947" s="236"/>
      <c r="K947" s="236"/>
      <c r="L947" s="241"/>
      <c r="M947" s="242"/>
      <c r="N947" s="243"/>
      <c r="O947" s="243"/>
      <c r="P947" s="243"/>
      <c r="Q947" s="243"/>
      <c r="R947" s="243"/>
      <c r="S947" s="243"/>
      <c r="T947" s="24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5" t="s">
        <v>144</v>
      </c>
      <c r="AU947" s="245" t="s">
        <v>84</v>
      </c>
      <c r="AV947" s="14" t="s">
        <v>84</v>
      </c>
      <c r="AW947" s="14" t="s">
        <v>36</v>
      </c>
      <c r="AX947" s="14" t="s">
        <v>74</v>
      </c>
      <c r="AY947" s="245" t="s">
        <v>132</v>
      </c>
    </row>
    <row r="948" s="15" customFormat="1">
      <c r="A948" s="15"/>
      <c r="B948" s="246"/>
      <c r="C948" s="247"/>
      <c r="D948" s="226" t="s">
        <v>144</v>
      </c>
      <c r="E948" s="248" t="s">
        <v>19</v>
      </c>
      <c r="F948" s="249" t="s">
        <v>147</v>
      </c>
      <c r="G948" s="247"/>
      <c r="H948" s="250">
        <v>5</v>
      </c>
      <c r="I948" s="251"/>
      <c r="J948" s="247"/>
      <c r="K948" s="247"/>
      <c r="L948" s="252"/>
      <c r="M948" s="253"/>
      <c r="N948" s="254"/>
      <c r="O948" s="254"/>
      <c r="P948" s="254"/>
      <c r="Q948" s="254"/>
      <c r="R948" s="254"/>
      <c r="S948" s="254"/>
      <c r="T948" s="25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56" t="s">
        <v>144</v>
      </c>
      <c r="AU948" s="256" t="s">
        <v>84</v>
      </c>
      <c r="AV948" s="15" t="s">
        <v>140</v>
      </c>
      <c r="AW948" s="15" t="s">
        <v>36</v>
      </c>
      <c r="AX948" s="15" t="s">
        <v>82</v>
      </c>
      <c r="AY948" s="256" t="s">
        <v>132</v>
      </c>
    </row>
    <row r="949" s="2" customFormat="1" ht="24.15" customHeight="1">
      <c r="A949" s="40"/>
      <c r="B949" s="41"/>
      <c r="C949" s="260" t="s">
        <v>1045</v>
      </c>
      <c r="D949" s="260" t="s">
        <v>602</v>
      </c>
      <c r="E949" s="261" t="s">
        <v>1046</v>
      </c>
      <c r="F949" s="262" t="s">
        <v>1047</v>
      </c>
      <c r="G949" s="263" t="s">
        <v>194</v>
      </c>
      <c r="H949" s="264">
        <v>1</v>
      </c>
      <c r="I949" s="265"/>
      <c r="J949" s="266">
        <f>ROUND(I949*H949,2)</f>
        <v>0</v>
      </c>
      <c r="K949" s="262" t="s">
        <v>139</v>
      </c>
      <c r="L949" s="267"/>
      <c r="M949" s="268" t="s">
        <v>19</v>
      </c>
      <c r="N949" s="269" t="s">
        <v>45</v>
      </c>
      <c r="O949" s="86"/>
      <c r="P949" s="215">
        <f>O949*H949</f>
        <v>0</v>
      </c>
      <c r="Q949" s="215">
        <v>0.016</v>
      </c>
      <c r="R949" s="215">
        <f>Q949*H949</f>
        <v>0.016</v>
      </c>
      <c r="S949" s="215">
        <v>0</v>
      </c>
      <c r="T949" s="216">
        <f>S949*H949</f>
        <v>0</v>
      </c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R949" s="217" t="s">
        <v>369</v>
      </c>
      <c r="AT949" s="217" t="s">
        <v>602</v>
      </c>
      <c r="AU949" s="217" t="s">
        <v>84</v>
      </c>
      <c r="AY949" s="19" t="s">
        <v>132</v>
      </c>
      <c r="BE949" s="218">
        <f>IF(N949="základní",J949,0)</f>
        <v>0</v>
      </c>
      <c r="BF949" s="218">
        <f>IF(N949="snížená",J949,0)</f>
        <v>0</v>
      </c>
      <c r="BG949" s="218">
        <f>IF(N949="zákl. přenesená",J949,0)</f>
        <v>0</v>
      </c>
      <c r="BH949" s="218">
        <f>IF(N949="sníž. přenesená",J949,0)</f>
        <v>0</v>
      </c>
      <c r="BI949" s="218">
        <f>IF(N949="nulová",J949,0)</f>
        <v>0</v>
      </c>
      <c r="BJ949" s="19" t="s">
        <v>82</v>
      </c>
      <c r="BK949" s="218">
        <f>ROUND(I949*H949,2)</f>
        <v>0</v>
      </c>
      <c r="BL949" s="19" t="s">
        <v>257</v>
      </c>
      <c r="BM949" s="217" t="s">
        <v>1048</v>
      </c>
    </row>
    <row r="950" s="13" customFormat="1">
      <c r="A950" s="13"/>
      <c r="B950" s="224"/>
      <c r="C950" s="225"/>
      <c r="D950" s="226" t="s">
        <v>144</v>
      </c>
      <c r="E950" s="227" t="s">
        <v>19</v>
      </c>
      <c r="F950" s="228" t="s">
        <v>164</v>
      </c>
      <c r="G950" s="225"/>
      <c r="H950" s="227" t="s">
        <v>19</v>
      </c>
      <c r="I950" s="229"/>
      <c r="J950" s="225"/>
      <c r="K950" s="225"/>
      <c r="L950" s="230"/>
      <c r="M950" s="231"/>
      <c r="N950" s="232"/>
      <c r="O950" s="232"/>
      <c r="P950" s="232"/>
      <c r="Q950" s="232"/>
      <c r="R950" s="232"/>
      <c r="S950" s="232"/>
      <c r="T950" s="23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4" t="s">
        <v>144</v>
      </c>
      <c r="AU950" s="234" t="s">
        <v>84</v>
      </c>
      <c r="AV950" s="13" t="s">
        <v>82</v>
      </c>
      <c r="AW950" s="13" t="s">
        <v>36</v>
      </c>
      <c r="AX950" s="13" t="s">
        <v>74</v>
      </c>
      <c r="AY950" s="234" t="s">
        <v>132</v>
      </c>
    </row>
    <row r="951" s="14" customFormat="1">
      <c r="A951" s="14"/>
      <c r="B951" s="235"/>
      <c r="C951" s="236"/>
      <c r="D951" s="226" t="s">
        <v>144</v>
      </c>
      <c r="E951" s="237" t="s">
        <v>19</v>
      </c>
      <c r="F951" s="238" t="s">
        <v>82</v>
      </c>
      <c r="G951" s="236"/>
      <c r="H951" s="239">
        <v>1</v>
      </c>
      <c r="I951" s="240"/>
      <c r="J951" s="236"/>
      <c r="K951" s="236"/>
      <c r="L951" s="241"/>
      <c r="M951" s="242"/>
      <c r="N951" s="243"/>
      <c r="O951" s="243"/>
      <c r="P951" s="243"/>
      <c r="Q951" s="243"/>
      <c r="R951" s="243"/>
      <c r="S951" s="243"/>
      <c r="T951" s="24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5" t="s">
        <v>144</v>
      </c>
      <c r="AU951" s="245" t="s">
        <v>84</v>
      </c>
      <c r="AV951" s="14" t="s">
        <v>84</v>
      </c>
      <c r="AW951" s="14" t="s">
        <v>36</v>
      </c>
      <c r="AX951" s="14" t="s">
        <v>74</v>
      </c>
      <c r="AY951" s="245" t="s">
        <v>132</v>
      </c>
    </row>
    <row r="952" s="15" customFormat="1">
      <c r="A952" s="15"/>
      <c r="B952" s="246"/>
      <c r="C952" s="247"/>
      <c r="D952" s="226" t="s">
        <v>144</v>
      </c>
      <c r="E952" s="248" t="s">
        <v>19</v>
      </c>
      <c r="F952" s="249" t="s">
        <v>147</v>
      </c>
      <c r="G952" s="247"/>
      <c r="H952" s="250">
        <v>1</v>
      </c>
      <c r="I952" s="251"/>
      <c r="J952" s="247"/>
      <c r="K952" s="247"/>
      <c r="L952" s="252"/>
      <c r="M952" s="253"/>
      <c r="N952" s="254"/>
      <c r="O952" s="254"/>
      <c r="P952" s="254"/>
      <c r="Q952" s="254"/>
      <c r="R952" s="254"/>
      <c r="S952" s="254"/>
      <c r="T952" s="25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56" t="s">
        <v>144</v>
      </c>
      <c r="AU952" s="256" t="s">
        <v>84</v>
      </c>
      <c r="AV952" s="15" t="s">
        <v>140</v>
      </c>
      <c r="AW952" s="15" t="s">
        <v>36</v>
      </c>
      <c r="AX952" s="15" t="s">
        <v>82</v>
      </c>
      <c r="AY952" s="256" t="s">
        <v>132</v>
      </c>
    </row>
    <row r="953" s="2" customFormat="1" ht="24.15" customHeight="1">
      <c r="A953" s="40"/>
      <c r="B953" s="41"/>
      <c r="C953" s="260" t="s">
        <v>1049</v>
      </c>
      <c r="D953" s="260" t="s">
        <v>602</v>
      </c>
      <c r="E953" s="261" t="s">
        <v>1050</v>
      </c>
      <c r="F953" s="262" t="s">
        <v>1051</v>
      </c>
      <c r="G953" s="263" t="s">
        <v>194</v>
      </c>
      <c r="H953" s="264">
        <v>4</v>
      </c>
      <c r="I953" s="265"/>
      <c r="J953" s="266">
        <f>ROUND(I953*H953,2)</f>
        <v>0</v>
      </c>
      <c r="K953" s="262" t="s">
        <v>139</v>
      </c>
      <c r="L953" s="267"/>
      <c r="M953" s="268" t="s">
        <v>19</v>
      </c>
      <c r="N953" s="269" t="s">
        <v>45</v>
      </c>
      <c r="O953" s="86"/>
      <c r="P953" s="215">
        <f>O953*H953</f>
        <v>0</v>
      </c>
      <c r="Q953" s="215">
        <v>0.0195</v>
      </c>
      <c r="R953" s="215">
        <f>Q953*H953</f>
        <v>0.078</v>
      </c>
      <c r="S953" s="215">
        <v>0</v>
      </c>
      <c r="T953" s="216">
        <f>S953*H953</f>
        <v>0</v>
      </c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R953" s="217" t="s">
        <v>369</v>
      </c>
      <c r="AT953" s="217" t="s">
        <v>602</v>
      </c>
      <c r="AU953" s="217" t="s">
        <v>84</v>
      </c>
      <c r="AY953" s="19" t="s">
        <v>132</v>
      </c>
      <c r="BE953" s="218">
        <f>IF(N953="základní",J953,0)</f>
        <v>0</v>
      </c>
      <c r="BF953" s="218">
        <f>IF(N953="snížená",J953,0)</f>
        <v>0</v>
      </c>
      <c r="BG953" s="218">
        <f>IF(N953="zákl. přenesená",J953,0)</f>
        <v>0</v>
      </c>
      <c r="BH953" s="218">
        <f>IF(N953="sníž. přenesená",J953,0)</f>
        <v>0</v>
      </c>
      <c r="BI953" s="218">
        <f>IF(N953="nulová",J953,0)</f>
        <v>0</v>
      </c>
      <c r="BJ953" s="19" t="s">
        <v>82</v>
      </c>
      <c r="BK953" s="218">
        <f>ROUND(I953*H953,2)</f>
        <v>0</v>
      </c>
      <c r="BL953" s="19" t="s">
        <v>257</v>
      </c>
      <c r="BM953" s="217" t="s">
        <v>1052</v>
      </c>
    </row>
    <row r="954" s="13" customFormat="1">
      <c r="A954" s="13"/>
      <c r="B954" s="224"/>
      <c r="C954" s="225"/>
      <c r="D954" s="226" t="s">
        <v>144</v>
      </c>
      <c r="E954" s="227" t="s">
        <v>19</v>
      </c>
      <c r="F954" s="228" t="s">
        <v>162</v>
      </c>
      <c r="G954" s="225"/>
      <c r="H954" s="227" t="s">
        <v>19</v>
      </c>
      <c r="I954" s="229"/>
      <c r="J954" s="225"/>
      <c r="K954" s="225"/>
      <c r="L954" s="230"/>
      <c r="M954" s="231"/>
      <c r="N954" s="232"/>
      <c r="O954" s="232"/>
      <c r="P954" s="232"/>
      <c r="Q954" s="232"/>
      <c r="R954" s="232"/>
      <c r="S954" s="232"/>
      <c r="T954" s="23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4" t="s">
        <v>144</v>
      </c>
      <c r="AU954" s="234" t="s">
        <v>84</v>
      </c>
      <c r="AV954" s="13" t="s">
        <v>82</v>
      </c>
      <c r="AW954" s="13" t="s">
        <v>36</v>
      </c>
      <c r="AX954" s="13" t="s">
        <v>74</v>
      </c>
      <c r="AY954" s="234" t="s">
        <v>132</v>
      </c>
    </row>
    <row r="955" s="14" customFormat="1">
      <c r="A955" s="14"/>
      <c r="B955" s="235"/>
      <c r="C955" s="236"/>
      <c r="D955" s="226" t="s">
        <v>144</v>
      </c>
      <c r="E955" s="237" t="s">
        <v>19</v>
      </c>
      <c r="F955" s="238" t="s">
        <v>82</v>
      </c>
      <c r="G955" s="236"/>
      <c r="H955" s="239">
        <v>1</v>
      </c>
      <c r="I955" s="240"/>
      <c r="J955" s="236"/>
      <c r="K955" s="236"/>
      <c r="L955" s="241"/>
      <c r="M955" s="242"/>
      <c r="N955" s="243"/>
      <c r="O955" s="243"/>
      <c r="P955" s="243"/>
      <c r="Q955" s="243"/>
      <c r="R955" s="243"/>
      <c r="S955" s="243"/>
      <c r="T955" s="24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45" t="s">
        <v>144</v>
      </c>
      <c r="AU955" s="245" t="s">
        <v>84</v>
      </c>
      <c r="AV955" s="14" t="s">
        <v>84</v>
      </c>
      <c r="AW955" s="14" t="s">
        <v>36</v>
      </c>
      <c r="AX955" s="14" t="s">
        <v>74</v>
      </c>
      <c r="AY955" s="245" t="s">
        <v>132</v>
      </c>
    </row>
    <row r="956" s="13" customFormat="1">
      <c r="A956" s="13"/>
      <c r="B956" s="224"/>
      <c r="C956" s="225"/>
      <c r="D956" s="226" t="s">
        <v>144</v>
      </c>
      <c r="E956" s="227" t="s">
        <v>19</v>
      </c>
      <c r="F956" s="228" t="s">
        <v>164</v>
      </c>
      <c r="G956" s="225"/>
      <c r="H956" s="227" t="s">
        <v>19</v>
      </c>
      <c r="I956" s="229"/>
      <c r="J956" s="225"/>
      <c r="K956" s="225"/>
      <c r="L956" s="230"/>
      <c r="M956" s="231"/>
      <c r="N956" s="232"/>
      <c r="O956" s="232"/>
      <c r="P956" s="232"/>
      <c r="Q956" s="232"/>
      <c r="R956" s="232"/>
      <c r="S956" s="232"/>
      <c r="T956" s="23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4" t="s">
        <v>144</v>
      </c>
      <c r="AU956" s="234" t="s">
        <v>84</v>
      </c>
      <c r="AV956" s="13" t="s">
        <v>82</v>
      </c>
      <c r="AW956" s="13" t="s">
        <v>36</v>
      </c>
      <c r="AX956" s="13" t="s">
        <v>74</v>
      </c>
      <c r="AY956" s="234" t="s">
        <v>132</v>
      </c>
    </row>
    <row r="957" s="14" customFormat="1">
      <c r="A957" s="14"/>
      <c r="B957" s="235"/>
      <c r="C957" s="236"/>
      <c r="D957" s="226" t="s">
        <v>144</v>
      </c>
      <c r="E957" s="237" t="s">
        <v>19</v>
      </c>
      <c r="F957" s="238" t="s">
        <v>82</v>
      </c>
      <c r="G957" s="236"/>
      <c r="H957" s="239">
        <v>1</v>
      </c>
      <c r="I957" s="240"/>
      <c r="J957" s="236"/>
      <c r="K957" s="236"/>
      <c r="L957" s="241"/>
      <c r="M957" s="242"/>
      <c r="N957" s="243"/>
      <c r="O957" s="243"/>
      <c r="P957" s="243"/>
      <c r="Q957" s="243"/>
      <c r="R957" s="243"/>
      <c r="S957" s="243"/>
      <c r="T957" s="24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45" t="s">
        <v>144</v>
      </c>
      <c r="AU957" s="245" t="s">
        <v>84</v>
      </c>
      <c r="AV957" s="14" t="s">
        <v>84</v>
      </c>
      <c r="AW957" s="14" t="s">
        <v>36</v>
      </c>
      <c r="AX957" s="14" t="s">
        <v>74</v>
      </c>
      <c r="AY957" s="245" t="s">
        <v>132</v>
      </c>
    </row>
    <row r="958" s="13" customFormat="1">
      <c r="A958" s="13"/>
      <c r="B958" s="224"/>
      <c r="C958" s="225"/>
      <c r="D958" s="226" t="s">
        <v>144</v>
      </c>
      <c r="E958" s="227" t="s">
        <v>19</v>
      </c>
      <c r="F958" s="228" t="s">
        <v>153</v>
      </c>
      <c r="G958" s="225"/>
      <c r="H958" s="227" t="s">
        <v>19</v>
      </c>
      <c r="I958" s="229"/>
      <c r="J958" s="225"/>
      <c r="K958" s="225"/>
      <c r="L958" s="230"/>
      <c r="M958" s="231"/>
      <c r="N958" s="232"/>
      <c r="O958" s="232"/>
      <c r="P958" s="232"/>
      <c r="Q958" s="232"/>
      <c r="R958" s="232"/>
      <c r="S958" s="232"/>
      <c r="T958" s="23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4" t="s">
        <v>144</v>
      </c>
      <c r="AU958" s="234" t="s">
        <v>84</v>
      </c>
      <c r="AV958" s="13" t="s">
        <v>82</v>
      </c>
      <c r="AW958" s="13" t="s">
        <v>36</v>
      </c>
      <c r="AX958" s="13" t="s">
        <v>74</v>
      </c>
      <c r="AY958" s="234" t="s">
        <v>132</v>
      </c>
    </row>
    <row r="959" s="14" customFormat="1">
      <c r="A959" s="14"/>
      <c r="B959" s="235"/>
      <c r="C959" s="236"/>
      <c r="D959" s="226" t="s">
        <v>144</v>
      </c>
      <c r="E959" s="237" t="s">
        <v>19</v>
      </c>
      <c r="F959" s="238" t="s">
        <v>82</v>
      </c>
      <c r="G959" s="236"/>
      <c r="H959" s="239">
        <v>1</v>
      </c>
      <c r="I959" s="240"/>
      <c r="J959" s="236"/>
      <c r="K959" s="236"/>
      <c r="L959" s="241"/>
      <c r="M959" s="242"/>
      <c r="N959" s="243"/>
      <c r="O959" s="243"/>
      <c r="P959" s="243"/>
      <c r="Q959" s="243"/>
      <c r="R959" s="243"/>
      <c r="S959" s="243"/>
      <c r="T959" s="24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5" t="s">
        <v>144</v>
      </c>
      <c r="AU959" s="245" t="s">
        <v>84</v>
      </c>
      <c r="AV959" s="14" t="s">
        <v>84</v>
      </c>
      <c r="AW959" s="14" t="s">
        <v>36</v>
      </c>
      <c r="AX959" s="14" t="s">
        <v>74</v>
      </c>
      <c r="AY959" s="245" t="s">
        <v>132</v>
      </c>
    </row>
    <row r="960" s="13" customFormat="1">
      <c r="A960" s="13"/>
      <c r="B960" s="224"/>
      <c r="C960" s="225"/>
      <c r="D960" s="226" t="s">
        <v>144</v>
      </c>
      <c r="E960" s="227" t="s">
        <v>19</v>
      </c>
      <c r="F960" s="228" t="s">
        <v>167</v>
      </c>
      <c r="G960" s="225"/>
      <c r="H960" s="227" t="s">
        <v>19</v>
      </c>
      <c r="I960" s="229"/>
      <c r="J960" s="225"/>
      <c r="K960" s="225"/>
      <c r="L960" s="230"/>
      <c r="M960" s="231"/>
      <c r="N960" s="232"/>
      <c r="O960" s="232"/>
      <c r="P960" s="232"/>
      <c r="Q960" s="232"/>
      <c r="R960" s="232"/>
      <c r="S960" s="232"/>
      <c r="T960" s="23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4" t="s">
        <v>144</v>
      </c>
      <c r="AU960" s="234" t="s">
        <v>84</v>
      </c>
      <c r="AV960" s="13" t="s">
        <v>82</v>
      </c>
      <c r="AW960" s="13" t="s">
        <v>36</v>
      </c>
      <c r="AX960" s="13" t="s">
        <v>74</v>
      </c>
      <c r="AY960" s="234" t="s">
        <v>132</v>
      </c>
    </row>
    <row r="961" s="14" customFormat="1">
      <c r="A961" s="14"/>
      <c r="B961" s="235"/>
      <c r="C961" s="236"/>
      <c r="D961" s="226" t="s">
        <v>144</v>
      </c>
      <c r="E961" s="237" t="s">
        <v>19</v>
      </c>
      <c r="F961" s="238" t="s">
        <v>82</v>
      </c>
      <c r="G961" s="236"/>
      <c r="H961" s="239">
        <v>1</v>
      </c>
      <c r="I961" s="240"/>
      <c r="J961" s="236"/>
      <c r="K961" s="236"/>
      <c r="L961" s="241"/>
      <c r="M961" s="242"/>
      <c r="N961" s="243"/>
      <c r="O961" s="243"/>
      <c r="P961" s="243"/>
      <c r="Q961" s="243"/>
      <c r="R961" s="243"/>
      <c r="S961" s="243"/>
      <c r="T961" s="24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45" t="s">
        <v>144</v>
      </c>
      <c r="AU961" s="245" t="s">
        <v>84</v>
      </c>
      <c r="AV961" s="14" t="s">
        <v>84</v>
      </c>
      <c r="AW961" s="14" t="s">
        <v>36</v>
      </c>
      <c r="AX961" s="14" t="s">
        <v>74</v>
      </c>
      <c r="AY961" s="245" t="s">
        <v>132</v>
      </c>
    </row>
    <row r="962" s="15" customFormat="1">
      <c r="A962" s="15"/>
      <c r="B962" s="246"/>
      <c r="C962" s="247"/>
      <c r="D962" s="226" t="s">
        <v>144</v>
      </c>
      <c r="E962" s="248" t="s">
        <v>19</v>
      </c>
      <c r="F962" s="249" t="s">
        <v>147</v>
      </c>
      <c r="G962" s="247"/>
      <c r="H962" s="250">
        <v>4</v>
      </c>
      <c r="I962" s="251"/>
      <c r="J962" s="247"/>
      <c r="K962" s="247"/>
      <c r="L962" s="252"/>
      <c r="M962" s="253"/>
      <c r="N962" s="254"/>
      <c r="O962" s="254"/>
      <c r="P962" s="254"/>
      <c r="Q962" s="254"/>
      <c r="R962" s="254"/>
      <c r="S962" s="254"/>
      <c r="T962" s="25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56" t="s">
        <v>144</v>
      </c>
      <c r="AU962" s="256" t="s">
        <v>84</v>
      </c>
      <c r="AV962" s="15" t="s">
        <v>140</v>
      </c>
      <c r="AW962" s="15" t="s">
        <v>36</v>
      </c>
      <c r="AX962" s="15" t="s">
        <v>82</v>
      </c>
      <c r="AY962" s="256" t="s">
        <v>132</v>
      </c>
    </row>
    <row r="963" s="2" customFormat="1" ht="37.8" customHeight="1">
      <c r="A963" s="40"/>
      <c r="B963" s="41"/>
      <c r="C963" s="206" t="s">
        <v>1053</v>
      </c>
      <c r="D963" s="206" t="s">
        <v>135</v>
      </c>
      <c r="E963" s="207" t="s">
        <v>1054</v>
      </c>
      <c r="F963" s="208" t="s">
        <v>1055</v>
      </c>
      <c r="G963" s="209" t="s">
        <v>194</v>
      </c>
      <c r="H963" s="210">
        <v>8</v>
      </c>
      <c r="I963" s="211"/>
      <c r="J963" s="212">
        <f>ROUND(I963*H963,2)</f>
        <v>0</v>
      </c>
      <c r="K963" s="208" t="s">
        <v>139</v>
      </c>
      <c r="L963" s="46"/>
      <c r="M963" s="213" t="s">
        <v>19</v>
      </c>
      <c r="N963" s="214" t="s">
        <v>45</v>
      </c>
      <c r="O963" s="86"/>
      <c r="P963" s="215">
        <f>O963*H963</f>
        <v>0</v>
      </c>
      <c r="Q963" s="215">
        <v>0</v>
      </c>
      <c r="R963" s="215">
        <f>Q963*H963</f>
        <v>0</v>
      </c>
      <c r="S963" s="215">
        <v>0</v>
      </c>
      <c r="T963" s="216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17" t="s">
        <v>257</v>
      </c>
      <c r="AT963" s="217" t="s">
        <v>135</v>
      </c>
      <c r="AU963" s="217" t="s">
        <v>84</v>
      </c>
      <c r="AY963" s="19" t="s">
        <v>132</v>
      </c>
      <c r="BE963" s="218">
        <f>IF(N963="základní",J963,0)</f>
        <v>0</v>
      </c>
      <c r="BF963" s="218">
        <f>IF(N963="snížená",J963,0)</f>
        <v>0</v>
      </c>
      <c r="BG963" s="218">
        <f>IF(N963="zákl. přenesená",J963,0)</f>
        <v>0</v>
      </c>
      <c r="BH963" s="218">
        <f>IF(N963="sníž. přenesená",J963,0)</f>
        <v>0</v>
      </c>
      <c r="BI963" s="218">
        <f>IF(N963="nulová",J963,0)</f>
        <v>0</v>
      </c>
      <c r="BJ963" s="19" t="s">
        <v>82</v>
      </c>
      <c r="BK963" s="218">
        <f>ROUND(I963*H963,2)</f>
        <v>0</v>
      </c>
      <c r="BL963" s="19" t="s">
        <v>257</v>
      </c>
      <c r="BM963" s="217" t="s">
        <v>1056</v>
      </c>
    </row>
    <row r="964" s="2" customFormat="1">
      <c r="A964" s="40"/>
      <c r="B964" s="41"/>
      <c r="C964" s="42"/>
      <c r="D964" s="219" t="s">
        <v>142</v>
      </c>
      <c r="E964" s="42"/>
      <c r="F964" s="220" t="s">
        <v>1057</v>
      </c>
      <c r="G964" s="42"/>
      <c r="H964" s="42"/>
      <c r="I964" s="221"/>
      <c r="J964" s="42"/>
      <c r="K964" s="42"/>
      <c r="L964" s="46"/>
      <c r="M964" s="222"/>
      <c r="N964" s="223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142</v>
      </c>
      <c r="AU964" s="19" t="s">
        <v>84</v>
      </c>
    </row>
    <row r="965" s="13" customFormat="1">
      <c r="A965" s="13"/>
      <c r="B965" s="224"/>
      <c r="C965" s="225"/>
      <c r="D965" s="226" t="s">
        <v>144</v>
      </c>
      <c r="E965" s="227" t="s">
        <v>19</v>
      </c>
      <c r="F965" s="228" t="s">
        <v>162</v>
      </c>
      <c r="G965" s="225"/>
      <c r="H965" s="227" t="s">
        <v>19</v>
      </c>
      <c r="I965" s="229"/>
      <c r="J965" s="225"/>
      <c r="K965" s="225"/>
      <c r="L965" s="230"/>
      <c r="M965" s="231"/>
      <c r="N965" s="232"/>
      <c r="O965" s="232"/>
      <c r="P965" s="232"/>
      <c r="Q965" s="232"/>
      <c r="R965" s="232"/>
      <c r="S965" s="232"/>
      <c r="T965" s="23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4" t="s">
        <v>144</v>
      </c>
      <c r="AU965" s="234" t="s">
        <v>84</v>
      </c>
      <c r="AV965" s="13" t="s">
        <v>82</v>
      </c>
      <c r="AW965" s="13" t="s">
        <v>36</v>
      </c>
      <c r="AX965" s="13" t="s">
        <v>74</v>
      </c>
      <c r="AY965" s="234" t="s">
        <v>132</v>
      </c>
    </row>
    <row r="966" s="14" customFormat="1">
      <c r="A966" s="14"/>
      <c r="B966" s="235"/>
      <c r="C966" s="236"/>
      <c r="D966" s="226" t="s">
        <v>144</v>
      </c>
      <c r="E966" s="237" t="s">
        <v>19</v>
      </c>
      <c r="F966" s="238" t="s">
        <v>82</v>
      </c>
      <c r="G966" s="236"/>
      <c r="H966" s="239">
        <v>1</v>
      </c>
      <c r="I966" s="240"/>
      <c r="J966" s="236"/>
      <c r="K966" s="236"/>
      <c r="L966" s="241"/>
      <c r="M966" s="242"/>
      <c r="N966" s="243"/>
      <c r="O966" s="243"/>
      <c r="P966" s="243"/>
      <c r="Q966" s="243"/>
      <c r="R966" s="243"/>
      <c r="S966" s="243"/>
      <c r="T966" s="24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5" t="s">
        <v>144</v>
      </c>
      <c r="AU966" s="245" t="s">
        <v>84</v>
      </c>
      <c r="AV966" s="14" t="s">
        <v>84</v>
      </c>
      <c r="AW966" s="14" t="s">
        <v>36</v>
      </c>
      <c r="AX966" s="14" t="s">
        <v>74</v>
      </c>
      <c r="AY966" s="245" t="s">
        <v>132</v>
      </c>
    </row>
    <row r="967" s="13" customFormat="1">
      <c r="A967" s="13"/>
      <c r="B967" s="224"/>
      <c r="C967" s="225"/>
      <c r="D967" s="226" t="s">
        <v>144</v>
      </c>
      <c r="E967" s="227" t="s">
        <v>19</v>
      </c>
      <c r="F967" s="228" t="s">
        <v>164</v>
      </c>
      <c r="G967" s="225"/>
      <c r="H967" s="227" t="s">
        <v>19</v>
      </c>
      <c r="I967" s="229"/>
      <c r="J967" s="225"/>
      <c r="K967" s="225"/>
      <c r="L967" s="230"/>
      <c r="M967" s="231"/>
      <c r="N967" s="232"/>
      <c r="O967" s="232"/>
      <c r="P967" s="232"/>
      <c r="Q967" s="232"/>
      <c r="R967" s="232"/>
      <c r="S967" s="232"/>
      <c r="T967" s="23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4" t="s">
        <v>144</v>
      </c>
      <c r="AU967" s="234" t="s">
        <v>84</v>
      </c>
      <c r="AV967" s="13" t="s">
        <v>82</v>
      </c>
      <c r="AW967" s="13" t="s">
        <v>36</v>
      </c>
      <c r="AX967" s="13" t="s">
        <v>74</v>
      </c>
      <c r="AY967" s="234" t="s">
        <v>132</v>
      </c>
    </row>
    <row r="968" s="14" customFormat="1">
      <c r="A968" s="14"/>
      <c r="B968" s="235"/>
      <c r="C968" s="236"/>
      <c r="D968" s="226" t="s">
        <v>144</v>
      </c>
      <c r="E968" s="237" t="s">
        <v>19</v>
      </c>
      <c r="F968" s="238" t="s">
        <v>156</v>
      </c>
      <c r="G968" s="236"/>
      <c r="H968" s="239">
        <v>3</v>
      </c>
      <c r="I968" s="240"/>
      <c r="J968" s="236"/>
      <c r="K968" s="236"/>
      <c r="L968" s="241"/>
      <c r="M968" s="242"/>
      <c r="N968" s="243"/>
      <c r="O968" s="243"/>
      <c r="P968" s="243"/>
      <c r="Q968" s="243"/>
      <c r="R968" s="243"/>
      <c r="S968" s="243"/>
      <c r="T968" s="24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5" t="s">
        <v>144</v>
      </c>
      <c r="AU968" s="245" t="s">
        <v>84</v>
      </c>
      <c r="AV968" s="14" t="s">
        <v>84</v>
      </c>
      <c r="AW968" s="14" t="s">
        <v>36</v>
      </c>
      <c r="AX968" s="14" t="s">
        <v>74</v>
      </c>
      <c r="AY968" s="245" t="s">
        <v>132</v>
      </c>
    </row>
    <row r="969" s="13" customFormat="1">
      <c r="A969" s="13"/>
      <c r="B969" s="224"/>
      <c r="C969" s="225"/>
      <c r="D969" s="226" t="s">
        <v>144</v>
      </c>
      <c r="E969" s="227" t="s">
        <v>19</v>
      </c>
      <c r="F969" s="228" t="s">
        <v>153</v>
      </c>
      <c r="G969" s="225"/>
      <c r="H969" s="227" t="s">
        <v>19</v>
      </c>
      <c r="I969" s="229"/>
      <c r="J969" s="225"/>
      <c r="K969" s="225"/>
      <c r="L969" s="230"/>
      <c r="M969" s="231"/>
      <c r="N969" s="232"/>
      <c r="O969" s="232"/>
      <c r="P969" s="232"/>
      <c r="Q969" s="232"/>
      <c r="R969" s="232"/>
      <c r="S969" s="232"/>
      <c r="T969" s="23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4" t="s">
        <v>144</v>
      </c>
      <c r="AU969" s="234" t="s">
        <v>84</v>
      </c>
      <c r="AV969" s="13" t="s">
        <v>82</v>
      </c>
      <c r="AW969" s="13" t="s">
        <v>36</v>
      </c>
      <c r="AX969" s="13" t="s">
        <v>74</v>
      </c>
      <c r="AY969" s="234" t="s">
        <v>132</v>
      </c>
    </row>
    <row r="970" s="14" customFormat="1">
      <c r="A970" s="14"/>
      <c r="B970" s="235"/>
      <c r="C970" s="236"/>
      <c r="D970" s="226" t="s">
        <v>144</v>
      </c>
      <c r="E970" s="237" t="s">
        <v>19</v>
      </c>
      <c r="F970" s="238" t="s">
        <v>156</v>
      </c>
      <c r="G970" s="236"/>
      <c r="H970" s="239">
        <v>3</v>
      </c>
      <c r="I970" s="240"/>
      <c r="J970" s="236"/>
      <c r="K970" s="236"/>
      <c r="L970" s="241"/>
      <c r="M970" s="242"/>
      <c r="N970" s="243"/>
      <c r="O970" s="243"/>
      <c r="P970" s="243"/>
      <c r="Q970" s="243"/>
      <c r="R970" s="243"/>
      <c r="S970" s="243"/>
      <c r="T970" s="24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45" t="s">
        <v>144</v>
      </c>
      <c r="AU970" s="245" t="s">
        <v>84</v>
      </c>
      <c r="AV970" s="14" t="s">
        <v>84</v>
      </c>
      <c r="AW970" s="14" t="s">
        <v>36</v>
      </c>
      <c r="AX970" s="14" t="s">
        <v>74</v>
      </c>
      <c r="AY970" s="245" t="s">
        <v>132</v>
      </c>
    </row>
    <row r="971" s="13" customFormat="1">
      <c r="A971" s="13"/>
      <c r="B971" s="224"/>
      <c r="C971" s="225"/>
      <c r="D971" s="226" t="s">
        <v>144</v>
      </c>
      <c r="E971" s="227" t="s">
        <v>19</v>
      </c>
      <c r="F971" s="228" t="s">
        <v>167</v>
      </c>
      <c r="G971" s="225"/>
      <c r="H971" s="227" t="s">
        <v>19</v>
      </c>
      <c r="I971" s="229"/>
      <c r="J971" s="225"/>
      <c r="K971" s="225"/>
      <c r="L971" s="230"/>
      <c r="M971" s="231"/>
      <c r="N971" s="232"/>
      <c r="O971" s="232"/>
      <c r="P971" s="232"/>
      <c r="Q971" s="232"/>
      <c r="R971" s="232"/>
      <c r="S971" s="232"/>
      <c r="T971" s="23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4" t="s">
        <v>144</v>
      </c>
      <c r="AU971" s="234" t="s">
        <v>84</v>
      </c>
      <c r="AV971" s="13" t="s">
        <v>82</v>
      </c>
      <c r="AW971" s="13" t="s">
        <v>36</v>
      </c>
      <c r="AX971" s="13" t="s">
        <v>74</v>
      </c>
      <c r="AY971" s="234" t="s">
        <v>132</v>
      </c>
    </row>
    <row r="972" s="14" customFormat="1">
      <c r="A972" s="14"/>
      <c r="B972" s="235"/>
      <c r="C972" s="236"/>
      <c r="D972" s="226" t="s">
        <v>144</v>
      </c>
      <c r="E972" s="237" t="s">
        <v>19</v>
      </c>
      <c r="F972" s="238" t="s">
        <v>82</v>
      </c>
      <c r="G972" s="236"/>
      <c r="H972" s="239">
        <v>1</v>
      </c>
      <c r="I972" s="240"/>
      <c r="J972" s="236"/>
      <c r="K972" s="236"/>
      <c r="L972" s="241"/>
      <c r="M972" s="242"/>
      <c r="N972" s="243"/>
      <c r="O972" s="243"/>
      <c r="P972" s="243"/>
      <c r="Q972" s="243"/>
      <c r="R972" s="243"/>
      <c r="S972" s="243"/>
      <c r="T972" s="24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45" t="s">
        <v>144</v>
      </c>
      <c r="AU972" s="245" t="s">
        <v>84</v>
      </c>
      <c r="AV972" s="14" t="s">
        <v>84</v>
      </c>
      <c r="AW972" s="14" t="s">
        <v>36</v>
      </c>
      <c r="AX972" s="14" t="s">
        <v>74</v>
      </c>
      <c r="AY972" s="245" t="s">
        <v>132</v>
      </c>
    </row>
    <row r="973" s="15" customFormat="1">
      <c r="A973" s="15"/>
      <c r="B973" s="246"/>
      <c r="C973" s="247"/>
      <c r="D973" s="226" t="s">
        <v>144</v>
      </c>
      <c r="E973" s="248" t="s">
        <v>19</v>
      </c>
      <c r="F973" s="249" t="s">
        <v>147</v>
      </c>
      <c r="G973" s="247"/>
      <c r="H973" s="250">
        <v>8</v>
      </c>
      <c r="I973" s="251"/>
      <c r="J973" s="247"/>
      <c r="K973" s="247"/>
      <c r="L973" s="252"/>
      <c r="M973" s="253"/>
      <c r="N973" s="254"/>
      <c r="O973" s="254"/>
      <c r="P973" s="254"/>
      <c r="Q973" s="254"/>
      <c r="R973" s="254"/>
      <c r="S973" s="254"/>
      <c r="T973" s="25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56" t="s">
        <v>144</v>
      </c>
      <c r="AU973" s="256" t="s">
        <v>84</v>
      </c>
      <c r="AV973" s="15" t="s">
        <v>140</v>
      </c>
      <c r="AW973" s="15" t="s">
        <v>36</v>
      </c>
      <c r="AX973" s="15" t="s">
        <v>82</v>
      </c>
      <c r="AY973" s="256" t="s">
        <v>132</v>
      </c>
    </row>
    <row r="974" s="2" customFormat="1" ht="33" customHeight="1">
      <c r="A974" s="40"/>
      <c r="B974" s="41"/>
      <c r="C974" s="260" t="s">
        <v>1058</v>
      </c>
      <c r="D974" s="260" t="s">
        <v>602</v>
      </c>
      <c r="E974" s="261" t="s">
        <v>1059</v>
      </c>
      <c r="F974" s="262" t="s">
        <v>1060</v>
      </c>
      <c r="G974" s="263" t="s">
        <v>194</v>
      </c>
      <c r="H974" s="264">
        <v>4</v>
      </c>
      <c r="I974" s="265"/>
      <c r="J974" s="266">
        <f>ROUND(I974*H974,2)</f>
        <v>0</v>
      </c>
      <c r="K974" s="262" t="s">
        <v>139</v>
      </c>
      <c r="L974" s="267"/>
      <c r="M974" s="268" t="s">
        <v>19</v>
      </c>
      <c r="N974" s="269" t="s">
        <v>45</v>
      </c>
      <c r="O974" s="86"/>
      <c r="P974" s="215">
        <f>O974*H974</f>
        <v>0</v>
      </c>
      <c r="Q974" s="215">
        <v>0.016199999999999999</v>
      </c>
      <c r="R974" s="215">
        <f>Q974*H974</f>
        <v>0.064799999999999996</v>
      </c>
      <c r="S974" s="215">
        <v>0</v>
      </c>
      <c r="T974" s="216">
        <f>S974*H974</f>
        <v>0</v>
      </c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R974" s="217" t="s">
        <v>369</v>
      </c>
      <c r="AT974" s="217" t="s">
        <v>602</v>
      </c>
      <c r="AU974" s="217" t="s">
        <v>84</v>
      </c>
      <c r="AY974" s="19" t="s">
        <v>132</v>
      </c>
      <c r="BE974" s="218">
        <f>IF(N974="základní",J974,0)</f>
        <v>0</v>
      </c>
      <c r="BF974" s="218">
        <f>IF(N974="snížená",J974,0)</f>
        <v>0</v>
      </c>
      <c r="BG974" s="218">
        <f>IF(N974="zákl. přenesená",J974,0)</f>
        <v>0</v>
      </c>
      <c r="BH974" s="218">
        <f>IF(N974="sníž. přenesená",J974,0)</f>
        <v>0</v>
      </c>
      <c r="BI974" s="218">
        <f>IF(N974="nulová",J974,0)</f>
        <v>0</v>
      </c>
      <c r="BJ974" s="19" t="s">
        <v>82</v>
      </c>
      <c r="BK974" s="218">
        <f>ROUND(I974*H974,2)</f>
        <v>0</v>
      </c>
      <c r="BL974" s="19" t="s">
        <v>257</v>
      </c>
      <c r="BM974" s="217" t="s">
        <v>1061</v>
      </c>
    </row>
    <row r="975" s="13" customFormat="1">
      <c r="A975" s="13"/>
      <c r="B975" s="224"/>
      <c r="C975" s="225"/>
      <c r="D975" s="226" t="s">
        <v>144</v>
      </c>
      <c r="E975" s="227" t="s">
        <v>19</v>
      </c>
      <c r="F975" s="228" t="s">
        <v>164</v>
      </c>
      <c r="G975" s="225"/>
      <c r="H975" s="227" t="s">
        <v>19</v>
      </c>
      <c r="I975" s="229"/>
      <c r="J975" s="225"/>
      <c r="K975" s="225"/>
      <c r="L975" s="230"/>
      <c r="M975" s="231"/>
      <c r="N975" s="232"/>
      <c r="O975" s="232"/>
      <c r="P975" s="232"/>
      <c r="Q975" s="232"/>
      <c r="R975" s="232"/>
      <c r="S975" s="232"/>
      <c r="T975" s="23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4" t="s">
        <v>144</v>
      </c>
      <c r="AU975" s="234" t="s">
        <v>84</v>
      </c>
      <c r="AV975" s="13" t="s">
        <v>82</v>
      </c>
      <c r="AW975" s="13" t="s">
        <v>36</v>
      </c>
      <c r="AX975" s="13" t="s">
        <v>74</v>
      </c>
      <c r="AY975" s="234" t="s">
        <v>132</v>
      </c>
    </row>
    <row r="976" s="14" customFormat="1">
      <c r="A976" s="14"/>
      <c r="B976" s="235"/>
      <c r="C976" s="236"/>
      <c r="D976" s="226" t="s">
        <v>144</v>
      </c>
      <c r="E976" s="237" t="s">
        <v>19</v>
      </c>
      <c r="F976" s="238" t="s">
        <v>84</v>
      </c>
      <c r="G976" s="236"/>
      <c r="H976" s="239">
        <v>2</v>
      </c>
      <c r="I976" s="240"/>
      <c r="J976" s="236"/>
      <c r="K976" s="236"/>
      <c r="L976" s="241"/>
      <c r="M976" s="242"/>
      <c r="N976" s="243"/>
      <c r="O976" s="243"/>
      <c r="P976" s="243"/>
      <c r="Q976" s="243"/>
      <c r="R976" s="243"/>
      <c r="S976" s="243"/>
      <c r="T976" s="24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45" t="s">
        <v>144</v>
      </c>
      <c r="AU976" s="245" t="s">
        <v>84</v>
      </c>
      <c r="AV976" s="14" t="s">
        <v>84</v>
      </c>
      <c r="AW976" s="14" t="s">
        <v>36</v>
      </c>
      <c r="AX976" s="14" t="s">
        <v>74</v>
      </c>
      <c r="AY976" s="245" t="s">
        <v>132</v>
      </c>
    </row>
    <row r="977" s="13" customFormat="1">
      <c r="A977" s="13"/>
      <c r="B977" s="224"/>
      <c r="C977" s="225"/>
      <c r="D977" s="226" t="s">
        <v>144</v>
      </c>
      <c r="E977" s="227" t="s">
        <v>19</v>
      </c>
      <c r="F977" s="228" t="s">
        <v>153</v>
      </c>
      <c r="G977" s="225"/>
      <c r="H977" s="227" t="s">
        <v>19</v>
      </c>
      <c r="I977" s="229"/>
      <c r="J977" s="225"/>
      <c r="K977" s="225"/>
      <c r="L977" s="230"/>
      <c r="M977" s="231"/>
      <c r="N977" s="232"/>
      <c r="O977" s="232"/>
      <c r="P977" s="232"/>
      <c r="Q977" s="232"/>
      <c r="R977" s="232"/>
      <c r="S977" s="232"/>
      <c r="T977" s="23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4" t="s">
        <v>144</v>
      </c>
      <c r="AU977" s="234" t="s">
        <v>84</v>
      </c>
      <c r="AV977" s="13" t="s">
        <v>82</v>
      </c>
      <c r="AW977" s="13" t="s">
        <v>36</v>
      </c>
      <c r="AX977" s="13" t="s">
        <v>74</v>
      </c>
      <c r="AY977" s="234" t="s">
        <v>132</v>
      </c>
    </row>
    <row r="978" s="14" customFormat="1">
      <c r="A978" s="14"/>
      <c r="B978" s="235"/>
      <c r="C978" s="236"/>
      <c r="D978" s="226" t="s">
        <v>144</v>
      </c>
      <c r="E978" s="237" t="s">
        <v>19</v>
      </c>
      <c r="F978" s="238" t="s">
        <v>84</v>
      </c>
      <c r="G978" s="236"/>
      <c r="H978" s="239">
        <v>2</v>
      </c>
      <c r="I978" s="240"/>
      <c r="J978" s="236"/>
      <c r="K978" s="236"/>
      <c r="L978" s="241"/>
      <c r="M978" s="242"/>
      <c r="N978" s="243"/>
      <c r="O978" s="243"/>
      <c r="P978" s="243"/>
      <c r="Q978" s="243"/>
      <c r="R978" s="243"/>
      <c r="S978" s="243"/>
      <c r="T978" s="24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45" t="s">
        <v>144</v>
      </c>
      <c r="AU978" s="245" t="s">
        <v>84</v>
      </c>
      <c r="AV978" s="14" t="s">
        <v>84</v>
      </c>
      <c r="AW978" s="14" t="s">
        <v>36</v>
      </c>
      <c r="AX978" s="14" t="s">
        <v>74</v>
      </c>
      <c r="AY978" s="245" t="s">
        <v>132</v>
      </c>
    </row>
    <row r="979" s="15" customFormat="1">
      <c r="A979" s="15"/>
      <c r="B979" s="246"/>
      <c r="C979" s="247"/>
      <c r="D979" s="226" t="s">
        <v>144</v>
      </c>
      <c r="E979" s="248" t="s">
        <v>19</v>
      </c>
      <c r="F979" s="249" t="s">
        <v>147</v>
      </c>
      <c r="G979" s="247"/>
      <c r="H979" s="250">
        <v>4</v>
      </c>
      <c r="I979" s="251"/>
      <c r="J979" s="247"/>
      <c r="K979" s="247"/>
      <c r="L979" s="252"/>
      <c r="M979" s="253"/>
      <c r="N979" s="254"/>
      <c r="O979" s="254"/>
      <c r="P979" s="254"/>
      <c r="Q979" s="254"/>
      <c r="R979" s="254"/>
      <c r="S979" s="254"/>
      <c r="T979" s="25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56" t="s">
        <v>144</v>
      </c>
      <c r="AU979" s="256" t="s">
        <v>84</v>
      </c>
      <c r="AV979" s="15" t="s">
        <v>140</v>
      </c>
      <c r="AW979" s="15" t="s">
        <v>36</v>
      </c>
      <c r="AX979" s="15" t="s">
        <v>82</v>
      </c>
      <c r="AY979" s="256" t="s">
        <v>132</v>
      </c>
    </row>
    <row r="980" s="2" customFormat="1" ht="33" customHeight="1">
      <c r="A980" s="40"/>
      <c r="B980" s="41"/>
      <c r="C980" s="260" t="s">
        <v>1062</v>
      </c>
      <c r="D980" s="260" t="s">
        <v>602</v>
      </c>
      <c r="E980" s="261" t="s">
        <v>1063</v>
      </c>
      <c r="F980" s="262" t="s">
        <v>1064</v>
      </c>
      <c r="G980" s="263" t="s">
        <v>194</v>
      </c>
      <c r="H980" s="264">
        <v>4</v>
      </c>
      <c r="I980" s="265"/>
      <c r="J980" s="266">
        <f>ROUND(I980*H980,2)</f>
        <v>0</v>
      </c>
      <c r="K980" s="262" t="s">
        <v>139</v>
      </c>
      <c r="L980" s="267"/>
      <c r="M980" s="268" t="s">
        <v>19</v>
      </c>
      <c r="N980" s="269" t="s">
        <v>45</v>
      </c>
      <c r="O980" s="86"/>
      <c r="P980" s="215">
        <f>O980*H980</f>
        <v>0</v>
      </c>
      <c r="Q980" s="215">
        <v>0.021600000000000001</v>
      </c>
      <c r="R980" s="215">
        <f>Q980*H980</f>
        <v>0.086400000000000005</v>
      </c>
      <c r="S980" s="215">
        <v>0</v>
      </c>
      <c r="T980" s="216">
        <f>S980*H980</f>
        <v>0</v>
      </c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R980" s="217" t="s">
        <v>369</v>
      </c>
      <c r="AT980" s="217" t="s">
        <v>602</v>
      </c>
      <c r="AU980" s="217" t="s">
        <v>84</v>
      </c>
      <c r="AY980" s="19" t="s">
        <v>132</v>
      </c>
      <c r="BE980" s="218">
        <f>IF(N980="základní",J980,0)</f>
        <v>0</v>
      </c>
      <c r="BF980" s="218">
        <f>IF(N980="snížená",J980,0)</f>
        <v>0</v>
      </c>
      <c r="BG980" s="218">
        <f>IF(N980="zákl. přenesená",J980,0)</f>
        <v>0</v>
      </c>
      <c r="BH980" s="218">
        <f>IF(N980="sníž. přenesená",J980,0)</f>
        <v>0</v>
      </c>
      <c r="BI980" s="218">
        <f>IF(N980="nulová",J980,0)</f>
        <v>0</v>
      </c>
      <c r="BJ980" s="19" t="s">
        <v>82</v>
      </c>
      <c r="BK980" s="218">
        <f>ROUND(I980*H980,2)</f>
        <v>0</v>
      </c>
      <c r="BL980" s="19" t="s">
        <v>257</v>
      </c>
      <c r="BM980" s="217" t="s">
        <v>1065</v>
      </c>
    </row>
    <row r="981" s="13" customFormat="1">
      <c r="A981" s="13"/>
      <c r="B981" s="224"/>
      <c r="C981" s="225"/>
      <c r="D981" s="226" t="s">
        <v>144</v>
      </c>
      <c r="E981" s="227" t="s">
        <v>19</v>
      </c>
      <c r="F981" s="228" t="s">
        <v>162</v>
      </c>
      <c r="G981" s="225"/>
      <c r="H981" s="227" t="s">
        <v>19</v>
      </c>
      <c r="I981" s="229"/>
      <c r="J981" s="225"/>
      <c r="K981" s="225"/>
      <c r="L981" s="230"/>
      <c r="M981" s="231"/>
      <c r="N981" s="232"/>
      <c r="O981" s="232"/>
      <c r="P981" s="232"/>
      <c r="Q981" s="232"/>
      <c r="R981" s="232"/>
      <c r="S981" s="232"/>
      <c r="T981" s="23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4" t="s">
        <v>144</v>
      </c>
      <c r="AU981" s="234" t="s">
        <v>84</v>
      </c>
      <c r="AV981" s="13" t="s">
        <v>82</v>
      </c>
      <c r="AW981" s="13" t="s">
        <v>36</v>
      </c>
      <c r="AX981" s="13" t="s">
        <v>74</v>
      </c>
      <c r="AY981" s="234" t="s">
        <v>132</v>
      </c>
    </row>
    <row r="982" s="14" customFormat="1">
      <c r="A982" s="14"/>
      <c r="B982" s="235"/>
      <c r="C982" s="236"/>
      <c r="D982" s="226" t="s">
        <v>144</v>
      </c>
      <c r="E982" s="237" t="s">
        <v>19</v>
      </c>
      <c r="F982" s="238" t="s">
        <v>82</v>
      </c>
      <c r="G982" s="236"/>
      <c r="H982" s="239">
        <v>1</v>
      </c>
      <c r="I982" s="240"/>
      <c r="J982" s="236"/>
      <c r="K982" s="236"/>
      <c r="L982" s="241"/>
      <c r="M982" s="242"/>
      <c r="N982" s="243"/>
      <c r="O982" s="243"/>
      <c r="P982" s="243"/>
      <c r="Q982" s="243"/>
      <c r="R982" s="243"/>
      <c r="S982" s="243"/>
      <c r="T982" s="24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45" t="s">
        <v>144</v>
      </c>
      <c r="AU982" s="245" t="s">
        <v>84</v>
      </c>
      <c r="AV982" s="14" t="s">
        <v>84</v>
      </c>
      <c r="AW982" s="14" t="s">
        <v>36</v>
      </c>
      <c r="AX982" s="14" t="s">
        <v>74</v>
      </c>
      <c r="AY982" s="245" t="s">
        <v>132</v>
      </c>
    </row>
    <row r="983" s="13" customFormat="1">
      <c r="A983" s="13"/>
      <c r="B983" s="224"/>
      <c r="C983" s="225"/>
      <c r="D983" s="226" t="s">
        <v>144</v>
      </c>
      <c r="E983" s="227" t="s">
        <v>19</v>
      </c>
      <c r="F983" s="228" t="s">
        <v>164</v>
      </c>
      <c r="G983" s="225"/>
      <c r="H983" s="227" t="s">
        <v>19</v>
      </c>
      <c r="I983" s="229"/>
      <c r="J983" s="225"/>
      <c r="K983" s="225"/>
      <c r="L983" s="230"/>
      <c r="M983" s="231"/>
      <c r="N983" s="232"/>
      <c r="O983" s="232"/>
      <c r="P983" s="232"/>
      <c r="Q983" s="232"/>
      <c r="R983" s="232"/>
      <c r="S983" s="232"/>
      <c r="T983" s="23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4" t="s">
        <v>144</v>
      </c>
      <c r="AU983" s="234" t="s">
        <v>84</v>
      </c>
      <c r="AV983" s="13" t="s">
        <v>82</v>
      </c>
      <c r="AW983" s="13" t="s">
        <v>36</v>
      </c>
      <c r="AX983" s="13" t="s">
        <v>74</v>
      </c>
      <c r="AY983" s="234" t="s">
        <v>132</v>
      </c>
    </row>
    <row r="984" s="14" customFormat="1">
      <c r="A984" s="14"/>
      <c r="B984" s="235"/>
      <c r="C984" s="236"/>
      <c r="D984" s="226" t="s">
        <v>144</v>
      </c>
      <c r="E984" s="237" t="s">
        <v>19</v>
      </c>
      <c r="F984" s="238" t="s">
        <v>82</v>
      </c>
      <c r="G984" s="236"/>
      <c r="H984" s="239">
        <v>1</v>
      </c>
      <c r="I984" s="240"/>
      <c r="J984" s="236"/>
      <c r="K984" s="236"/>
      <c r="L984" s="241"/>
      <c r="M984" s="242"/>
      <c r="N984" s="243"/>
      <c r="O984" s="243"/>
      <c r="P984" s="243"/>
      <c r="Q984" s="243"/>
      <c r="R984" s="243"/>
      <c r="S984" s="243"/>
      <c r="T984" s="24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45" t="s">
        <v>144</v>
      </c>
      <c r="AU984" s="245" t="s">
        <v>84</v>
      </c>
      <c r="AV984" s="14" t="s">
        <v>84</v>
      </c>
      <c r="AW984" s="14" t="s">
        <v>36</v>
      </c>
      <c r="AX984" s="14" t="s">
        <v>74</v>
      </c>
      <c r="AY984" s="245" t="s">
        <v>132</v>
      </c>
    </row>
    <row r="985" s="13" customFormat="1">
      <c r="A985" s="13"/>
      <c r="B985" s="224"/>
      <c r="C985" s="225"/>
      <c r="D985" s="226" t="s">
        <v>144</v>
      </c>
      <c r="E985" s="227" t="s">
        <v>19</v>
      </c>
      <c r="F985" s="228" t="s">
        <v>153</v>
      </c>
      <c r="G985" s="225"/>
      <c r="H985" s="227" t="s">
        <v>19</v>
      </c>
      <c r="I985" s="229"/>
      <c r="J985" s="225"/>
      <c r="K985" s="225"/>
      <c r="L985" s="230"/>
      <c r="M985" s="231"/>
      <c r="N985" s="232"/>
      <c r="O985" s="232"/>
      <c r="P985" s="232"/>
      <c r="Q985" s="232"/>
      <c r="R985" s="232"/>
      <c r="S985" s="232"/>
      <c r="T985" s="23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4" t="s">
        <v>144</v>
      </c>
      <c r="AU985" s="234" t="s">
        <v>84</v>
      </c>
      <c r="AV985" s="13" t="s">
        <v>82</v>
      </c>
      <c r="AW985" s="13" t="s">
        <v>36</v>
      </c>
      <c r="AX985" s="13" t="s">
        <v>74</v>
      </c>
      <c r="AY985" s="234" t="s">
        <v>132</v>
      </c>
    </row>
    <row r="986" s="14" customFormat="1">
      <c r="A986" s="14"/>
      <c r="B986" s="235"/>
      <c r="C986" s="236"/>
      <c r="D986" s="226" t="s">
        <v>144</v>
      </c>
      <c r="E986" s="237" t="s">
        <v>19</v>
      </c>
      <c r="F986" s="238" t="s">
        <v>82</v>
      </c>
      <c r="G986" s="236"/>
      <c r="H986" s="239">
        <v>1</v>
      </c>
      <c r="I986" s="240"/>
      <c r="J986" s="236"/>
      <c r="K986" s="236"/>
      <c r="L986" s="241"/>
      <c r="M986" s="242"/>
      <c r="N986" s="243"/>
      <c r="O986" s="243"/>
      <c r="P986" s="243"/>
      <c r="Q986" s="243"/>
      <c r="R986" s="243"/>
      <c r="S986" s="243"/>
      <c r="T986" s="24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5" t="s">
        <v>144</v>
      </c>
      <c r="AU986" s="245" t="s">
        <v>84</v>
      </c>
      <c r="AV986" s="14" t="s">
        <v>84</v>
      </c>
      <c r="AW986" s="14" t="s">
        <v>36</v>
      </c>
      <c r="AX986" s="14" t="s">
        <v>74</v>
      </c>
      <c r="AY986" s="245" t="s">
        <v>132</v>
      </c>
    </row>
    <row r="987" s="13" customFormat="1">
      <c r="A987" s="13"/>
      <c r="B987" s="224"/>
      <c r="C987" s="225"/>
      <c r="D987" s="226" t="s">
        <v>144</v>
      </c>
      <c r="E987" s="227" t="s">
        <v>19</v>
      </c>
      <c r="F987" s="228" t="s">
        <v>167</v>
      </c>
      <c r="G987" s="225"/>
      <c r="H987" s="227" t="s">
        <v>19</v>
      </c>
      <c r="I987" s="229"/>
      <c r="J987" s="225"/>
      <c r="K987" s="225"/>
      <c r="L987" s="230"/>
      <c r="M987" s="231"/>
      <c r="N987" s="232"/>
      <c r="O987" s="232"/>
      <c r="P987" s="232"/>
      <c r="Q987" s="232"/>
      <c r="R987" s="232"/>
      <c r="S987" s="232"/>
      <c r="T987" s="23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4" t="s">
        <v>144</v>
      </c>
      <c r="AU987" s="234" t="s">
        <v>84</v>
      </c>
      <c r="AV987" s="13" t="s">
        <v>82</v>
      </c>
      <c r="AW987" s="13" t="s">
        <v>36</v>
      </c>
      <c r="AX987" s="13" t="s">
        <v>74</v>
      </c>
      <c r="AY987" s="234" t="s">
        <v>132</v>
      </c>
    </row>
    <row r="988" s="14" customFormat="1">
      <c r="A988" s="14"/>
      <c r="B988" s="235"/>
      <c r="C988" s="236"/>
      <c r="D988" s="226" t="s">
        <v>144</v>
      </c>
      <c r="E988" s="237" t="s">
        <v>19</v>
      </c>
      <c r="F988" s="238" t="s">
        <v>82</v>
      </c>
      <c r="G988" s="236"/>
      <c r="H988" s="239">
        <v>1</v>
      </c>
      <c r="I988" s="240"/>
      <c r="J988" s="236"/>
      <c r="K988" s="236"/>
      <c r="L988" s="241"/>
      <c r="M988" s="242"/>
      <c r="N988" s="243"/>
      <c r="O988" s="243"/>
      <c r="P988" s="243"/>
      <c r="Q988" s="243"/>
      <c r="R988" s="243"/>
      <c r="S988" s="243"/>
      <c r="T988" s="24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45" t="s">
        <v>144</v>
      </c>
      <c r="AU988" s="245" t="s">
        <v>84</v>
      </c>
      <c r="AV988" s="14" t="s">
        <v>84</v>
      </c>
      <c r="AW988" s="14" t="s">
        <v>36</v>
      </c>
      <c r="AX988" s="14" t="s">
        <v>74</v>
      </c>
      <c r="AY988" s="245" t="s">
        <v>132</v>
      </c>
    </row>
    <row r="989" s="15" customFormat="1">
      <c r="A989" s="15"/>
      <c r="B989" s="246"/>
      <c r="C989" s="247"/>
      <c r="D989" s="226" t="s">
        <v>144</v>
      </c>
      <c r="E989" s="248" t="s">
        <v>19</v>
      </c>
      <c r="F989" s="249" t="s">
        <v>147</v>
      </c>
      <c r="G989" s="247"/>
      <c r="H989" s="250">
        <v>4</v>
      </c>
      <c r="I989" s="251"/>
      <c r="J989" s="247"/>
      <c r="K989" s="247"/>
      <c r="L989" s="252"/>
      <c r="M989" s="253"/>
      <c r="N989" s="254"/>
      <c r="O989" s="254"/>
      <c r="P989" s="254"/>
      <c r="Q989" s="254"/>
      <c r="R989" s="254"/>
      <c r="S989" s="254"/>
      <c r="T989" s="25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56" t="s">
        <v>144</v>
      </c>
      <c r="AU989" s="256" t="s">
        <v>84</v>
      </c>
      <c r="AV989" s="15" t="s">
        <v>140</v>
      </c>
      <c r="AW989" s="15" t="s">
        <v>36</v>
      </c>
      <c r="AX989" s="15" t="s">
        <v>82</v>
      </c>
      <c r="AY989" s="256" t="s">
        <v>132</v>
      </c>
    </row>
    <row r="990" s="2" customFormat="1" ht="24.15" customHeight="1">
      <c r="A990" s="40"/>
      <c r="B990" s="41"/>
      <c r="C990" s="206" t="s">
        <v>1066</v>
      </c>
      <c r="D990" s="206" t="s">
        <v>135</v>
      </c>
      <c r="E990" s="207" t="s">
        <v>1067</v>
      </c>
      <c r="F990" s="208" t="s">
        <v>1068</v>
      </c>
      <c r="G990" s="209" t="s">
        <v>194</v>
      </c>
      <c r="H990" s="210">
        <v>4</v>
      </c>
      <c r="I990" s="211"/>
      <c r="J990" s="212">
        <f>ROUND(I990*H990,2)</f>
        <v>0</v>
      </c>
      <c r="K990" s="208" t="s">
        <v>139</v>
      </c>
      <c r="L990" s="46"/>
      <c r="M990" s="213" t="s">
        <v>19</v>
      </c>
      <c r="N990" s="214" t="s">
        <v>45</v>
      </c>
      <c r="O990" s="86"/>
      <c r="P990" s="215">
        <f>O990*H990</f>
        <v>0</v>
      </c>
      <c r="Q990" s="215">
        <v>0</v>
      </c>
      <c r="R990" s="215">
        <f>Q990*H990</f>
        <v>0</v>
      </c>
      <c r="S990" s="215">
        <v>0</v>
      </c>
      <c r="T990" s="216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17" t="s">
        <v>257</v>
      </c>
      <c r="AT990" s="217" t="s">
        <v>135</v>
      </c>
      <c r="AU990" s="217" t="s">
        <v>84</v>
      </c>
      <c r="AY990" s="19" t="s">
        <v>132</v>
      </c>
      <c r="BE990" s="218">
        <f>IF(N990="základní",J990,0)</f>
        <v>0</v>
      </c>
      <c r="BF990" s="218">
        <f>IF(N990="snížená",J990,0)</f>
        <v>0</v>
      </c>
      <c r="BG990" s="218">
        <f>IF(N990="zákl. přenesená",J990,0)</f>
        <v>0</v>
      </c>
      <c r="BH990" s="218">
        <f>IF(N990="sníž. přenesená",J990,0)</f>
        <v>0</v>
      </c>
      <c r="BI990" s="218">
        <f>IF(N990="nulová",J990,0)</f>
        <v>0</v>
      </c>
      <c r="BJ990" s="19" t="s">
        <v>82</v>
      </c>
      <c r="BK990" s="218">
        <f>ROUND(I990*H990,2)</f>
        <v>0</v>
      </c>
      <c r="BL990" s="19" t="s">
        <v>257</v>
      </c>
      <c r="BM990" s="217" t="s">
        <v>1069</v>
      </c>
    </row>
    <row r="991" s="2" customFormat="1">
      <c r="A991" s="40"/>
      <c r="B991" s="41"/>
      <c r="C991" s="42"/>
      <c r="D991" s="219" t="s">
        <v>142</v>
      </c>
      <c r="E991" s="42"/>
      <c r="F991" s="220" t="s">
        <v>1070</v>
      </c>
      <c r="G991" s="42"/>
      <c r="H991" s="42"/>
      <c r="I991" s="221"/>
      <c r="J991" s="42"/>
      <c r="K991" s="42"/>
      <c r="L991" s="46"/>
      <c r="M991" s="222"/>
      <c r="N991" s="223"/>
      <c r="O991" s="86"/>
      <c r="P991" s="86"/>
      <c r="Q991" s="86"/>
      <c r="R991" s="86"/>
      <c r="S991" s="86"/>
      <c r="T991" s="87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T991" s="19" t="s">
        <v>142</v>
      </c>
      <c r="AU991" s="19" t="s">
        <v>84</v>
      </c>
    </row>
    <row r="992" s="13" customFormat="1">
      <c r="A992" s="13"/>
      <c r="B992" s="224"/>
      <c r="C992" s="225"/>
      <c r="D992" s="226" t="s">
        <v>144</v>
      </c>
      <c r="E992" s="227" t="s">
        <v>19</v>
      </c>
      <c r="F992" s="228" t="s">
        <v>162</v>
      </c>
      <c r="G992" s="225"/>
      <c r="H992" s="227" t="s">
        <v>19</v>
      </c>
      <c r="I992" s="229"/>
      <c r="J992" s="225"/>
      <c r="K992" s="225"/>
      <c r="L992" s="230"/>
      <c r="M992" s="231"/>
      <c r="N992" s="232"/>
      <c r="O992" s="232"/>
      <c r="P992" s="232"/>
      <c r="Q992" s="232"/>
      <c r="R992" s="232"/>
      <c r="S992" s="232"/>
      <c r="T992" s="23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4" t="s">
        <v>144</v>
      </c>
      <c r="AU992" s="234" t="s">
        <v>84</v>
      </c>
      <c r="AV992" s="13" t="s">
        <v>82</v>
      </c>
      <c r="AW992" s="13" t="s">
        <v>36</v>
      </c>
      <c r="AX992" s="13" t="s">
        <v>74</v>
      </c>
      <c r="AY992" s="234" t="s">
        <v>132</v>
      </c>
    </row>
    <row r="993" s="14" customFormat="1">
      <c r="A993" s="14"/>
      <c r="B993" s="235"/>
      <c r="C993" s="236"/>
      <c r="D993" s="226" t="s">
        <v>144</v>
      </c>
      <c r="E993" s="237" t="s">
        <v>19</v>
      </c>
      <c r="F993" s="238" t="s">
        <v>82</v>
      </c>
      <c r="G993" s="236"/>
      <c r="H993" s="239">
        <v>1</v>
      </c>
      <c r="I993" s="240"/>
      <c r="J993" s="236"/>
      <c r="K993" s="236"/>
      <c r="L993" s="241"/>
      <c r="M993" s="242"/>
      <c r="N993" s="243"/>
      <c r="O993" s="243"/>
      <c r="P993" s="243"/>
      <c r="Q993" s="243"/>
      <c r="R993" s="243"/>
      <c r="S993" s="243"/>
      <c r="T993" s="24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5" t="s">
        <v>144</v>
      </c>
      <c r="AU993" s="245" t="s">
        <v>84</v>
      </c>
      <c r="AV993" s="14" t="s">
        <v>84</v>
      </c>
      <c r="AW993" s="14" t="s">
        <v>36</v>
      </c>
      <c r="AX993" s="14" t="s">
        <v>74</v>
      </c>
      <c r="AY993" s="245" t="s">
        <v>132</v>
      </c>
    </row>
    <row r="994" s="13" customFormat="1">
      <c r="A994" s="13"/>
      <c r="B994" s="224"/>
      <c r="C994" s="225"/>
      <c r="D994" s="226" t="s">
        <v>144</v>
      </c>
      <c r="E994" s="227" t="s">
        <v>19</v>
      </c>
      <c r="F994" s="228" t="s">
        <v>164</v>
      </c>
      <c r="G994" s="225"/>
      <c r="H994" s="227" t="s">
        <v>19</v>
      </c>
      <c r="I994" s="229"/>
      <c r="J994" s="225"/>
      <c r="K994" s="225"/>
      <c r="L994" s="230"/>
      <c r="M994" s="231"/>
      <c r="N994" s="232"/>
      <c r="O994" s="232"/>
      <c r="P994" s="232"/>
      <c r="Q994" s="232"/>
      <c r="R994" s="232"/>
      <c r="S994" s="232"/>
      <c r="T994" s="23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4" t="s">
        <v>144</v>
      </c>
      <c r="AU994" s="234" t="s">
        <v>84</v>
      </c>
      <c r="AV994" s="13" t="s">
        <v>82</v>
      </c>
      <c r="AW994" s="13" t="s">
        <v>36</v>
      </c>
      <c r="AX994" s="13" t="s">
        <v>74</v>
      </c>
      <c r="AY994" s="234" t="s">
        <v>132</v>
      </c>
    </row>
    <row r="995" s="14" customFormat="1">
      <c r="A995" s="14"/>
      <c r="B995" s="235"/>
      <c r="C995" s="236"/>
      <c r="D995" s="226" t="s">
        <v>144</v>
      </c>
      <c r="E995" s="237" t="s">
        <v>19</v>
      </c>
      <c r="F995" s="238" t="s">
        <v>82</v>
      </c>
      <c r="G995" s="236"/>
      <c r="H995" s="239">
        <v>1</v>
      </c>
      <c r="I995" s="240"/>
      <c r="J995" s="236"/>
      <c r="K995" s="236"/>
      <c r="L995" s="241"/>
      <c r="M995" s="242"/>
      <c r="N995" s="243"/>
      <c r="O995" s="243"/>
      <c r="P995" s="243"/>
      <c r="Q995" s="243"/>
      <c r="R995" s="243"/>
      <c r="S995" s="243"/>
      <c r="T995" s="24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5" t="s">
        <v>144</v>
      </c>
      <c r="AU995" s="245" t="s">
        <v>84</v>
      </c>
      <c r="AV995" s="14" t="s">
        <v>84</v>
      </c>
      <c r="AW995" s="14" t="s">
        <v>36</v>
      </c>
      <c r="AX995" s="14" t="s">
        <v>74</v>
      </c>
      <c r="AY995" s="245" t="s">
        <v>132</v>
      </c>
    </row>
    <row r="996" s="13" customFormat="1">
      <c r="A996" s="13"/>
      <c r="B996" s="224"/>
      <c r="C996" s="225"/>
      <c r="D996" s="226" t="s">
        <v>144</v>
      </c>
      <c r="E996" s="227" t="s">
        <v>19</v>
      </c>
      <c r="F996" s="228" t="s">
        <v>153</v>
      </c>
      <c r="G996" s="225"/>
      <c r="H996" s="227" t="s">
        <v>19</v>
      </c>
      <c r="I996" s="229"/>
      <c r="J996" s="225"/>
      <c r="K996" s="225"/>
      <c r="L996" s="230"/>
      <c r="M996" s="231"/>
      <c r="N996" s="232"/>
      <c r="O996" s="232"/>
      <c r="P996" s="232"/>
      <c r="Q996" s="232"/>
      <c r="R996" s="232"/>
      <c r="S996" s="232"/>
      <c r="T996" s="23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4" t="s">
        <v>144</v>
      </c>
      <c r="AU996" s="234" t="s">
        <v>84</v>
      </c>
      <c r="AV996" s="13" t="s">
        <v>82</v>
      </c>
      <c r="AW996" s="13" t="s">
        <v>36</v>
      </c>
      <c r="AX996" s="13" t="s">
        <v>74</v>
      </c>
      <c r="AY996" s="234" t="s">
        <v>132</v>
      </c>
    </row>
    <row r="997" s="14" customFormat="1">
      <c r="A997" s="14"/>
      <c r="B997" s="235"/>
      <c r="C997" s="236"/>
      <c r="D997" s="226" t="s">
        <v>144</v>
      </c>
      <c r="E997" s="237" t="s">
        <v>19</v>
      </c>
      <c r="F997" s="238" t="s">
        <v>82</v>
      </c>
      <c r="G997" s="236"/>
      <c r="H997" s="239">
        <v>1</v>
      </c>
      <c r="I997" s="240"/>
      <c r="J997" s="236"/>
      <c r="K997" s="236"/>
      <c r="L997" s="241"/>
      <c r="M997" s="242"/>
      <c r="N997" s="243"/>
      <c r="O997" s="243"/>
      <c r="P997" s="243"/>
      <c r="Q997" s="243"/>
      <c r="R997" s="243"/>
      <c r="S997" s="243"/>
      <c r="T997" s="24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5" t="s">
        <v>144</v>
      </c>
      <c r="AU997" s="245" t="s">
        <v>84</v>
      </c>
      <c r="AV997" s="14" t="s">
        <v>84</v>
      </c>
      <c r="AW997" s="14" t="s">
        <v>36</v>
      </c>
      <c r="AX997" s="14" t="s">
        <v>74</v>
      </c>
      <c r="AY997" s="245" t="s">
        <v>132</v>
      </c>
    </row>
    <row r="998" s="13" customFormat="1">
      <c r="A998" s="13"/>
      <c r="B998" s="224"/>
      <c r="C998" s="225"/>
      <c r="D998" s="226" t="s">
        <v>144</v>
      </c>
      <c r="E998" s="227" t="s">
        <v>19</v>
      </c>
      <c r="F998" s="228" t="s">
        <v>167</v>
      </c>
      <c r="G998" s="225"/>
      <c r="H998" s="227" t="s">
        <v>19</v>
      </c>
      <c r="I998" s="229"/>
      <c r="J998" s="225"/>
      <c r="K998" s="225"/>
      <c r="L998" s="230"/>
      <c r="M998" s="231"/>
      <c r="N998" s="232"/>
      <c r="O998" s="232"/>
      <c r="P998" s="232"/>
      <c r="Q998" s="232"/>
      <c r="R998" s="232"/>
      <c r="S998" s="232"/>
      <c r="T998" s="23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4" t="s">
        <v>144</v>
      </c>
      <c r="AU998" s="234" t="s">
        <v>84</v>
      </c>
      <c r="AV998" s="13" t="s">
        <v>82</v>
      </c>
      <c r="AW998" s="13" t="s">
        <v>36</v>
      </c>
      <c r="AX998" s="13" t="s">
        <v>74</v>
      </c>
      <c r="AY998" s="234" t="s">
        <v>132</v>
      </c>
    </row>
    <row r="999" s="14" customFormat="1">
      <c r="A999" s="14"/>
      <c r="B999" s="235"/>
      <c r="C999" s="236"/>
      <c r="D999" s="226" t="s">
        <v>144</v>
      </c>
      <c r="E999" s="237" t="s">
        <v>19</v>
      </c>
      <c r="F999" s="238" t="s">
        <v>82</v>
      </c>
      <c r="G999" s="236"/>
      <c r="H999" s="239">
        <v>1</v>
      </c>
      <c r="I999" s="240"/>
      <c r="J999" s="236"/>
      <c r="K999" s="236"/>
      <c r="L999" s="241"/>
      <c r="M999" s="242"/>
      <c r="N999" s="243"/>
      <c r="O999" s="243"/>
      <c r="P999" s="243"/>
      <c r="Q999" s="243"/>
      <c r="R999" s="243"/>
      <c r="S999" s="243"/>
      <c r="T999" s="24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45" t="s">
        <v>144</v>
      </c>
      <c r="AU999" s="245" t="s">
        <v>84</v>
      </c>
      <c r="AV999" s="14" t="s">
        <v>84</v>
      </c>
      <c r="AW999" s="14" t="s">
        <v>36</v>
      </c>
      <c r="AX999" s="14" t="s">
        <v>74</v>
      </c>
      <c r="AY999" s="245" t="s">
        <v>132</v>
      </c>
    </row>
    <row r="1000" s="15" customFormat="1">
      <c r="A1000" s="15"/>
      <c r="B1000" s="246"/>
      <c r="C1000" s="247"/>
      <c r="D1000" s="226" t="s">
        <v>144</v>
      </c>
      <c r="E1000" s="248" t="s">
        <v>19</v>
      </c>
      <c r="F1000" s="249" t="s">
        <v>147</v>
      </c>
      <c r="G1000" s="247"/>
      <c r="H1000" s="250">
        <v>4</v>
      </c>
      <c r="I1000" s="251"/>
      <c r="J1000" s="247"/>
      <c r="K1000" s="247"/>
      <c r="L1000" s="252"/>
      <c r="M1000" s="253"/>
      <c r="N1000" s="254"/>
      <c r="O1000" s="254"/>
      <c r="P1000" s="254"/>
      <c r="Q1000" s="254"/>
      <c r="R1000" s="254"/>
      <c r="S1000" s="254"/>
      <c r="T1000" s="25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56" t="s">
        <v>144</v>
      </c>
      <c r="AU1000" s="256" t="s">
        <v>84</v>
      </c>
      <c r="AV1000" s="15" t="s">
        <v>140</v>
      </c>
      <c r="AW1000" s="15" t="s">
        <v>36</v>
      </c>
      <c r="AX1000" s="15" t="s">
        <v>82</v>
      </c>
      <c r="AY1000" s="256" t="s">
        <v>132</v>
      </c>
    </row>
    <row r="1001" s="2" customFormat="1" ht="16.5" customHeight="1">
      <c r="A1001" s="40"/>
      <c r="B1001" s="41"/>
      <c r="C1001" s="260" t="s">
        <v>1071</v>
      </c>
      <c r="D1001" s="260" t="s">
        <v>602</v>
      </c>
      <c r="E1001" s="261" t="s">
        <v>1072</v>
      </c>
      <c r="F1001" s="262" t="s">
        <v>1073</v>
      </c>
      <c r="G1001" s="263" t="s">
        <v>194</v>
      </c>
      <c r="H1001" s="264">
        <v>4</v>
      </c>
      <c r="I1001" s="265"/>
      <c r="J1001" s="266">
        <f>ROUND(I1001*H1001,2)</f>
        <v>0</v>
      </c>
      <c r="K1001" s="262" t="s">
        <v>139</v>
      </c>
      <c r="L1001" s="267"/>
      <c r="M1001" s="268" t="s">
        <v>19</v>
      </c>
      <c r="N1001" s="269" t="s">
        <v>45</v>
      </c>
      <c r="O1001" s="86"/>
      <c r="P1001" s="215">
        <f>O1001*H1001</f>
        <v>0</v>
      </c>
      <c r="Q1001" s="215">
        <v>0.0023999999999999998</v>
      </c>
      <c r="R1001" s="215">
        <f>Q1001*H1001</f>
        <v>0.0095999999999999992</v>
      </c>
      <c r="S1001" s="215">
        <v>0</v>
      </c>
      <c r="T1001" s="216">
        <f>S1001*H1001</f>
        <v>0</v>
      </c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R1001" s="217" t="s">
        <v>369</v>
      </c>
      <c r="AT1001" s="217" t="s">
        <v>602</v>
      </c>
      <c r="AU1001" s="217" t="s">
        <v>84</v>
      </c>
      <c r="AY1001" s="19" t="s">
        <v>132</v>
      </c>
      <c r="BE1001" s="218">
        <f>IF(N1001="základní",J1001,0)</f>
        <v>0</v>
      </c>
      <c r="BF1001" s="218">
        <f>IF(N1001="snížená",J1001,0)</f>
        <v>0</v>
      </c>
      <c r="BG1001" s="218">
        <f>IF(N1001="zákl. přenesená",J1001,0)</f>
        <v>0</v>
      </c>
      <c r="BH1001" s="218">
        <f>IF(N1001="sníž. přenesená",J1001,0)</f>
        <v>0</v>
      </c>
      <c r="BI1001" s="218">
        <f>IF(N1001="nulová",J1001,0)</f>
        <v>0</v>
      </c>
      <c r="BJ1001" s="19" t="s">
        <v>82</v>
      </c>
      <c r="BK1001" s="218">
        <f>ROUND(I1001*H1001,2)</f>
        <v>0</v>
      </c>
      <c r="BL1001" s="19" t="s">
        <v>257</v>
      </c>
      <c r="BM1001" s="217" t="s">
        <v>1074</v>
      </c>
    </row>
    <row r="1002" s="13" customFormat="1">
      <c r="A1002" s="13"/>
      <c r="B1002" s="224"/>
      <c r="C1002" s="225"/>
      <c r="D1002" s="226" t="s">
        <v>144</v>
      </c>
      <c r="E1002" s="227" t="s">
        <v>19</v>
      </c>
      <c r="F1002" s="228" t="s">
        <v>162</v>
      </c>
      <c r="G1002" s="225"/>
      <c r="H1002" s="227" t="s">
        <v>19</v>
      </c>
      <c r="I1002" s="229"/>
      <c r="J1002" s="225"/>
      <c r="K1002" s="225"/>
      <c r="L1002" s="230"/>
      <c r="M1002" s="231"/>
      <c r="N1002" s="232"/>
      <c r="O1002" s="232"/>
      <c r="P1002" s="232"/>
      <c r="Q1002" s="232"/>
      <c r="R1002" s="232"/>
      <c r="S1002" s="232"/>
      <c r="T1002" s="23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4" t="s">
        <v>144</v>
      </c>
      <c r="AU1002" s="234" t="s">
        <v>84</v>
      </c>
      <c r="AV1002" s="13" t="s">
        <v>82</v>
      </c>
      <c r="AW1002" s="13" t="s">
        <v>36</v>
      </c>
      <c r="AX1002" s="13" t="s">
        <v>74</v>
      </c>
      <c r="AY1002" s="234" t="s">
        <v>132</v>
      </c>
    </row>
    <row r="1003" s="14" customFormat="1">
      <c r="A1003" s="14"/>
      <c r="B1003" s="235"/>
      <c r="C1003" s="236"/>
      <c r="D1003" s="226" t="s">
        <v>144</v>
      </c>
      <c r="E1003" s="237" t="s">
        <v>19</v>
      </c>
      <c r="F1003" s="238" t="s">
        <v>82</v>
      </c>
      <c r="G1003" s="236"/>
      <c r="H1003" s="239">
        <v>1</v>
      </c>
      <c r="I1003" s="240"/>
      <c r="J1003" s="236"/>
      <c r="K1003" s="236"/>
      <c r="L1003" s="241"/>
      <c r="M1003" s="242"/>
      <c r="N1003" s="243"/>
      <c r="O1003" s="243"/>
      <c r="P1003" s="243"/>
      <c r="Q1003" s="243"/>
      <c r="R1003" s="243"/>
      <c r="S1003" s="243"/>
      <c r="T1003" s="24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5" t="s">
        <v>144</v>
      </c>
      <c r="AU1003" s="245" t="s">
        <v>84</v>
      </c>
      <c r="AV1003" s="14" t="s">
        <v>84</v>
      </c>
      <c r="AW1003" s="14" t="s">
        <v>36</v>
      </c>
      <c r="AX1003" s="14" t="s">
        <v>74</v>
      </c>
      <c r="AY1003" s="245" t="s">
        <v>132</v>
      </c>
    </row>
    <row r="1004" s="13" customFormat="1">
      <c r="A1004" s="13"/>
      <c r="B1004" s="224"/>
      <c r="C1004" s="225"/>
      <c r="D1004" s="226" t="s">
        <v>144</v>
      </c>
      <c r="E1004" s="227" t="s">
        <v>19</v>
      </c>
      <c r="F1004" s="228" t="s">
        <v>164</v>
      </c>
      <c r="G1004" s="225"/>
      <c r="H1004" s="227" t="s">
        <v>19</v>
      </c>
      <c r="I1004" s="229"/>
      <c r="J1004" s="225"/>
      <c r="K1004" s="225"/>
      <c r="L1004" s="230"/>
      <c r="M1004" s="231"/>
      <c r="N1004" s="232"/>
      <c r="O1004" s="232"/>
      <c r="P1004" s="232"/>
      <c r="Q1004" s="232"/>
      <c r="R1004" s="232"/>
      <c r="S1004" s="232"/>
      <c r="T1004" s="23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4" t="s">
        <v>144</v>
      </c>
      <c r="AU1004" s="234" t="s">
        <v>84</v>
      </c>
      <c r="AV1004" s="13" t="s">
        <v>82</v>
      </c>
      <c r="AW1004" s="13" t="s">
        <v>36</v>
      </c>
      <c r="AX1004" s="13" t="s">
        <v>74</v>
      </c>
      <c r="AY1004" s="234" t="s">
        <v>132</v>
      </c>
    </row>
    <row r="1005" s="14" customFormat="1">
      <c r="A1005" s="14"/>
      <c r="B1005" s="235"/>
      <c r="C1005" s="236"/>
      <c r="D1005" s="226" t="s">
        <v>144</v>
      </c>
      <c r="E1005" s="237" t="s">
        <v>19</v>
      </c>
      <c r="F1005" s="238" t="s">
        <v>82</v>
      </c>
      <c r="G1005" s="236"/>
      <c r="H1005" s="239">
        <v>1</v>
      </c>
      <c r="I1005" s="240"/>
      <c r="J1005" s="236"/>
      <c r="K1005" s="236"/>
      <c r="L1005" s="241"/>
      <c r="M1005" s="242"/>
      <c r="N1005" s="243"/>
      <c r="O1005" s="243"/>
      <c r="P1005" s="243"/>
      <c r="Q1005" s="243"/>
      <c r="R1005" s="243"/>
      <c r="S1005" s="243"/>
      <c r="T1005" s="24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45" t="s">
        <v>144</v>
      </c>
      <c r="AU1005" s="245" t="s">
        <v>84</v>
      </c>
      <c r="AV1005" s="14" t="s">
        <v>84</v>
      </c>
      <c r="AW1005" s="14" t="s">
        <v>36</v>
      </c>
      <c r="AX1005" s="14" t="s">
        <v>74</v>
      </c>
      <c r="AY1005" s="245" t="s">
        <v>132</v>
      </c>
    </row>
    <row r="1006" s="13" customFormat="1">
      <c r="A1006" s="13"/>
      <c r="B1006" s="224"/>
      <c r="C1006" s="225"/>
      <c r="D1006" s="226" t="s">
        <v>144</v>
      </c>
      <c r="E1006" s="227" t="s">
        <v>19</v>
      </c>
      <c r="F1006" s="228" t="s">
        <v>153</v>
      </c>
      <c r="G1006" s="225"/>
      <c r="H1006" s="227" t="s">
        <v>19</v>
      </c>
      <c r="I1006" s="229"/>
      <c r="J1006" s="225"/>
      <c r="K1006" s="225"/>
      <c r="L1006" s="230"/>
      <c r="M1006" s="231"/>
      <c r="N1006" s="232"/>
      <c r="O1006" s="232"/>
      <c r="P1006" s="232"/>
      <c r="Q1006" s="232"/>
      <c r="R1006" s="232"/>
      <c r="S1006" s="232"/>
      <c r="T1006" s="23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4" t="s">
        <v>144</v>
      </c>
      <c r="AU1006" s="234" t="s">
        <v>84</v>
      </c>
      <c r="AV1006" s="13" t="s">
        <v>82</v>
      </c>
      <c r="AW1006" s="13" t="s">
        <v>36</v>
      </c>
      <c r="AX1006" s="13" t="s">
        <v>74</v>
      </c>
      <c r="AY1006" s="234" t="s">
        <v>132</v>
      </c>
    </row>
    <row r="1007" s="14" customFormat="1">
      <c r="A1007" s="14"/>
      <c r="B1007" s="235"/>
      <c r="C1007" s="236"/>
      <c r="D1007" s="226" t="s">
        <v>144</v>
      </c>
      <c r="E1007" s="237" t="s">
        <v>19</v>
      </c>
      <c r="F1007" s="238" t="s">
        <v>82</v>
      </c>
      <c r="G1007" s="236"/>
      <c r="H1007" s="239">
        <v>1</v>
      </c>
      <c r="I1007" s="240"/>
      <c r="J1007" s="236"/>
      <c r="K1007" s="236"/>
      <c r="L1007" s="241"/>
      <c r="M1007" s="242"/>
      <c r="N1007" s="243"/>
      <c r="O1007" s="243"/>
      <c r="P1007" s="243"/>
      <c r="Q1007" s="243"/>
      <c r="R1007" s="243"/>
      <c r="S1007" s="243"/>
      <c r="T1007" s="24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5" t="s">
        <v>144</v>
      </c>
      <c r="AU1007" s="245" t="s">
        <v>84</v>
      </c>
      <c r="AV1007" s="14" t="s">
        <v>84</v>
      </c>
      <c r="AW1007" s="14" t="s">
        <v>36</v>
      </c>
      <c r="AX1007" s="14" t="s">
        <v>74</v>
      </c>
      <c r="AY1007" s="245" t="s">
        <v>132</v>
      </c>
    </row>
    <row r="1008" s="13" customFormat="1">
      <c r="A1008" s="13"/>
      <c r="B1008" s="224"/>
      <c r="C1008" s="225"/>
      <c r="D1008" s="226" t="s">
        <v>144</v>
      </c>
      <c r="E1008" s="227" t="s">
        <v>19</v>
      </c>
      <c r="F1008" s="228" t="s">
        <v>167</v>
      </c>
      <c r="G1008" s="225"/>
      <c r="H1008" s="227" t="s">
        <v>19</v>
      </c>
      <c r="I1008" s="229"/>
      <c r="J1008" s="225"/>
      <c r="K1008" s="225"/>
      <c r="L1008" s="230"/>
      <c r="M1008" s="231"/>
      <c r="N1008" s="232"/>
      <c r="O1008" s="232"/>
      <c r="P1008" s="232"/>
      <c r="Q1008" s="232"/>
      <c r="R1008" s="232"/>
      <c r="S1008" s="232"/>
      <c r="T1008" s="23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34" t="s">
        <v>144</v>
      </c>
      <c r="AU1008" s="234" t="s">
        <v>84</v>
      </c>
      <c r="AV1008" s="13" t="s">
        <v>82</v>
      </c>
      <c r="AW1008" s="13" t="s">
        <v>36</v>
      </c>
      <c r="AX1008" s="13" t="s">
        <v>74</v>
      </c>
      <c r="AY1008" s="234" t="s">
        <v>132</v>
      </c>
    </row>
    <row r="1009" s="14" customFormat="1">
      <c r="A1009" s="14"/>
      <c r="B1009" s="235"/>
      <c r="C1009" s="236"/>
      <c r="D1009" s="226" t="s">
        <v>144</v>
      </c>
      <c r="E1009" s="237" t="s">
        <v>19</v>
      </c>
      <c r="F1009" s="238" t="s">
        <v>82</v>
      </c>
      <c r="G1009" s="236"/>
      <c r="H1009" s="239">
        <v>1</v>
      </c>
      <c r="I1009" s="240"/>
      <c r="J1009" s="236"/>
      <c r="K1009" s="236"/>
      <c r="L1009" s="241"/>
      <c r="M1009" s="242"/>
      <c r="N1009" s="243"/>
      <c r="O1009" s="243"/>
      <c r="P1009" s="243"/>
      <c r="Q1009" s="243"/>
      <c r="R1009" s="243"/>
      <c r="S1009" s="243"/>
      <c r="T1009" s="24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45" t="s">
        <v>144</v>
      </c>
      <c r="AU1009" s="245" t="s">
        <v>84</v>
      </c>
      <c r="AV1009" s="14" t="s">
        <v>84</v>
      </c>
      <c r="AW1009" s="14" t="s">
        <v>36</v>
      </c>
      <c r="AX1009" s="14" t="s">
        <v>74</v>
      </c>
      <c r="AY1009" s="245" t="s">
        <v>132</v>
      </c>
    </row>
    <row r="1010" s="15" customFormat="1">
      <c r="A1010" s="15"/>
      <c r="B1010" s="246"/>
      <c r="C1010" s="247"/>
      <c r="D1010" s="226" t="s">
        <v>144</v>
      </c>
      <c r="E1010" s="248" t="s">
        <v>19</v>
      </c>
      <c r="F1010" s="249" t="s">
        <v>147</v>
      </c>
      <c r="G1010" s="247"/>
      <c r="H1010" s="250">
        <v>4</v>
      </c>
      <c r="I1010" s="251"/>
      <c r="J1010" s="247"/>
      <c r="K1010" s="247"/>
      <c r="L1010" s="252"/>
      <c r="M1010" s="253"/>
      <c r="N1010" s="254"/>
      <c r="O1010" s="254"/>
      <c r="P1010" s="254"/>
      <c r="Q1010" s="254"/>
      <c r="R1010" s="254"/>
      <c r="S1010" s="254"/>
      <c r="T1010" s="25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56" t="s">
        <v>144</v>
      </c>
      <c r="AU1010" s="256" t="s">
        <v>84</v>
      </c>
      <c r="AV1010" s="15" t="s">
        <v>140</v>
      </c>
      <c r="AW1010" s="15" t="s">
        <v>36</v>
      </c>
      <c r="AX1010" s="15" t="s">
        <v>82</v>
      </c>
      <c r="AY1010" s="256" t="s">
        <v>132</v>
      </c>
    </row>
    <row r="1011" s="2" customFormat="1" ht="24.15" customHeight="1">
      <c r="A1011" s="40"/>
      <c r="B1011" s="41"/>
      <c r="C1011" s="206" t="s">
        <v>1075</v>
      </c>
      <c r="D1011" s="206" t="s">
        <v>135</v>
      </c>
      <c r="E1011" s="207" t="s">
        <v>1076</v>
      </c>
      <c r="F1011" s="208" t="s">
        <v>1077</v>
      </c>
      <c r="G1011" s="209" t="s">
        <v>194</v>
      </c>
      <c r="H1011" s="210">
        <v>13</v>
      </c>
      <c r="I1011" s="211"/>
      <c r="J1011" s="212">
        <f>ROUND(I1011*H1011,2)</f>
        <v>0</v>
      </c>
      <c r="K1011" s="208" t="s">
        <v>139</v>
      </c>
      <c r="L1011" s="46"/>
      <c r="M1011" s="213" t="s">
        <v>19</v>
      </c>
      <c r="N1011" s="214" t="s">
        <v>45</v>
      </c>
      <c r="O1011" s="86"/>
      <c r="P1011" s="215">
        <f>O1011*H1011</f>
        <v>0</v>
      </c>
      <c r="Q1011" s="215">
        <v>0</v>
      </c>
      <c r="R1011" s="215">
        <f>Q1011*H1011</f>
        <v>0</v>
      </c>
      <c r="S1011" s="215">
        <v>0</v>
      </c>
      <c r="T1011" s="216">
        <f>S1011*H1011</f>
        <v>0</v>
      </c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R1011" s="217" t="s">
        <v>257</v>
      </c>
      <c r="AT1011" s="217" t="s">
        <v>135</v>
      </c>
      <c r="AU1011" s="217" t="s">
        <v>84</v>
      </c>
      <c r="AY1011" s="19" t="s">
        <v>132</v>
      </c>
      <c r="BE1011" s="218">
        <f>IF(N1011="základní",J1011,0)</f>
        <v>0</v>
      </c>
      <c r="BF1011" s="218">
        <f>IF(N1011="snížená",J1011,0)</f>
        <v>0</v>
      </c>
      <c r="BG1011" s="218">
        <f>IF(N1011="zákl. přenesená",J1011,0)</f>
        <v>0</v>
      </c>
      <c r="BH1011" s="218">
        <f>IF(N1011="sníž. přenesená",J1011,0)</f>
        <v>0</v>
      </c>
      <c r="BI1011" s="218">
        <f>IF(N1011="nulová",J1011,0)</f>
        <v>0</v>
      </c>
      <c r="BJ1011" s="19" t="s">
        <v>82</v>
      </c>
      <c r="BK1011" s="218">
        <f>ROUND(I1011*H1011,2)</f>
        <v>0</v>
      </c>
      <c r="BL1011" s="19" t="s">
        <v>257</v>
      </c>
      <c r="BM1011" s="217" t="s">
        <v>1078</v>
      </c>
    </row>
    <row r="1012" s="2" customFormat="1">
      <c r="A1012" s="40"/>
      <c r="B1012" s="41"/>
      <c r="C1012" s="42"/>
      <c r="D1012" s="219" t="s">
        <v>142</v>
      </c>
      <c r="E1012" s="42"/>
      <c r="F1012" s="220" t="s">
        <v>1079</v>
      </c>
      <c r="G1012" s="42"/>
      <c r="H1012" s="42"/>
      <c r="I1012" s="221"/>
      <c r="J1012" s="42"/>
      <c r="K1012" s="42"/>
      <c r="L1012" s="46"/>
      <c r="M1012" s="222"/>
      <c r="N1012" s="223"/>
      <c r="O1012" s="86"/>
      <c r="P1012" s="86"/>
      <c r="Q1012" s="86"/>
      <c r="R1012" s="86"/>
      <c r="S1012" s="86"/>
      <c r="T1012" s="87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19" t="s">
        <v>142</v>
      </c>
      <c r="AU1012" s="19" t="s">
        <v>84</v>
      </c>
    </row>
    <row r="1013" s="13" customFormat="1">
      <c r="A1013" s="13"/>
      <c r="B1013" s="224"/>
      <c r="C1013" s="225"/>
      <c r="D1013" s="226" t="s">
        <v>144</v>
      </c>
      <c r="E1013" s="227" t="s">
        <v>19</v>
      </c>
      <c r="F1013" s="228" t="s">
        <v>162</v>
      </c>
      <c r="G1013" s="225"/>
      <c r="H1013" s="227" t="s">
        <v>19</v>
      </c>
      <c r="I1013" s="229"/>
      <c r="J1013" s="225"/>
      <c r="K1013" s="225"/>
      <c r="L1013" s="230"/>
      <c r="M1013" s="231"/>
      <c r="N1013" s="232"/>
      <c r="O1013" s="232"/>
      <c r="P1013" s="232"/>
      <c r="Q1013" s="232"/>
      <c r="R1013" s="232"/>
      <c r="S1013" s="232"/>
      <c r="T1013" s="23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4" t="s">
        <v>144</v>
      </c>
      <c r="AU1013" s="234" t="s">
        <v>84</v>
      </c>
      <c r="AV1013" s="13" t="s">
        <v>82</v>
      </c>
      <c r="AW1013" s="13" t="s">
        <v>36</v>
      </c>
      <c r="AX1013" s="13" t="s">
        <v>74</v>
      </c>
      <c r="AY1013" s="234" t="s">
        <v>132</v>
      </c>
    </row>
    <row r="1014" s="14" customFormat="1">
      <c r="A1014" s="14"/>
      <c r="B1014" s="235"/>
      <c r="C1014" s="236"/>
      <c r="D1014" s="226" t="s">
        <v>144</v>
      </c>
      <c r="E1014" s="237" t="s">
        <v>19</v>
      </c>
      <c r="F1014" s="238" t="s">
        <v>773</v>
      </c>
      <c r="G1014" s="236"/>
      <c r="H1014" s="239">
        <v>2</v>
      </c>
      <c r="I1014" s="240"/>
      <c r="J1014" s="236"/>
      <c r="K1014" s="236"/>
      <c r="L1014" s="241"/>
      <c r="M1014" s="242"/>
      <c r="N1014" s="243"/>
      <c r="O1014" s="243"/>
      <c r="P1014" s="243"/>
      <c r="Q1014" s="243"/>
      <c r="R1014" s="243"/>
      <c r="S1014" s="243"/>
      <c r="T1014" s="24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5" t="s">
        <v>144</v>
      </c>
      <c r="AU1014" s="245" t="s">
        <v>84</v>
      </c>
      <c r="AV1014" s="14" t="s">
        <v>84</v>
      </c>
      <c r="AW1014" s="14" t="s">
        <v>36</v>
      </c>
      <c r="AX1014" s="14" t="s">
        <v>74</v>
      </c>
      <c r="AY1014" s="245" t="s">
        <v>132</v>
      </c>
    </row>
    <row r="1015" s="13" customFormat="1">
      <c r="A1015" s="13"/>
      <c r="B1015" s="224"/>
      <c r="C1015" s="225"/>
      <c r="D1015" s="226" t="s">
        <v>144</v>
      </c>
      <c r="E1015" s="227" t="s">
        <v>19</v>
      </c>
      <c r="F1015" s="228" t="s">
        <v>164</v>
      </c>
      <c r="G1015" s="225"/>
      <c r="H1015" s="227" t="s">
        <v>19</v>
      </c>
      <c r="I1015" s="229"/>
      <c r="J1015" s="225"/>
      <c r="K1015" s="225"/>
      <c r="L1015" s="230"/>
      <c r="M1015" s="231"/>
      <c r="N1015" s="232"/>
      <c r="O1015" s="232"/>
      <c r="P1015" s="232"/>
      <c r="Q1015" s="232"/>
      <c r="R1015" s="232"/>
      <c r="S1015" s="232"/>
      <c r="T1015" s="23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4" t="s">
        <v>144</v>
      </c>
      <c r="AU1015" s="234" t="s">
        <v>84</v>
      </c>
      <c r="AV1015" s="13" t="s">
        <v>82</v>
      </c>
      <c r="AW1015" s="13" t="s">
        <v>36</v>
      </c>
      <c r="AX1015" s="13" t="s">
        <v>74</v>
      </c>
      <c r="AY1015" s="234" t="s">
        <v>132</v>
      </c>
    </row>
    <row r="1016" s="14" customFormat="1">
      <c r="A1016" s="14"/>
      <c r="B1016" s="235"/>
      <c r="C1016" s="236"/>
      <c r="D1016" s="226" t="s">
        <v>144</v>
      </c>
      <c r="E1016" s="237" t="s">
        <v>19</v>
      </c>
      <c r="F1016" s="238" t="s">
        <v>469</v>
      </c>
      <c r="G1016" s="236"/>
      <c r="H1016" s="239">
        <v>5</v>
      </c>
      <c r="I1016" s="240"/>
      <c r="J1016" s="236"/>
      <c r="K1016" s="236"/>
      <c r="L1016" s="241"/>
      <c r="M1016" s="242"/>
      <c r="N1016" s="243"/>
      <c r="O1016" s="243"/>
      <c r="P1016" s="243"/>
      <c r="Q1016" s="243"/>
      <c r="R1016" s="243"/>
      <c r="S1016" s="243"/>
      <c r="T1016" s="24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45" t="s">
        <v>144</v>
      </c>
      <c r="AU1016" s="245" t="s">
        <v>84</v>
      </c>
      <c r="AV1016" s="14" t="s">
        <v>84</v>
      </c>
      <c r="AW1016" s="14" t="s">
        <v>36</v>
      </c>
      <c r="AX1016" s="14" t="s">
        <v>74</v>
      </c>
      <c r="AY1016" s="245" t="s">
        <v>132</v>
      </c>
    </row>
    <row r="1017" s="13" customFormat="1">
      <c r="A1017" s="13"/>
      <c r="B1017" s="224"/>
      <c r="C1017" s="225"/>
      <c r="D1017" s="226" t="s">
        <v>144</v>
      </c>
      <c r="E1017" s="227" t="s">
        <v>19</v>
      </c>
      <c r="F1017" s="228" t="s">
        <v>153</v>
      </c>
      <c r="G1017" s="225"/>
      <c r="H1017" s="227" t="s">
        <v>19</v>
      </c>
      <c r="I1017" s="229"/>
      <c r="J1017" s="225"/>
      <c r="K1017" s="225"/>
      <c r="L1017" s="230"/>
      <c r="M1017" s="231"/>
      <c r="N1017" s="232"/>
      <c r="O1017" s="232"/>
      <c r="P1017" s="232"/>
      <c r="Q1017" s="232"/>
      <c r="R1017" s="232"/>
      <c r="S1017" s="232"/>
      <c r="T1017" s="23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4" t="s">
        <v>144</v>
      </c>
      <c r="AU1017" s="234" t="s">
        <v>84</v>
      </c>
      <c r="AV1017" s="13" t="s">
        <v>82</v>
      </c>
      <c r="AW1017" s="13" t="s">
        <v>36</v>
      </c>
      <c r="AX1017" s="13" t="s">
        <v>74</v>
      </c>
      <c r="AY1017" s="234" t="s">
        <v>132</v>
      </c>
    </row>
    <row r="1018" s="14" customFormat="1">
      <c r="A1018" s="14"/>
      <c r="B1018" s="235"/>
      <c r="C1018" s="236"/>
      <c r="D1018" s="226" t="s">
        <v>144</v>
      </c>
      <c r="E1018" s="237" t="s">
        <v>19</v>
      </c>
      <c r="F1018" s="238" t="s">
        <v>1080</v>
      </c>
      <c r="G1018" s="236"/>
      <c r="H1018" s="239">
        <v>4</v>
      </c>
      <c r="I1018" s="240"/>
      <c r="J1018" s="236"/>
      <c r="K1018" s="236"/>
      <c r="L1018" s="241"/>
      <c r="M1018" s="242"/>
      <c r="N1018" s="243"/>
      <c r="O1018" s="243"/>
      <c r="P1018" s="243"/>
      <c r="Q1018" s="243"/>
      <c r="R1018" s="243"/>
      <c r="S1018" s="243"/>
      <c r="T1018" s="24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45" t="s">
        <v>144</v>
      </c>
      <c r="AU1018" s="245" t="s">
        <v>84</v>
      </c>
      <c r="AV1018" s="14" t="s">
        <v>84</v>
      </c>
      <c r="AW1018" s="14" t="s">
        <v>36</v>
      </c>
      <c r="AX1018" s="14" t="s">
        <v>74</v>
      </c>
      <c r="AY1018" s="245" t="s">
        <v>132</v>
      </c>
    </row>
    <row r="1019" s="13" customFormat="1">
      <c r="A1019" s="13"/>
      <c r="B1019" s="224"/>
      <c r="C1019" s="225"/>
      <c r="D1019" s="226" t="s">
        <v>144</v>
      </c>
      <c r="E1019" s="227" t="s">
        <v>19</v>
      </c>
      <c r="F1019" s="228" t="s">
        <v>167</v>
      </c>
      <c r="G1019" s="225"/>
      <c r="H1019" s="227" t="s">
        <v>19</v>
      </c>
      <c r="I1019" s="229"/>
      <c r="J1019" s="225"/>
      <c r="K1019" s="225"/>
      <c r="L1019" s="230"/>
      <c r="M1019" s="231"/>
      <c r="N1019" s="232"/>
      <c r="O1019" s="232"/>
      <c r="P1019" s="232"/>
      <c r="Q1019" s="232"/>
      <c r="R1019" s="232"/>
      <c r="S1019" s="232"/>
      <c r="T1019" s="23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4" t="s">
        <v>144</v>
      </c>
      <c r="AU1019" s="234" t="s">
        <v>84</v>
      </c>
      <c r="AV1019" s="13" t="s">
        <v>82</v>
      </c>
      <c r="AW1019" s="13" t="s">
        <v>36</v>
      </c>
      <c r="AX1019" s="13" t="s">
        <v>74</v>
      </c>
      <c r="AY1019" s="234" t="s">
        <v>132</v>
      </c>
    </row>
    <row r="1020" s="14" customFormat="1">
      <c r="A1020" s="14"/>
      <c r="B1020" s="235"/>
      <c r="C1020" s="236"/>
      <c r="D1020" s="226" t="s">
        <v>144</v>
      </c>
      <c r="E1020" s="237" t="s">
        <v>19</v>
      </c>
      <c r="F1020" s="238" t="s">
        <v>773</v>
      </c>
      <c r="G1020" s="236"/>
      <c r="H1020" s="239">
        <v>2</v>
      </c>
      <c r="I1020" s="240"/>
      <c r="J1020" s="236"/>
      <c r="K1020" s="236"/>
      <c r="L1020" s="241"/>
      <c r="M1020" s="242"/>
      <c r="N1020" s="243"/>
      <c r="O1020" s="243"/>
      <c r="P1020" s="243"/>
      <c r="Q1020" s="243"/>
      <c r="R1020" s="243"/>
      <c r="S1020" s="243"/>
      <c r="T1020" s="24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45" t="s">
        <v>144</v>
      </c>
      <c r="AU1020" s="245" t="s">
        <v>84</v>
      </c>
      <c r="AV1020" s="14" t="s">
        <v>84</v>
      </c>
      <c r="AW1020" s="14" t="s">
        <v>36</v>
      </c>
      <c r="AX1020" s="14" t="s">
        <v>74</v>
      </c>
      <c r="AY1020" s="245" t="s">
        <v>132</v>
      </c>
    </row>
    <row r="1021" s="15" customFormat="1">
      <c r="A1021" s="15"/>
      <c r="B1021" s="246"/>
      <c r="C1021" s="247"/>
      <c r="D1021" s="226" t="s">
        <v>144</v>
      </c>
      <c r="E1021" s="248" t="s">
        <v>19</v>
      </c>
      <c r="F1021" s="249" t="s">
        <v>147</v>
      </c>
      <c r="G1021" s="247"/>
      <c r="H1021" s="250">
        <v>13</v>
      </c>
      <c r="I1021" s="251"/>
      <c r="J1021" s="247"/>
      <c r="K1021" s="247"/>
      <c r="L1021" s="252"/>
      <c r="M1021" s="253"/>
      <c r="N1021" s="254"/>
      <c r="O1021" s="254"/>
      <c r="P1021" s="254"/>
      <c r="Q1021" s="254"/>
      <c r="R1021" s="254"/>
      <c r="S1021" s="254"/>
      <c r="T1021" s="25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56" t="s">
        <v>144</v>
      </c>
      <c r="AU1021" s="256" t="s">
        <v>84</v>
      </c>
      <c r="AV1021" s="15" t="s">
        <v>140</v>
      </c>
      <c r="AW1021" s="15" t="s">
        <v>36</v>
      </c>
      <c r="AX1021" s="15" t="s">
        <v>82</v>
      </c>
      <c r="AY1021" s="256" t="s">
        <v>132</v>
      </c>
    </row>
    <row r="1022" s="2" customFormat="1" ht="16.5" customHeight="1">
      <c r="A1022" s="40"/>
      <c r="B1022" s="41"/>
      <c r="C1022" s="260" t="s">
        <v>1081</v>
      </c>
      <c r="D1022" s="260" t="s">
        <v>602</v>
      </c>
      <c r="E1022" s="261" t="s">
        <v>1082</v>
      </c>
      <c r="F1022" s="262" t="s">
        <v>1083</v>
      </c>
      <c r="G1022" s="263" t="s">
        <v>194</v>
      </c>
      <c r="H1022" s="264">
        <v>13</v>
      </c>
      <c r="I1022" s="265"/>
      <c r="J1022" s="266">
        <f>ROUND(I1022*H1022,2)</f>
        <v>0</v>
      </c>
      <c r="K1022" s="262" t="s">
        <v>139</v>
      </c>
      <c r="L1022" s="267"/>
      <c r="M1022" s="268" t="s">
        <v>19</v>
      </c>
      <c r="N1022" s="269" t="s">
        <v>45</v>
      </c>
      <c r="O1022" s="86"/>
      <c r="P1022" s="215">
        <f>O1022*H1022</f>
        <v>0</v>
      </c>
      <c r="Q1022" s="215">
        <v>0.0022000000000000001</v>
      </c>
      <c r="R1022" s="215">
        <f>Q1022*H1022</f>
        <v>0.0286</v>
      </c>
      <c r="S1022" s="215">
        <v>0</v>
      </c>
      <c r="T1022" s="216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17" t="s">
        <v>369</v>
      </c>
      <c r="AT1022" s="217" t="s">
        <v>602</v>
      </c>
      <c r="AU1022" s="217" t="s">
        <v>84</v>
      </c>
      <c r="AY1022" s="19" t="s">
        <v>132</v>
      </c>
      <c r="BE1022" s="218">
        <f>IF(N1022="základní",J1022,0)</f>
        <v>0</v>
      </c>
      <c r="BF1022" s="218">
        <f>IF(N1022="snížená",J1022,0)</f>
        <v>0</v>
      </c>
      <c r="BG1022" s="218">
        <f>IF(N1022="zákl. přenesená",J1022,0)</f>
        <v>0</v>
      </c>
      <c r="BH1022" s="218">
        <f>IF(N1022="sníž. přenesená",J1022,0)</f>
        <v>0</v>
      </c>
      <c r="BI1022" s="218">
        <f>IF(N1022="nulová",J1022,0)</f>
        <v>0</v>
      </c>
      <c r="BJ1022" s="19" t="s">
        <v>82</v>
      </c>
      <c r="BK1022" s="218">
        <f>ROUND(I1022*H1022,2)</f>
        <v>0</v>
      </c>
      <c r="BL1022" s="19" t="s">
        <v>257</v>
      </c>
      <c r="BM1022" s="217" t="s">
        <v>1084</v>
      </c>
    </row>
    <row r="1023" s="13" customFormat="1">
      <c r="A1023" s="13"/>
      <c r="B1023" s="224"/>
      <c r="C1023" s="225"/>
      <c r="D1023" s="226" t="s">
        <v>144</v>
      </c>
      <c r="E1023" s="227" t="s">
        <v>19</v>
      </c>
      <c r="F1023" s="228" t="s">
        <v>162</v>
      </c>
      <c r="G1023" s="225"/>
      <c r="H1023" s="227" t="s">
        <v>19</v>
      </c>
      <c r="I1023" s="229"/>
      <c r="J1023" s="225"/>
      <c r="K1023" s="225"/>
      <c r="L1023" s="230"/>
      <c r="M1023" s="231"/>
      <c r="N1023" s="232"/>
      <c r="O1023" s="232"/>
      <c r="P1023" s="232"/>
      <c r="Q1023" s="232"/>
      <c r="R1023" s="232"/>
      <c r="S1023" s="232"/>
      <c r="T1023" s="23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4" t="s">
        <v>144</v>
      </c>
      <c r="AU1023" s="234" t="s">
        <v>84</v>
      </c>
      <c r="AV1023" s="13" t="s">
        <v>82</v>
      </c>
      <c r="AW1023" s="13" t="s">
        <v>36</v>
      </c>
      <c r="AX1023" s="13" t="s">
        <v>74</v>
      </c>
      <c r="AY1023" s="234" t="s">
        <v>132</v>
      </c>
    </row>
    <row r="1024" s="14" customFormat="1">
      <c r="A1024" s="14"/>
      <c r="B1024" s="235"/>
      <c r="C1024" s="236"/>
      <c r="D1024" s="226" t="s">
        <v>144</v>
      </c>
      <c r="E1024" s="237" t="s">
        <v>19</v>
      </c>
      <c r="F1024" s="238" t="s">
        <v>773</v>
      </c>
      <c r="G1024" s="236"/>
      <c r="H1024" s="239">
        <v>2</v>
      </c>
      <c r="I1024" s="240"/>
      <c r="J1024" s="236"/>
      <c r="K1024" s="236"/>
      <c r="L1024" s="241"/>
      <c r="M1024" s="242"/>
      <c r="N1024" s="243"/>
      <c r="O1024" s="243"/>
      <c r="P1024" s="243"/>
      <c r="Q1024" s="243"/>
      <c r="R1024" s="243"/>
      <c r="S1024" s="243"/>
      <c r="T1024" s="24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45" t="s">
        <v>144</v>
      </c>
      <c r="AU1024" s="245" t="s">
        <v>84</v>
      </c>
      <c r="AV1024" s="14" t="s">
        <v>84</v>
      </c>
      <c r="AW1024" s="14" t="s">
        <v>36</v>
      </c>
      <c r="AX1024" s="14" t="s">
        <v>74</v>
      </c>
      <c r="AY1024" s="245" t="s">
        <v>132</v>
      </c>
    </row>
    <row r="1025" s="13" customFormat="1">
      <c r="A1025" s="13"/>
      <c r="B1025" s="224"/>
      <c r="C1025" s="225"/>
      <c r="D1025" s="226" t="s">
        <v>144</v>
      </c>
      <c r="E1025" s="227" t="s">
        <v>19</v>
      </c>
      <c r="F1025" s="228" t="s">
        <v>164</v>
      </c>
      <c r="G1025" s="225"/>
      <c r="H1025" s="227" t="s">
        <v>19</v>
      </c>
      <c r="I1025" s="229"/>
      <c r="J1025" s="225"/>
      <c r="K1025" s="225"/>
      <c r="L1025" s="230"/>
      <c r="M1025" s="231"/>
      <c r="N1025" s="232"/>
      <c r="O1025" s="232"/>
      <c r="P1025" s="232"/>
      <c r="Q1025" s="232"/>
      <c r="R1025" s="232"/>
      <c r="S1025" s="232"/>
      <c r="T1025" s="23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34" t="s">
        <v>144</v>
      </c>
      <c r="AU1025" s="234" t="s">
        <v>84</v>
      </c>
      <c r="AV1025" s="13" t="s">
        <v>82</v>
      </c>
      <c r="AW1025" s="13" t="s">
        <v>36</v>
      </c>
      <c r="AX1025" s="13" t="s">
        <v>74</v>
      </c>
      <c r="AY1025" s="234" t="s">
        <v>132</v>
      </c>
    </row>
    <row r="1026" s="14" customFormat="1">
      <c r="A1026" s="14"/>
      <c r="B1026" s="235"/>
      <c r="C1026" s="236"/>
      <c r="D1026" s="226" t="s">
        <v>144</v>
      </c>
      <c r="E1026" s="237" t="s">
        <v>19</v>
      </c>
      <c r="F1026" s="238" t="s">
        <v>469</v>
      </c>
      <c r="G1026" s="236"/>
      <c r="H1026" s="239">
        <v>5</v>
      </c>
      <c r="I1026" s="240"/>
      <c r="J1026" s="236"/>
      <c r="K1026" s="236"/>
      <c r="L1026" s="241"/>
      <c r="M1026" s="242"/>
      <c r="N1026" s="243"/>
      <c r="O1026" s="243"/>
      <c r="P1026" s="243"/>
      <c r="Q1026" s="243"/>
      <c r="R1026" s="243"/>
      <c r="S1026" s="243"/>
      <c r="T1026" s="24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45" t="s">
        <v>144</v>
      </c>
      <c r="AU1026" s="245" t="s">
        <v>84</v>
      </c>
      <c r="AV1026" s="14" t="s">
        <v>84</v>
      </c>
      <c r="AW1026" s="14" t="s">
        <v>36</v>
      </c>
      <c r="AX1026" s="14" t="s">
        <v>74</v>
      </c>
      <c r="AY1026" s="245" t="s">
        <v>132</v>
      </c>
    </row>
    <row r="1027" s="13" customFormat="1">
      <c r="A1027" s="13"/>
      <c r="B1027" s="224"/>
      <c r="C1027" s="225"/>
      <c r="D1027" s="226" t="s">
        <v>144</v>
      </c>
      <c r="E1027" s="227" t="s">
        <v>19</v>
      </c>
      <c r="F1027" s="228" t="s">
        <v>153</v>
      </c>
      <c r="G1027" s="225"/>
      <c r="H1027" s="227" t="s">
        <v>19</v>
      </c>
      <c r="I1027" s="229"/>
      <c r="J1027" s="225"/>
      <c r="K1027" s="225"/>
      <c r="L1027" s="230"/>
      <c r="M1027" s="231"/>
      <c r="N1027" s="232"/>
      <c r="O1027" s="232"/>
      <c r="P1027" s="232"/>
      <c r="Q1027" s="232"/>
      <c r="R1027" s="232"/>
      <c r="S1027" s="232"/>
      <c r="T1027" s="23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34" t="s">
        <v>144</v>
      </c>
      <c r="AU1027" s="234" t="s">
        <v>84</v>
      </c>
      <c r="AV1027" s="13" t="s">
        <v>82</v>
      </c>
      <c r="AW1027" s="13" t="s">
        <v>36</v>
      </c>
      <c r="AX1027" s="13" t="s">
        <v>74</v>
      </c>
      <c r="AY1027" s="234" t="s">
        <v>132</v>
      </c>
    </row>
    <row r="1028" s="14" customFormat="1">
      <c r="A1028" s="14"/>
      <c r="B1028" s="235"/>
      <c r="C1028" s="236"/>
      <c r="D1028" s="226" t="s">
        <v>144</v>
      </c>
      <c r="E1028" s="237" t="s">
        <v>19</v>
      </c>
      <c r="F1028" s="238" t="s">
        <v>1080</v>
      </c>
      <c r="G1028" s="236"/>
      <c r="H1028" s="239">
        <v>4</v>
      </c>
      <c r="I1028" s="240"/>
      <c r="J1028" s="236"/>
      <c r="K1028" s="236"/>
      <c r="L1028" s="241"/>
      <c r="M1028" s="242"/>
      <c r="N1028" s="243"/>
      <c r="O1028" s="243"/>
      <c r="P1028" s="243"/>
      <c r="Q1028" s="243"/>
      <c r="R1028" s="243"/>
      <c r="S1028" s="243"/>
      <c r="T1028" s="24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45" t="s">
        <v>144</v>
      </c>
      <c r="AU1028" s="245" t="s">
        <v>84</v>
      </c>
      <c r="AV1028" s="14" t="s">
        <v>84</v>
      </c>
      <c r="AW1028" s="14" t="s">
        <v>36</v>
      </c>
      <c r="AX1028" s="14" t="s">
        <v>74</v>
      </c>
      <c r="AY1028" s="245" t="s">
        <v>132</v>
      </c>
    </row>
    <row r="1029" s="13" customFormat="1">
      <c r="A1029" s="13"/>
      <c r="B1029" s="224"/>
      <c r="C1029" s="225"/>
      <c r="D1029" s="226" t="s">
        <v>144</v>
      </c>
      <c r="E1029" s="227" t="s">
        <v>19</v>
      </c>
      <c r="F1029" s="228" t="s">
        <v>167</v>
      </c>
      <c r="G1029" s="225"/>
      <c r="H1029" s="227" t="s">
        <v>19</v>
      </c>
      <c r="I1029" s="229"/>
      <c r="J1029" s="225"/>
      <c r="K1029" s="225"/>
      <c r="L1029" s="230"/>
      <c r="M1029" s="231"/>
      <c r="N1029" s="232"/>
      <c r="O1029" s="232"/>
      <c r="P1029" s="232"/>
      <c r="Q1029" s="232"/>
      <c r="R1029" s="232"/>
      <c r="S1029" s="232"/>
      <c r="T1029" s="23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4" t="s">
        <v>144</v>
      </c>
      <c r="AU1029" s="234" t="s">
        <v>84</v>
      </c>
      <c r="AV1029" s="13" t="s">
        <v>82</v>
      </c>
      <c r="AW1029" s="13" t="s">
        <v>36</v>
      </c>
      <c r="AX1029" s="13" t="s">
        <v>74</v>
      </c>
      <c r="AY1029" s="234" t="s">
        <v>132</v>
      </c>
    </row>
    <row r="1030" s="14" customFormat="1">
      <c r="A1030" s="14"/>
      <c r="B1030" s="235"/>
      <c r="C1030" s="236"/>
      <c r="D1030" s="226" t="s">
        <v>144</v>
      </c>
      <c r="E1030" s="237" t="s">
        <v>19</v>
      </c>
      <c r="F1030" s="238" t="s">
        <v>773</v>
      </c>
      <c r="G1030" s="236"/>
      <c r="H1030" s="239">
        <v>2</v>
      </c>
      <c r="I1030" s="240"/>
      <c r="J1030" s="236"/>
      <c r="K1030" s="236"/>
      <c r="L1030" s="241"/>
      <c r="M1030" s="242"/>
      <c r="N1030" s="243"/>
      <c r="O1030" s="243"/>
      <c r="P1030" s="243"/>
      <c r="Q1030" s="243"/>
      <c r="R1030" s="243"/>
      <c r="S1030" s="243"/>
      <c r="T1030" s="24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5" t="s">
        <v>144</v>
      </c>
      <c r="AU1030" s="245" t="s">
        <v>84</v>
      </c>
      <c r="AV1030" s="14" t="s">
        <v>84</v>
      </c>
      <c r="AW1030" s="14" t="s">
        <v>36</v>
      </c>
      <c r="AX1030" s="14" t="s">
        <v>74</v>
      </c>
      <c r="AY1030" s="245" t="s">
        <v>132</v>
      </c>
    </row>
    <row r="1031" s="15" customFormat="1">
      <c r="A1031" s="15"/>
      <c r="B1031" s="246"/>
      <c r="C1031" s="247"/>
      <c r="D1031" s="226" t="s">
        <v>144</v>
      </c>
      <c r="E1031" s="248" t="s">
        <v>19</v>
      </c>
      <c r="F1031" s="249" t="s">
        <v>147</v>
      </c>
      <c r="G1031" s="247"/>
      <c r="H1031" s="250">
        <v>13</v>
      </c>
      <c r="I1031" s="251"/>
      <c r="J1031" s="247"/>
      <c r="K1031" s="247"/>
      <c r="L1031" s="252"/>
      <c r="M1031" s="253"/>
      <c r="N1031" s="254"/>
      <c r="O1031" s="254"/>
      <c r="P1031" s="254"/>
      <c r="Q1031" s="254"/>
      <c r="R1031" s="254"/>
      <c r="S1031" s="254"/>
      <c r="T1031" s="25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T1031" s="256" t="s">
        <v>144</v>
      </c>
      <c r="AU1031" s="256" t="s">
        <v>84</v>
      </c>
      <c r="AV1031" s="15" t="s">
        <v>140</v>
      </c>
      <c r="AW1031" s="15" t="s">
        <v>36</v>
      </c>
      <c r="AX1031" s="15" t="s">
        <v>82</v>
      </c>
      <c r="AY1031" s="256" t="s">
        <v>132</v>
      </c>
    </row>
    <row r="1032" s="2" customFormat="1" ht="24.15" customHeight="1">
      <c r="A1032" s="40"/>
      <c r="B1032" s="41"/>
      <c r="C1032" s="206" t="s">
        <v>1085</v>
      </c>
      <c r="D1032" s="206" t="s">
        <v>135</v>
      </c>
      <c r="E1032" s="207" t="s">
        <v>1086</v>
      </c>
      <c r="F1032" s="208" t="s">
        <v>1087</v>
      </c>
      <c r="G1032" s="209" t="s">
        <v>194</v>
      </c>
      <c r="H1032" s="210">
        <v>5</v>
      </c>
      <c r="I1032" s="211"/>
      <c r="J1032" s="212">
        <f>ROUND(I1032*H1032,2)</f>
        <v>0</v>
      </c>
      <c r="K1032" s="208" t="s">
        <v>139</v>
      </c>
      <c r="L1032" s="46"/>
      <c r="M1032" s="213" t="s">
        <v>19</v>
      </c>
      <c r="N1032" s="214" t="s">
        <v>45</v>
      </c>
      <c r="O1032" s="86"/>
      <c r="P1032" s="215">
        <f>O1032*H1032</f>
        <v>0</v>
      </c>
      <c r="Q1032" s="215">
        <v>0</v>
      </c>
      <c r="R1032" s="215">
        <f>Q1032*H1032</f>
        <v>0</v>
      </c>
      <c r="S1032" s="215">
        <v>0</v>
      </c>
      <c r="T1032" s="216">
        <f>S1032*H1032</f>
        <v>0</v>
      </c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R1032" s="217" t="s">
        <v>257</v>
      </c>
      <c r="AT1032" s="217" t="s">
        <v>135</v>
      </c>
      <c r="AU1032" s="217" t="s">
        <v>84</v>
      </c>
      <c r="AY1032" s="19" t="s">
        <v>132</v>
      </c>
      <c r="BE1032" s="218">
        <f>IF(N1032="základní",J1032,0)</f>
        <v>0</v>
      </c>
      <c r="BF1032" s="218">
        <f>IF(N1032="snížená",J1032,0)</f>
        <v>0</v>
      </c>
      <c r="BG1032" s="218">
        <f>IF(N1032="zákl. přenesená",J1032,0)</f>
        <v>0</v>
      </c>
      <c r="BH1032" s="218">
        <f>IF(N1032="sníž. přenesená",J1032,0)</f>
        <v>0</v>
      </c>
      <c r="BI1032" s="218">
        <f>IF(N1032="nulová",J1032,0)</f>
        <v>0</v>
      </c>
      <c r="BJ1032" s="19" t="s">
        <v>82</v>
      </c>
      <c r="BK1032" s="218">
        <f>ROUND(I1032*H1032,2)</f>
        <v>0</v>
      </c>
      <c r="BL1032" s="19" t="s">
        <v>257</v>
      </c>
      <c r="BM1032" s="217" t="s">
        <v>1088</v>
      </c>
    </row>
    <row r="1033" s="2" customFormat="1">
      <c r="A1033" s="40"/>
      <c r="B1033" s="41"/>
      <c r="C1033" s="42"/>
      <c r="D1033" s="219" t="s">
        <v>142</v>
      </c>
      <c r="E1033" s="42"/>
      <c r="F1033" s="220" t="s">
        <v>1089</v>
      </c>
      <c r="G1033" s="42"/>
      <c r="H1033" s="42"/>
      <c r="I1033" s="221"/>
      <c r="J1033" s="42"/>
      <c r="K1033" s="42"/>
      <c r="L1033" s="46"/>
      <c r="M1033" s="222"/>
      <c r="N1033" s="223"/>
      <c r="O1033" s="86"/>
      <c r="P1033" s="86"/>
      <c r="Q1033" s="86"/>
      <c r="R1033" s="86"/>
      <c r="S1033" s="86"/>
      <c r="T1033" s="87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T1033" s="19" t="s">
        <v>142</v>
      </c>
      <c r="AU1033" s="19" t="s">
        <v>84</v>
      </c>
    </row>
    <row r="1034" s="13" customFormat="1">
      <c r="A1034" s="13"/>
      <c r="B1034" s="224"/>
      <c r="C1034" s="225"/>
      <c r="D1034" s="226" t="s">
        <v>144</v>
      </c>
      <c r="E1034" s="227" t="s">
        <v>19</v>
      </c>
      <c r="F1034" s="228" t="s">
        <v>164</v>
      </c>
      <c r="G1034" s="225"/>
      <c r="H1034" s="227" t="s">
        <v>19</v>
      </c>
      <c r="I1034" s="229"/>
      <c r="J1034" s="225"/>
      <c r="K1034" s="225"/>
      <c r="L1034" s="230"/>
      <c r="M1034" s="231"/>
      <c r="N1034" s="232"/>
      <c r="O1034" s="232"/>
      <c r="P1034" s="232"/>
      <c r="Q1034" s="232"/>
      <c r="R1034" s="232"/>
      <c r="S1034" s="232"/>
      <c r="T1034" s="23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4" t="s">
        <v>144</v>
      </c>
      <c r="AU1034" s="234" t="s">
        <v>84</v>
      </c>
      <c r="AV1034" s="13" t="s">
        <v>82</v>
      </c>
      <c r="AW1034" s="13" t="s">
        <v>36</v>
      </c>
      <c r="AX1034" s="13" t="s">
        <v>74</v>
      </c>
      <c r="AY1034" s="234" t="s">
        <v>132</v>
      </c>
    </row>
    <row r="1035" s="14" customFormat="1">
      <c r="A1035" s="14"/>
      <c r="B1035" s="235"/>
      <c r="C1035" s="236"/>
      <c r="D1035" s="226" t="s">
        <v>144</v>
      </c>
      <c r="E1035" s="237" t="s">
        <v>19</v>
      </c>
      <c r="F1035" s="238" t="s">
        <v>84</v>
      </c>
      <c r="G1035" s="236"/>
      <c r="H1035" s="239">
        <v>2</v>
      </c>
      <c r="I1035" s="240"/>
      <c r="J1035" s="236"/>
      <c r="K1035" s="236"/>
      <c r="L1035" s="241"/>
      <c r="M1035" s="242"/>
      <c r="N1035" s="243"/>
      <c r="O1035" s="243"/>
      <c r="P1035" s="243"/>
      <c r="Q1035" s="243"/>
      <c r="R1035" s="243"/>
      <c r="S1035" s="243"/>
      <c r="T1035" s="24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5" t="s">
        <v>144</v>
      </c>
      <c r="AU1035" s="245" t="s">
        <v>84</v>
      </c>
      <c r="AV1035" s="14" t="s">
        <v>84</v>
      </c>
      <c r="AW1035" s="14" t="s">
        <v>36</v>
      </c>
      <c r="AX1035" s="14" t="s">
        <v>74</v>
      </c>
      <c r="AY1035" s="245" t="s">
        <v>132</v>
      </c>
    </row>
    <row r="1036" s="13" customFormat="1">
      <c r="A1036" s="13"/>
      <c r="B1036" s="224"/>
      <c r="C1036" s="225"/>
      <c r="D1036" s="226" t="s">
        <v>144</v>
      </c>
      <c r="E1036" s="227" t="s">
        <v>19</v>
      </c>
      <c r="F1036" s="228" t="s">
        <v>153</v>
      </c>
      <c r="G1036" s="225"/>
      <c r="H1036" s="227" t="s">
        <v>19</v>
      </c>
      <c r="I1036" s="229"/>
      <c r="J1036" s="225"/>
      <c r="K1036" s="225"/>
      <c r="L1036" s="230"/>
      <c r="M1036" s="231"/>
      <c r="N1036" s="232"/>
      <c r="O1036" s="232"/>
      <c r="P1036" s="232"/>
      <c r="Q1036" s="232"/>
      <c r="R1036" s="232"/>
      <c r="S1036" s="232"/>
      <c r="T1036" s="23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4" t="s">
        <v>144</v>
      </c>
      <c r="AU1036" s="234" t="s">
        <v>84</v>
      </c>
      <c r="AV1036" s="13" t="s">
        <v>82</v>
      </c>
      <c r="AW1036" s="13" t="s">
        <v>36</v>
      </c>
      <c r="AX1036" s="13" t="s">
        <v>74</v>
      </c>
      <c r="AY1036" s="234" t="s">
        <v>132</v>
      </c>
    </row>
    <row r="1037" s="14" customFormat="1">
      <c r="A1037" s="14"/>
      <c r="B1037" s="235"/>
      <c r="C1037" s="236"/>
      <c r="D1037" s="226" t="s">
        <v>144</v>
      </c>
      <c r="E1037" s="237" t="s">
        <v>19</v>
      </c>
      <c r="F1037" s="238" t="s">
        <v>156</v>
      </c>
      <c r="G1037" s="236"/>
      <c r="H1037" s="239">
        <v>3</v>
      </c>
      <c r="I1037" s="240"/>
      <c r="J1037" s="236"/>
      <c r="K1037" s="236"/>
      <c r="L1037" s="241"/>
      <c r="M1037" s="242"/>
      <c r="N1037" s="243"/>
      <c r="O1037" s="243"/>
      <c r="P1037" s="243"/>
      <c r="Q1037" s="243"/>
      <c r="R1037" s="243"/>
      <c r="S1037" s="243"/>
      <c r="T1037" s="24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45" t="s">
        <v>144</v>
      </c>
      <c r="AU1037" s="245" t="s">
        <v>84</v>
      </c>
      <c r="AV1037" s="14" t="s">
        <v>84</v>
      </c>
      <c r="AW1037" s="14" t="s">
        <v>36</v>
      </c>
      <c r="AX1037" s="14" t="s">
        <v>74</v>
      </c>
      <c r="AY1037" s="245" t="s">
        <v>132</v>
      </c>
    </row>
    <row r="1038" s="15" customFormat="1">
      <c r="A1038" s="15"/>
      <c r="B1038" s="246"/>
      <c r="C1038" s="247"/>
      <c r="D1038" s="226" t="s">
        <v>144</v>
      </c>
      <c r="E1038" s="248" t="s">
        <v>19</v>
      </c>
      <c r="F1038" s="249" t="s">
        <v>147</v>
      </c>
      <c r="G1038" s="247"/>
      <c r="H1038" s="250">
        <v>5</v>
      </c>
      <c r="I1038" s="251"/>
      <c r="J1038" s="247"/>
      <c r="K1038" s="247"/>
      <c r="L1038" s="252"/>
      <c r="M1038" s="253"/>
      <c r="N1038" s="254"/>
      <c r="O1038" s="254"/>
      <c r="P1038" s="254"/>
      <c r="Q1038" s="254"/>
      <c r="R1038" s="254"/>
      <c r="S1038" s="254"/>
      <c r="T1038" s="25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56" t="s">
        <v>144</v>
      </c>
      <c r="AU1038" s="256" t="s">
        <v>84</v>
      </c>
      <c r="AV1038" s="15" t="s">
        <v>140</v>
      </c>
      <c r="AW1038" s="15" t="s">
        <v>36</v>
      </c>
      <c r="AX1038" s="15" t="s">
        <v>82</v>
      </c>
      <c r="AY1038" s="256" t="s">
        <v>132</v>
      </c>
    </row>
    <row r="1039" s="2" customFormat="1" ht="16.5" customHeight="1">
      <c r="A1039" s="40"/>
      <c r="B1039" s="41"/>
      <c r="C1039" s="260" t="s">
        <v>1090</v>
      </c>
      <c r="D1039" s="260" t="s">
        <v>602</v>
      </c>
      <c r="E1039" s="261" t="s">
        <v>1091</v>
      </c>
      <c r="F1039" s="262" t="s">
        <v>1092</v>
      </c>
      <c r="G1039" s="263" t="s">
        <v>194</v>
      </c>
      <c r="H1039" s="264">
        <v>5</v>
      </c>
      <c r="I1039" s="265"/>
      <c r="J1039" s="266">
        <f>ROUND(I1039*H1039,2)</f>
        <v>0</v>
      </c>
      <c r="K1039" s="262" t="s">
        <v>139</v>
      </c>
      <c r="L1039" s="267"/>
      <c r="M1039" s="268" t="s">
        <v>19</v>
      </c>
      <c r="N1039" s="269" t="s">
        <v>45</v>
      </c>
      <c r="O1039" s="86"/>
      <c r="P1039" s="215">
        <f>O1039*H1039</f>
        <v>0</v>
      </c>
      <c r="Q1039" s="215">
        <v>0.00014999999999999999</v>
      </c>
      <c r="R1039" s="215">
        <f>Q1039*H1039</f>
        <v>0.00074999999999999991</v>
      </c>
      <c r="S1039" s="215">
        <v>0</v>
      </c>
      <c r="T1039" s="216">
        <f>S1039*H1039</f>
        <v>0</v>
      </c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R1039" s="217" t="s">
        <v>369</v>
      </c>
      <c r="AT1039" s="217" t="s">
        <v>602</v>
      </c>
      <c r="AU1039" s="217" t="s">
        <v>84</v>
      </c>
      <c r="AY1039" s="19" t="s">
        <v>132</v>
      </c>
      <c r="BE1039" s="218">
        <f>IF(N1039="základní",J1039,0)</f>
        <v>0</v>
      </c>
      <c r="BF1039" s="218">
        <f>IF(N1039="snížená",J1039,0)</f>
        <v>0</v>
      </c>
      <c r="BG1039" s="218">
        <f>IF(N1039="zákl. přenesená",J1039,0)</f>
        <v>0</v>
      </c>
      <c r="BH1039" s="218">
        <f>IF(N1039="sníž. přenesená",J1039,0)</f>
        <v>0</v>
      </c>
      <c r="BI1039" s="218">
        <f>IF(N1039="nulová",J1039,0)</f>
        <v>0</v>
      </c>
      <c r="BJ1039" s="19" t="s">
        <v>82</v>
      </c>
      <c r="BK1039" s="218">
        <f>ROUND(I1039*H1039,2)</f>
        <v>0</v>
      </c>
      <c r="BL1039" s="19" t="s">
        <v>257</v>
      </c>
      <c r="BM1039" s="217" t="s">
        <v>1093</v>
      </c>
    </row>
    <row r="1040" s="13" customFormat="1">
      <c r="A1040" s="13"/>
      <c r="B1040" s="224"/>
      <c r="C1040" s="225"/>
      <c r="D1040" s="226" t="s">
        <v>144</v>
      </c>
      <c r="E1040" s="227" t="s">
        <v>19</v>
      </c>
      <c r="F1040" s="228" t="s">
        <v>164</v>
      </c>
      <c r="G1040" s="225"/>
      <c r="H1040" s="227" t="s">
        <v>19</v>
      </c>
      <c r="I1040" s="229"/>
      <c r="J1040" s="225"/>
      <c r="K1040" s="225"/>
      <c r="L1040" s="230"/>
      <c r="M1040" s="231"/>
      <c r="N1040" s="232"/>
      <c r="O1040" s="232"/>
      <c r="P1040" s="232"/>
      <c r="Q1040" s="232"/>
      <c r="R1040" s="232"/>
      <c r="S1040" s="232"/>
      <c r="T1040" s="23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4" t="s">
        <v>144</v>
      </c>
      <c r="AU1040" s="234" t="s">
        <v>84</v>
      </c>
      <c r="AV1040" s="13" t="s">
        <v>82</v>
      </c>
      <c r="AW1040" s="13" t="s">
        <v>36</v>
      </c>
      <c r="AX1040" s="13" t="s">
        <v>74</v>
      </c>
      <c r="AY1040" s="234" t="s">
        <v>132</v>
      </c>
    </row>
    <row r="1041" s="14" customFormat="1">
      <c r="A1041" s="14"/>
      <c r="B1041" s="235"/>
      <c r="C1041" s="236"/>
      <c r="D1041" s="226" t="s">
        <v>144</v>
      </c>
      <c r="E1041" s="237" t="s">
        <v>19</v>
      </c>
      <c r="F1041" s="238" t="s">
        <v>84</v>
      </c>
      <c r="G1041" s="236"/>
      <c r="H1041" s="239">
        <v>2</v>
      </c>
      <c r="I1041" s="240"/>
      <c r="J1041" s="236"/>
      <c r="K1041" s="236"/>
      <c r="L1041" s="241"/>
      <c r="M1041" s="242"/>
      <c r="N1041" s="243"/>
      <c r="O1041" s="243"/>
      <c r="P1041" s="243"/>
      <c r="Q1041" s="243"/>
      <c r="R1041" s="243"/>
      <c r="S1041" s="243"/>
      <c r="T1041" s="24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45" t="s">
        <v>144</v>
      </c>
      <c r="AU1041" s="245" t="s">
        <v>84</v>
      </c>
      <c r="AV1041" s="14" t="s">
        <v>84</v>
      </c>
      <c r="AW1041" s="14" t="s">
        <v>36</v>
      </c>
      <c r="AX1041" s="14" t="s">
        <v>74</v>
      </c>
      <c r="AY1041" s="245" t="s">
        <v>132</v>
      </c>
    </row>
    <row r="1042" s="13" customFormat="1">
      <c r="A1042" s="13"/>
      <c r="B1042" s="224"/>
      <c r="C1042" s="225"/>
      <c r="D1042" s="226" t="s">
        <v>144</v>
      </c>
      <c r="E1042" s="227" t="s">
        <v>19</v>
      </c>
      <c r="F1042" s="228" t="s">
        <v>153</v>
      </c>
      <c r="G1042" s="225"/>
      <c r="H1042" s="227" t="s">
        <v>19</v>
      </c>
      <c r="I1042" s="229"/>
      <c r="J1042" s="225"/>
      <c r="K1042" s="225"/>
      <c r="L1042" s="230"/>
      <c r="M1042" s="231"/>
      <c r="N1042" s="232"/>
      <c r="O1042" s="232"/>
      <c r="P1042" s="232"/>
      <c r="Q1042" s="232"/>
      <c r="R1042" s="232"/>
      <c r="S1042" s="232"/>
      <c r="T1042" s="23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4" t="s">
        <v>144</v>
      </c>
      <c r="AU1042" s="234" t="s">
        <v>84</v>
      </c>
      <c r="AV1042" s="13" t="s">
        <v>82</v>
      </c>
      <c r="AW1042" s="13" t="s">
        <v>36</v>
      </c>
      <c r="AX1042" s="13" t="s">
        <v>74</v>
      </c>
      <c r="AY1042" s="234" t="s">
        <v>132</v>
      </c>
    </row>
    <row r="1043" s="14" customFormat="1">
      <c r="A1043" s="14"/>
      <c r="B1043" s="235"/>
      <c r="C1043" s="236"/>
      <c r="D1043" s="226" t="s">
        <v>144</v>
      </c>
      <c r="E1043" s="237" t="s">
        <v>19</v>
      </c>
      <c r="F1043" s="238" t="s">
        <v>156</v>
      </c>
      <c r="G1043" s="236"/>
      <c r="H1043" s="239">
        <v>3</v>
      </c>
      <c r="I1043" s="240"/>
      <c r="J1043" s="236"/>
      <c r="K1043" s="236"/>
      <c r="L1043" s="241"/>
      <c r="M1043" s="242"/>
      <c r="N1043" s="243"/>
      <c r="O1043" s="243"/>
      <c r="P1043" s="243"/>
      <c r="Q1043" s="243"/>
      <c r="R1043" s="243"/>
      <c r="S1043" s="243"/>
      <c r="T1043" s="24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5" t="s">
        <v>144</v>
      </c>
      <c r="AU1043" s="245" t="s">
        <v>84</v>
      </c>
      <c r="AV1043" s="14" t="s">
        <v>84</v>
      </c>
      <c r="AW1043" s="14" t="s">
        <v>36</v>
      </c>
      <c r="AX1043" s="14" t="s">
        <v>74</v>
      </c>
      <c r="AY1043" s="245" t="s">
        <v>132</v>
      </c>
    </row>
    <row r="1044" s="15" customFormat="1">
      <c r="A1044" s="15"/>
      <c r="B1044" s="246"/>
      <c r="C1044" s="247"/>
      <c r="D1044" s="226" t="s">
        <v>144</v>
      </c>
      <c r="E1044" s="248" t="s">
        <v>19</v>
      </c>
      <c r="F1044" s="249" t="s">
        <v>147</v>
      </c>
      <c r="G1044" s="247"/>
      <c r="H1044" s="250">
        <v>5</v>
      </c>
      <c r="I1044" s="251"/>
      <c r="J1044" s="247"/>
      <c r="K1044" s="247"/>
      <c r="L1044" s="252"/>
      <c r="M1044" s="253"/>
      <c r="N1044" s="254"/>
      <c r="O1044" s="254"/>
      <c r="P1044" s="254"/>
      <c r="Q1044" s="254"/>
      <c r="R1044" s="254"/>
      <c r="S1044" s="254"/>
      <c r="T1044" s="25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56" t="s">
        <v>144</v>
      </c>
      <c r="AU1044" s="256" t="s">
        <v>84</v>
      </c>
      <c r="AV1044" s="15" t="s">
        <v>140</v>
      </c>
      <c r="AW1044" s="15" t="s">
        <v>36</v>
      </c>
      <c r="AX1044" s="15" t="s">
        <v>82</v>
      </c>
      <c r="AY1044" s="256" t="s">
        <v>132</v>
      </c>
    </row>
    <row r="1045" s="2" customFormat="1" ht="24.15" customHeight="1">
      <c r="A1045" s="40"/>
      <c r="B1045" s="41"/>
      <c r="C1045" s="206" t="s">
        <v>1094</v>
      </c>
      <c r="D1045" s="206" t="s">
        <v>135</v>
      </c>
      <c r="E1045" s="207" t="s">
        <v>1095</v>
      </c>
      <c r="F1045" s="208" t="s">
        <v>1096</v>
      </c>
      <c r="G1045" s="209" t="s">
        <v>194</v>
      </c>
      <c r="H1045" s="210">
        <v>14</v>
      </c>
      <c r="I1045" s="211"/>
      <c r="J1045" s="212">
        <f>ROUND(I1045*H1045,2)</f>
        <v>0</v>
      </c>
      <c r="K1045" s="208" t="s">
        <v>139</v>
      </c>
      <c r="L1045" s="46"/>
      <c r="M1045" s="213" t="s">
        <v>19</v>
      </c>
      <c r="N1045" s="214" t="s">
        <v>45</v>
      </c>
      <c r="O1045" s="86"/>
      <c r="P1045" s="215">
        <f>O1045*H1045</f>
        <v>0</v>
      </c>
      <c r="Q1045" s="215">
        <v>0</v>
      </c>
      <c r="R1045" s="215">
        <f>Q1045*H1045</f>
        <v>0</v>
      </c>
      <c r="S1045" s="215">
        <v>0</v>
      </c>
      <c r="T1045" s="216">
        <f>S1045*H1045</f>
        <v>0</v>
      </c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R1045" s="217" t="s">
        <v>257</v>
      </c>
      <c r="AT1045" s="217" t="s">
        <v>135</v>
      </c>
      <c r="AU1045" s="217" t="s">
        <v>84</v>
      </c>
      <c r="AY1045" s="19" t="s">
        <v>132</v>
      </c>
      <c r="BE1045" s="218">
        <f>IF(N1045="základní",J1045,0)</f>
        <v>0</v>
      </c>
      <c r="BF1045" s="218">
        <f>IF(N1045="snížená",J1045,0)</f>
        <v>0</v>
      </c>
      <c r="BG1045" s="218">
        <f>IF(N1045="zákl. přenesená",J1045,0)</f>
        <v>0</v>
      </c>
      <c r="BH1045" s="218">
        <f>IF(N1045="sníž. přenesená",J1045,0)</f>
        <v>0</v>
      </c>
      <c r="BI1045" s="218">
        <f>IF(N1045="nulová",J1045,0)</f>
        <v>0</v>
      </c>
      <c r="BJ1045" s="19" t="s">
        <v>82</v>
      </c>
      <c r="BK1045" s="218">
        <f>ROUND(I1045*H1045,2)</f>
        <v>0</v>
      </c>
      <c r="BL1045" s="19" t="s">
        <v>257</v>
      </c>
      <c r="BM1045" s="217" t="s">
        <v>1097</v>
      </c>
    </row>
    <row r="1046" s="2" customFormat="1">
      <c r="A1046" s="40"/>
      <c r="B1046" s="41"/>
      <c r="C1046" s="42"/>
      <c r="D1046" s="219" t="s">
        <v>142</v>
      </c>
      <c r="E1046" s="42"/>
      <c r="F1046" s="220" t="s">
        <v>1098</v>
      </c>
      <c r="G1046" s="42"/>
      <c r="H1046" s="42"/>
      <c r="I1046" s="221"/>
      <c r="J1046" s="42"/>
      <c r="K1046" s="42"/>
      <c r="L1046" s="46"/>
      <c r="M1046" s="222"/>
      <c r="N1046" s="223"/>
      <c r="O1046" s="86"/>
      <c r="P1046" s="86"/>
      <c r="Q1046" s="86"/>
      <c r="R1046" s="86"/>
      <c r="S1046" s="86"/>
      <c r="T1046" s="87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T1046" s="19" t="s">
        <v>142</v>
      </c>
      <c r="AU1046" s="19" t="s">
        <v>84</v>
      </c>
    </row>
    <row r="1047" s="13" customFormat="1">
      <c r="A1047" s="13"/>
      <c r="B1047" s="224"/>
      <c r="C1047" s="225"/>
      <c r="D1047" s="226" t="s">
        <v>144</v>
      </c>
      <c r="E1047" s="227" t="s">
        <v>19</v>
      </c>
      <c r="F1047" s="228" t="s">
        <v>162</v>
      </c>
      <c r="G1047" s="225"/>
      <c r="H1047" s="227" t="s">
        <v>19</v>
      </c>
      <c r="I1047" s="229"/>
      <c r="J1047" s="225"/>
      <c r="K1047" s="225"/>
      <c r="L1047" s="230"/>
      <c r="M1047" s="231"/>
      <c r="N1047" s="232"/>
      <c r="O1047" s="232"/>
      <c r="P1047" s="232"/>
      <c r="Q1047" s="232"/>
      <c r="R1047" s="232"/>
      <c r="S1047" s="232"/>
      <c r="T1047" s="23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4" t="s">
        <v>144</v>
      </c>
      <c r="AU1047" s="234" t="s">
        <v>84</v>
      </c>
      <c r="AV1047" s="13" t="s">
        <v>82</v>
      </c>
      <c r="AW1047" s="13" t="s">
        <v>36</v>
      </c>
      <c r="AX1047" s="13" t="s">
        <v>74</v>
      </c>
      <c r="AY1047" s="234" t="s">
        <v>132</v>
      </c>
    </row>
    <row r="1048" s="14" customFormat="1">
      <c r="A1048" s="14"/>
      <c r="B1048" s="235"/>
      <c r="C1048" s="236"/>
      <c r="D1048" s="226" t="s">
        <v>144</v>
      </c>
      <c r="E1048" s="237" t="s">
        <v>19</v>
      </c>
      <c r="F1048" s="238" t="s">
        <v>459</v>
      </c>
      <c r="G1048" s="236"/>
      <c r="H1048" s="239">
        <v>3</v>
      </c>
      <c r="I1048" s="240"/>
      <c r="J1048" s="236"/>
      <c r="K1048" s="236"/>
      <c r="L1048" s="241"/>
      <c r="M1048" s="242"/>
      <c r="N1048" s="243"/>
      <c r="O1048" s="243"/>
      <c r="P1048" s="243"/>
      <c r="Q1048" s="243"/>
      <c r="R1048" s="243"/>
      <c r="S1048" s="243"/>
      <c r="T1048" s="24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45" t="s">
        <v>144</v>
      </c>
      <c r="AU1048" s="245" t="s">
        <v>84</v>
      </c>
      <c r="AV1048" s="14" t="s">
        <v>84</v>
      </c>
      <c r="AW1048" s="14" t="s">
        <v>36</v>
      </c>
      <c r="AX1048" s="14" t="s">
        <v>74</v>
      </c>
      <c r="AY1048" s="245" t="s">
        <v>132</v>
      </c>
    </row>
    <row r="1049" s="13" customFormat="1">
      <c r="A1049" s="13"/>
      <c r="B1049" s="224"/>
      <c r="C1049" s="225"/>
      <c r="D1049" s="226" t="s">
        <v>144</v>
      </c>
      <c r="E1049" s="227" t="s">
        <v>19</v>
      </c>
      <c r="F1049" s="228" t="s">
        <v>164</v>
      </c>
      <c r="G1049" s="225"/>
      <c r="H1049" s="227" t="s">
        <v>19</v>
      </c>
      <c r="I1049" s="229"/>
      <c r="J1049" s="225"/>
      <c r="K1049" s="225"/>
      <c r="L1049" s="230"/>
      <c r="M1049" s="231"/>
      <c r="N1049" s="232"/>
      <c r="O1049" s="232"/>
      <c r="P1049" s="232"/>
      <c r="Q1049" s="232"/>
      <c r="R1049" s="232"/>
      <c r="S1049" s="232"/>
      <c r="T1049" s="23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4" t="s">
        <v>144</v>
      </c>
      <c r="AU1049" s="234" t="s">
        <v>84</v>
      </c>
      <c r="AV1049" s="13" t="s">
        <v>82</v>
      </c>
      <c r="AW1049" s="13" t="s">
        <v>36</v>
      </c>
      <c r="AX1049" s="13" t="s">
        <v>74</v>
      </c>
      <c r="AY1049" s="234" t="s">
        <v>132</v>
      </c>
    </row>
    <row r="1050" s="14" customFormat="1">
      <c r="A1050" s="14"/>
      <c r="B1050" s="235"/>
      <c r="C1050" s="236"/>
      <c r="D1050" s="226" t="s">
        <v>144</v>
      </c>
      <c r="E1050" s="237" t="s">
        <v>19</v>
      </c>
      <c r="F1050" s="238" t="s">
        <v>414</v>
      </c>
      <c r="G1050" s="236"/>
      <c r="H1050" s="239">
        <v>4</v>
      </c>
      <c r="I1050" s="240"/>
      <c r="J1050" s="236"/>
      <c r="K1050" s="236"/>
      <c r="L1050" s="241"/>
      <c r="M1050" s="242"/>
      <c r="N1050" s="243"/>
      <c r="O1050" s="243"/>
      <c r="P1050" s="243"/>
      <c r="Q1050" s="243"/>
      <c r="R1050" s="243"/>
      <c r="S1050" s="243"/>
      <c r="T1050" s="24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5" t="s">
        <v>144</v>
      </c>
      <c r="AU1050" s="245" t="s">
        <v>84</v>
      </c>
      <c r="AV1050" s="14" t="s">
        <v>84</v>
      </c>
      <c r="AW1050" s="14" t="s">
        <v>36</v>
      </c>
      <c r="AX1050" s="14" t="s">
        <v>74</v>
      </c>
      <c r="AY1050" s="245" t="s">
        <v>132</v>
      </c>
    </row>
    <row r="1051" s="13" customFormat="1">
      <c r="A1051" s="13"/>
      <c r="B1051" s="224"/>
      <c r="C1051" s="225"/>
      <c r="D1051" s="226" t="s">
        <v>144</v>
      </c>
      <c r="E1051" s="227" t="s">
        <v>19</v>
      </c>
      <c r="F1051" s="228" t="s">
        <v>153</v>
      </c>
      <c r="G1051" s="225"/>
      <c r="H1051" s="227" t="s">
        <v>19</v>
      </c>
      <c r="I1051" s="229"/>
      <c r="J1051" s="225"/>
      <c r="K1051" s="225"/>
      <c r="L1051" s="230"/>
      <c r="M1051" s="231"/>
      <c r="N1051" s="232"/>
      <c r="O1051" s="232"/>
      <c r="P1051" s="232"/>
      <c r="Q1051" s="232"/>
      <c r="R1051" s="232"/>
      <c r="S1051" s="232"/>
      <c r="T1051" s="23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4" t="s">
        <v>144</v>
      </c>
      <c r="AU1051" s="234" t="s">
        <v>84</v>
      </c>
      <c r="AV1051" s="13" t="s">
        <v>82</v>
      </c>
      <c r="AW1051" s="13" t="s">
        <v>36</v>
      </c>
      <c r="AX1051" s="13" t="s">
        <v>74</v>
      </c>
      <c r="AY1051" s="234" t="s">
        <v>132</v>
      </c>
    </row>
    <row r="1052" s="14" customFormat="1">
      <c r="A1052" s="14"/>
      <c r="B1052" s="235"/>
      <c r="C1052" s="236"/>
      <c r="D1052" s="226" t="s">
        <v>144</v>
      </c>
      <c r="E1052" s="237" t="s">
        <v>19</v>
      </c>
      <c r="F1052" s="238" t="s">
        <v>414</v>
      </c>
      <c r="G1052" s="236"/>
      <c r="H1052" s="239">
        <v>4</v>
      </c>
      <c r="I1052" s="240"/>
      <c r="J1052" s="236"/>
      <c r="K1052" s="236"/>
      <c r="L1052" s="241"/>
      <c r="M1052" s="242"/>
      <c r="N1052" s="243"/>
      <c r="O1052" s="243"/>
      <c r="P1052" s="243"/>
      <c r="Q1052" s="243"/>
      <c r="R1052" s="243"/>
      <c r="S1052" s="243"/>
      <c r="T1052" s="24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5" t="s">
        <v>144</v>
      </c>
      <c r="AU1052" s="245" t="s">
        <v>84</v>
      </c>
      <c r="AV1052" s="14" t="s">
        <v>84</v>
      </c>
      <c r="AW1052" s="14" t="s">
        <v>36</v>
      </c>
      <c r="AX1052" s="14" t="s">
        <v>74</v>
      </c>
      <c r="AY1052" s="245" t="s">
        <v>132</v>
      </c>
    </row>
    <row r="1053" s="13" customFormat="1">
      <c r="A1053" s="13"/>
      <c r="B1053" s="224"/>
      <c r="C1053" s="225"/>
      <c r="D1053" s="226" t="s">
        <v>144</v>
      </c>
      <c r="E1053" s="227" t="s">
        <v>19</v>
      </c>
      <c r="F1053" s="228" t="s">
        <v>167</v>
      </c>
      <c r="G1053" s="225"/>
      <c r="H1053" s="227" t="s">
        <v>19</v>
      </c>
      <c r="I1053" s="229"/>
      <c r="J1053" s="225"/>
      <c r="K1053" s="225"/>
      <c r="L1053" s="230"/>
      <c r="M1053" s="231"/>
      <c r="N1053" s="232"/>
      <c r="O1053" s="232"/>
      <c r="P1053" s="232"/>
      <c r="Q1053" s="232"/>
      <c r="R1053" s="232"/>
      <c r="S1053" s="232"/>
      <c r="T1053" s="23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4" t="s">
        <v>144</v>
      </c>
      <c r="AU1053" s="234" t="s">
        <v>84</v>
      </c>
      <c r="AV1053" s="13" t="s">
        <v>82</v>
      </c>
      <c r="AW1053" s="13" t="s">
        <v>36</v>
      </c>
      <c r="AX1053" s="13" t="s">
        <v>74</v>
      </c>
      <c r="AY1053" s="234" t="s">
        <v>132</v>
      </c>
    </row>
    <row r="1054" s="14" customFormat="1">
      <c r="A1054" s="14"/>
      <c r="B1054" s="235"/>
      <c r="C1054" s="236"/>
      <c r="D1054" s="226" t="s">
        <v>144</v>
      </c>
      <c r="E1054" s="237" t="s">
        <v>19</v>
      </c>
      <c r="F1054" s="238" t="s">
        <v>459</v>
      </c>
      <c r="G1054" s="236"/>
      <c r="H1054" s="239">
        <v>3</v>
      </c>
      <c r="I1054" s="240"/>
      <c r="J1054" s="236"/>
      <c r="K1054" s="236"/>
      <c r="L1054" s="241"/>
      <c r="M1054" s="242"/>
      <c r="N1054" s="243"/>
      <c r="O1054" s="243"/>
      <c r="P1054" s="243"/>
      <c r="Q1054" s="243"/>
      <c r="R1054" s="243"/>
      <c r="S1054" s="243"/>
      <c r="T1054" s="24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5" t="s">
        <v>144</v>
      </c>
      <c r="AU1054" s="245" t="s">
        <v>84</v>
      </c>
      <c r="AV1054" s="14" t="s">
        <v>84</v>
      </c>
      <c r="AW1054" s="14" t="s">
        <v>36</v>
      </c>
      <c r="AX1054" s="14" t="s">
        <v>74</v>
      </c>
      <c r="AY1054" s="245" t="s">
        <v>132</v>
      </c>
    </row>
    <row r="1055" s="15" customFormat="1">
      <c r="A1055" s="15"/>
      <c r="B1055" s="246"/>
      <c r="C1055" s="247"/>
      <c r="D1055" s="226" t="s">
        <v>144</v>
      </c>
      <c r="E1055" s="248" t="s">
        <v>19</v>
      </c>
      <c r="F1055" s="249" t="s">
        <v>147</v>
      </c>
      <c r="G1055" s="247"/>
      <c r="H1055" s="250">
        <v>14</v>
      </c>
      <c r="I1055" s="251"/>
      <c r="J1055" s="247"/>
      <c r="K1055" s="247"/>
      <c r="L1055" s="252"/>
      <c r="M1055" s="253"/>
      <c r="N1055" s="254"/>
      <c r="O1055" s="254"/>
      <c r="P1055" s="254"/>
      <c r="Q1055" s="254"/>
      <c r="R1055" s="254"/>
      <c r="S1055" s="254"/>
      <c r="T1055" s="25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T1055" s="256" t="s">
        <v>144</v>
      </c>
      <c r="AU1055" s="256" t="s">
        <v>84</v>
      </c>
      <c r="AV1055" s="15" t="s">
        <v>140</v>
      </c>
      <c r="AW1055" s="15" t="s">
        <v>36</v>
      </c>
      <c r="AX1055" s="15" t="s">
        <v>82</v>
      </c>
      <c r="AY1055" s="256" t="s">
        <v>132</v>
      </c>
    </row>
    <row r="1056" s="2" customFormat="1" ht="24.15" customHeight="1">
      <c r="A1056" s="40"/>
      <c r="B1056" s="41"/>
      <c r="C1056" s="206" t="s">
        <v>1099</v>
      </c>
      <c r="D1056" s="206" t="s">
        <v>135</v>
      </c>
      <c r="E1056" s="207" t="s">
        <v>1100</v>
      </c>
      <c r="F1056" s="208" t="s">
        <v>1101</v>
      </c>
      <c r="G1056" s="209" t="s">
        <v>194</v>
      </c>
      <c r="H1056" s="210">
        <v>8</v>
      </c>
      <c r="I1056" s="211"/>
      <c r="J1056" s="212">
        <f>ROUND(I1056*H1056,2)</f>
        <v>0</v>
      </c>
      <c r="K1056" s="208" t="s">
        <v>139</v>
      </c>
      <c r="L1056" s="46"/>
      <c r="M1056" s="213" t="s">
        <v>19</v>
      </c>
      <c r="N1056" s="214" t="s">
        <v>45</v>
      </c>
      <c r="O1056" s="86"/>
      <c r="P1056" s="215">
        <f>O1056*H1056</f>
        <v>0</v>
      </c>
      <c r="Q1056" s="215">
        <v>0</v>
      </c>
      <c r="R1056" s="215">
        <f>Q1056*H1056</f>
        <v>0</v>
      </c>
      <c r="S1056" s="215">
        <v>0</v>
      </c>
      <c r="T1056" s="216">
        <f>S1056*H1056</f>
        <v>0</v>
      </c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R1056" s="217" t="s">
        <v>257</v>
      </c>
      <c r="AT1056" s="217" t="s">
        <v>135</v>
      </c>
      <c r="AU1056" s="217" t="s">
        <v>84</v>
      </c>
      <c r="AY1056" s="19" t="s">
        <v>132</v>
      </c>
      <c r="BE1056" s="218">
        <f>IF(N1056="základní",J1056,0)</f>
        <v>0</v>
      </c>
      <c r="BF1056" s="218">
        <f>IF(N1056="snížená",J1056,0)</f>
        <v>0</v>
      </c>
      <c r="BG1056" s="218">
        <f>IF(N1056="zákl. přenesená",J1056,0)</f>
        <v>0</v>
      </c>
      <c r="BH1056" s="218">
        <f>IF(N1056="sníž. přenesená",J1056,0)</f>
        <v>0</v>
      </c>
      <c r="BI1056" s="218">
        <f>IF(N1056="nulová",J1056,0)</f>
        <v>0</v>
      </c>
      <c r="BJ1056" s="19" t="s">
        <v>82</v>
      </c>
      <c r="BK1056" s="218">
        <f>ROUND(I1056*H1056,2)</f>
        <v>0</v>
      </c>
      <c r="BL1056" s="19" t="s">
        <v>257</v>
      </c>
      <c r="BM1056" s="217" t="s">
        <v>1102</v>
      </c>
    </row>
    <row r="1057" s="2" customFormat="1">
      <c r="A1057" s="40"/>
      <c r="B1057" s="41"/>
      <c r="C1057" s="42"/>
      <c r="D1057" s="219" t="s">
        <v>142</v>
      </c>
      <c r="E1057" s="42"/>
      <c r="F1057" s="220" t="s">
        <v>1103</v>
      </c>
      <c r="G1057" s="42"/>
      <c r="H1057" s="42"/>
      <c r="I1057" s="221"/>
      <c r="J1057" s="42"/>
      <c r="K1057" s="42"/>
      <c r="L1057" s="46"/>
      <c r="M1057" s="222"/>
      <c r="N1057" s="223"/>
      <c r="O1057" s="86"/>
      <c r="P1057" s="86"/>
      <c r="Q1057" s="86"/>
      <c r="R1057" s="86"/>
      <c r="S1057" s="86"/>
      <c r="T1057" s="87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T1057" s="19" t="s">
        <v>142</v>
      </c>
      <c r="AU1057" s="19" t="s">
        <v>84</v>
      </c>
    </row>
    <row r="1058" s="13" customFormat="1">
      <c r="A1058" s="13"/>
      <c r="B1058" s="224"/>
      <c r="C1058" s="225"/>
      <c r="D1058" s="226" t="s">
        <v>144</v>
      </c>
      <c r="E1058" s="227" t="s">
        <v>19</v>
      </c>
      <c r="F1058" s="228" t="s">
        <v>162</v>
      </c>
      <c r="G1058" s="225"/>
      <c r="H1058" s="227" t="s">
        <v>19</v>
      </c>
      <c r="I1058" s="229"/>
      <c r="J1058" s="225"/>
      <c r="K1058" s="225"/>
      <c r="L1058" s="230"/>
      <c r="M1058" s="231"/>
      <c r="N1058" s="232"/>
      <c r="O1058" s="232"/>
      <c r="P1058" s="232"/>
      <c r="Q1058" s="232"/>
      <c r="R1058" s="232"/>
      <c r="S1058" s="232"/>
      <c r="T1058" s="23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34" t="s">
        <v>144</v>
      </c>
      <c r="AU1058" s="234" t="s">
        <v>84</v>
      </c>
      <c r="AV1058" s="13" t="s">
        <v>82</v>
      </c>
      <c r="AW1058" s="13" t="s">
        <v>36</v>
      </c>
      <c r="AX1058" s="13" t="s">
        <v>74</v>
      </c>
      <c r="AY1058" s="234" t="s">
        <v>132</v>
      </c>
    </row>
    <row r="1059" s="14" customFormat="1">
      <c r="A1059" s="14"/>
      <c r="B1059" s="235"/>
      <c r="C1059" s="236"/>
      <c r="D1059" s="226" t="s">
        <v>144</v>
      </c>
      <c r="E1059" s="237" t="s">
        <v>19</v>
      </c>
      <c r="F1059" s="238" t="s">
        <v>82</v>
      </c>
      <c r="G1059" s="236"/>
      <c r="H1059" s="239">
        <v>1</v>
      </c>
      <c r="I1059" s="240"/>
      <c r="J1059" s="236"/>
      <c r="K1059" s="236"/>
      <c r="L1059" s="241"/>
      <c r="M1059" s="242"/>
      <c r="N1059" s="243"/>
      <c r="O1059" s="243"/>
      <c r="P1059" s="243"/>
      <c r="Q1059" s="243"/>
      <c r="R1059" s="243"/>
      <c r="S1059" s="243"/>
      <c r="T1059" s="24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45" t="s">
        <v>144</v>
      </c>
      <c r="AU1059" s="245" t="s">
        <v>84</v>
      </c>
      <c r="AV1059" s="14" t="s">
        <v>84</v>
      </c>
      <c r="AW1059" s="14" t="s">
        <v>36</v>
      </c>
      <c r="AX1059" s="14" t="s">
        <v>74</v>
      </c>
      <c r="AY1059" s="245" t="s">
        <v>132</v>
      </c>
    </row>
    <row r="1060" s="13" customFormat="1">
      <c r="A1060" s="13"/>
      <c r="B1060" s="224"/>
      <c r="C1060" s="225"/>
      <c r="D1060" s="226" t="s">
        <v>144</v>
      </c>
      <c r="E1060" s="227" t="s">
        <v>19</v>
      </c>
      <c r="F1060" s="228" t="s">
        <v>164</v>
      </c>
      <c r="G1060" s="225"/>
      <c r="H1060" s="227" t="s">
        <v>19</v>
      </c>
      <c r="I1060" s="229"/>
      <c r="J1060" s="225"/>
      <c r="K1060" s="225"/>
      <c r="L1060" s="230"/>
      <c r="M1060" s="231"/>
      <c r="N1060" s="232"/>
      <c r="O1060" s="232"/>
      <c r="P1060" s="232"/>
      <c r="Q1060" s="232"/>
      <c r="R1060" s="232"/>
      <c r="S1060" s="232"/>
      <c r="T1060" s="23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4" t="s">
        <v>144</v>
      </c>
      <c r="AU1060" s="234" t="s">
        <v>84</v>
      </c>
      <c r="AV1060" s="13" t="s">
        <v>82</v>
      </c>
      <c r="AW1060" s="13" t="s">
        <v>36</v>
      </c>
      <c r="AX1060" s="13" t="s">
        <v>74</v>
      </c>
      <c r="AY1060" s="234" t="s">
        <v>132</v>
      </c>
    </row>
    <row r="1061" s="14" customFormat="1">
      <c r="A1061" s="14"/>
      <c r="B1061" s="235"/>
      <c r="C1061" s="236"/>
      <c r="D1061" s="226" t="s">
        <v>144</v>
      </c>
      <c r="E1061" s="237" t="s">
        <v>19</v>
      </c>
      <c r="F1061" s="238" t="s">
        <v>763</v>
      </c>
      <c r="G1061" s="236"/>
      <c r="H1061" s="239">
        <v>3</v>
      </c>
      <c r="I1061" s="240"/>
      <c r="J1061" s="236"/>
      <c r="K1061" s="236"/>
      <c r="L1061" s="241"/>
      <c r="M1061" s="242"/>
      <c r="N1061" s="243"/>
      <c r="O1061" s="243"/>
      <c r="P1061" s="243"/>
      <c r="Q1061" s="243"/>
      <c r="R1061" s="243"/>
      <c r="S1061" s="243"/>
      <c r="T1061" s="24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45" t="s">
        <v>144</v>
      </c>
      <c r="AU1061" s="245" t="s">
        <v>84</v>
      </c>
      <c r="AV1061" s="14" t="s">
        <v>84</v>
      </c>
      <c r="AW1061" s="14" t="s">
        <v>36</v>
      </c>
      <c r="AX1061" s="14" t="s">
        <v>74</v>
      </c>
      <c r="AY1061" s="245" t="s">
        <v>132</v>
      </c>
    </row>
    <row r="1062" s="13" customFormat="1">
      <c r="A1062" s="13"/>
      <c r="B1062" s="224"/>
      <c r="C1062" s="225"/>
      <c r="D1062" s="226" t="s">
        <v>144</v>
      </c>
      <c r="E1062" s="227" t="s">
        <v>19</v>
      </c>
      <c r="F1062" s="228" t="s">
        <v>153</v>
      </c>
      <c r="G1062" s="225"/>
      <c r="H1062" s="227" t="s">
        <v>19</v>
      </c>
      <c r="I1062" s="229"/>
      <c r="J1062" s="225"/>
      <c r="K1062" s="225"/>
      <c r="L1062" s="230"/>
      <c r="M1062" s="231"/>
      <c r="N1062" s="232"/>
      <c r="O1062" s="232"/>
      <c r="P1062" s="232"/>
      <c r="Q1062" s="232"/>
      <c r="R1062" s="232"/>
      <c r="S1062" s="232"/>
      <c r="T1062" s="23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4" t="s">
        <v>144</v>
      </c>
      <c r="AU1062" s="234" t="s">
        <v>84</v>
      </c>
      <c r="AV1062" s="13" t="s">
        <v>82</v>
      </c>
      <c r="AW1062" s="13" t="s">
        <v>36</v>
      </c>
      <c r="AX1062" s="13" t="s">
        <v>74</v>
      </c>
      <c r="AY1062" s="234" t="s">
        <v>132</v>
      </c>
    </row>
    <row r="1063" s="14" customFormat="1">
      <c r="A1063" s="14"/>
      <c r="B1063" s="235"/>
      <c r="C1063" s="236"/>
      <c r="D1063" s="226" t="s">
        <v>144</v>
      </c>
      <c r="E1063" s="237" t="s">
        <v>19</v>
      </c>
      <c r="F1063" s="238" t="s">
        <v>763</v>
      </c>
      <c r="G1063" s="236"/>
      <c r="H1063" s="239">
        <v>3</v>
      </c>
      <c r="I1063" s="240"/>
      <c r="J1063" s="236"/>
      <c r="K1063" s="236"/>
      <c r="L1063" s="241"/>
      <c r="M1063" s="242"/>
      <c r="N1063" s="243"/>
      <c r="O1063" s="243"/>
      <c r="P1063" s="243"/>
      <c r="Q1063" s="243"/>
      <c r="R1063" s="243"/>
      <c r="S1063" s="243"/>
      <c r="T1063" s="24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45" t="s">
        <v>144</v>
      </c>
      <c r="AU1063" s="245" t="s">
        <v>84</v>
      </c>
      <c r="AV1063" s="14" t="s">
        <v>84</v>
      </c>
      <c r="AW1063" s="14" t="s">
        <v>36</v>
      </c>
      <c r="AX1063" s="14" t="s">
        <v>74</v>
      </c>
      <c r="AY1063" s="245" t="s">
        <v>132</v>
      </c>
    </row>
    <row r="1064" s="13" customFormat="1">
      <c r="A1064" s="13"/>
      <c r="B1064" s="224"/>
      <c r="C1064" s="225"/>
      <c r="D1064" s="226" t="s">
        <v>144</v>
      </c>
      <c r="E1064" s="227" t="s">
        <v>19</v>
      </c>
      <c r="F1064" s="228" t="s">
        <v>167</v>
      </c>
      <c r="G1064" s="225"/>
      <c r="H1064" s="227" t="s">
        <v>19</v>
      </c>
      <c r="I1064" s="229"/>
      <c r="J1064" s="225"/>
      <c r="K1064" s="225"/>
      <c r="L1064" s="230"/>
      <c r="M1064" s="231"/>
      <c r="N1064" s="232"/>
      <c r="O1064" s="232"/>
      <c r="P1064" s="232"/>
      <c r="Q1064" s="232"/>
      <c r="R1064" s="232"/>
      <c r="S1064" s="232"/>
      <c r="T1064" s="23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34" t="s">
        <v>144</v>
      </c>
      <c r="AU1064" s="234" t="s">
        <v>84</v>
      </c>
      <c r="AV1064" s="13" t="s">
        <v>82</v>
      </c>
      <c r="AW1064" s="13" t="s">
        <v>36</v>
      </c>
      <c r="AX1064" s="13" t="s">
        <v>74</v>
      </c>
      <c r="AY1064" s="234" t="s">
        <v>132</v>
      </c>
    </row>
    <row r="1065" s="14" customFormat="1">
      <c r="A1065" s="14"/>
      <c r="B1065" s="235"/>
      <c r="C1065" s="236"/>
      <c r="D1065" s="226" t="s">
        <v>144</v>
      </c>
      <c r="E1065" s="237" t="s">
        <v>19</v>
      </c>
      <c r="F1065" s="238" t="s">
        <v>82</v>
      </c>
      <c r="G1065" s="236"/>
      <c r="H1065" s="239">
        <v>1</v>
      </c>
      <c r="I1065" s="240"/>
      <c r="J1065" s="236"/>
      <c r="K1065" s="236"/>
      <c r="L1065" s="241"/>
      <c r="M1065" s="242"/>
      <c r="N1065" s="243"/>
      <c r="O1065" s="243"/>
      <c r="P1065" s="243"/>
      <c r="Q1065" s="243"/>
      <c r="R1065" s="243"/>
      <c r="S1065" s="243"/>
      <c r="T1065" s="24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45" t="s">
        <v>144</v>
      </c>
      <c r="AU1065" s="245" t="s">
        <v>84</v>
      </c>
      <c r="AV1065" s="14" t="s">
        <v>84</v>
      </c>
      <c r="AW1065" s="14" t="s">
        <v>36</v>
      </c>
      <c r="AX1065" s="14" t="s">
        <v>74</v>
      </c>
      <c r="AY1065" s="245" t="s">
        <v>132</v>
      </c>
    </row>
    <row r="1066" s="15" customFormat="1">
      <c r="A1066" s="15"/>
      <c r="B1066" s="246"/>
      <c r="C1066" s="247"/>
      <c r="D1066" s="226" t="s">
        <v>144</v>
      </c>
      <c r="E1066" s="248" t="s">
        <v>19</v>
      </c>
      <c r="F1066" s="249" t="s">
        <v>147</v>
      </c>
      <c r="G1066" s="247"/>
      <c r="H1066" s="250">
        <v>8</v>
      </c>
      <c r="I1066" s="251"/>
      <c r="J1066" s="247"/>
      <c r="K1066" s="247"/>
      <c r="L1066" s="252"/>
      <c r="M1066" s="253"/>
      <c r="N1066" s="254"/>
      <c r="O1066" s="254"/>
      <c r="P1066" s="254"/>
      <c r="Q1066" s="254"/>
      <c r="R1066" s="254"/>
      <c r="S1066" s="254"/>
      <c r="T1066" s="25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56" t="s">
        <v>144</v>
      </c>
      <c r="AU1066" s="256" t="s">
        <v>84</v>
      </c>
      <c r="AV1066" s="15" t="s">
        <v>140</v>
      </c>
      <c r="AW1066" s="15" t="s">
        <v>36</v>
      </c>
      <c r="AX1066" s="15" t="s">
        <v>82</v>
      </c>
      <c r="AY1066" s="256" t="s">
        <v>132</v>
      </c>
    </row>
    <row r="1067" s="2" customFormat="1" ht="24.15" customHeight="1">
      <c r="A1067" s="40"/>
      <c r="B1067" s="41"/>
      <c r="C1067" s="260" t="s">
        <v>1104</v>
      </c>
      <c r="D1067" s="260" t="s">
        <v>602</v>
      </c>
      <c r="E1067" s="261" t="s">
        <v>1105</v>
      </c>
      <c r="F1067" s="262" t="s">
        <v>1106</v>
      </c>
      <c r="G1067" s="263" t="s">
        <v>194</v>
      </c>
      <c r="H1067" s="264">
        <v>4</v>
      </c>
      <c r="I1067" s="265"/>
      <c r="J1067" s="266">
        <f>ROUND(I1067*H1067,2)</f>
        <v>0</v>
      </c>
      <c r="K1067" s="262" t="s">
        <v>139</v>
      </c>
      <c r="L1067" s="267"/>
      <c r="M1067" s="268" t="s">
        <v>19</v>
      </c>
      <c r="N1067" s="269" t="s">
        <v>45</v>
      </c>
      <c r="O1067" s="86"/>
      <c r="P1067" s="215">
        <f>O1067*H1067</f>
        <v>0</v>
      </c>
      <c r="Q1067" s="215">
        <v>0.0013799999999999999</v>
      </c>
      <c r="R1067" s="215">
        <f>Q1067*H1067</f>
        <v>0.0055199999999999997</v>
      </c>
      <c r="S1067" s="215">
        <v>0</v>
      </c>
      <c r="T1067" s="216">
        <f>S1067*H1067</f>
        <v>0</v>
      </c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R1067" s="217" t="s">
        <v>369</v>
      </c>
      <c r="AT1067" s="217" t="s">
        <v>602</v>
      </c>
      <c r="AU1067" s="217" t="s">
        <v>84</v>
      </c>
      <c r="AY1067" s="19" t="s">
        <v>132</v>
      </c>
      <c r="BE1067" s="218">
        <f>IF(N1067="základní",J1067,0)</f>
        <v>0</v>
      </c>
      <c r="BF1067" s="218">
        <f>IF(N1067="snížená",J1067,0)</f>
        <v>0</v>
      </c>
      <c r="BG1067" s="218">
        <f>IF(N1067="zákl. přenesená",J1067,0)</f>
        <v>0</v>
      </c>
      <c r="BH1067" s="218">
        <f>IF(N1067="sníž. přenesená",J1067,0)</f>
        <v>0</v>
      </c>
      <c r="BI1067" s="218">
        <f>IF(N1067="nulová",J1067,0)</f>
        <v>0</v>
      </c>
      <c r="BJ1067" s="19" t="s">
        <v>82</v>
      </c>
      <c r="BK1067" s="218">
        <f>ROUND(I1067*H1067,2)</f>
        <v>0</v>
      </c>
      <c r="BL1067" s="19" t="s">
        <v>257</v>
      </c>
      <c r="BM1067" s="217" t="s">
        <v>1107</v>
      </c>
    </row>
    <row r="1068" s="13" customFormat="1">
      <c r="A1068" s="13"/>
      <c r="B1068" s="224"/>
      <c r="C1068" s="225"/>
      <c r="D1068" s="226" t="s">
        <v>144</v>
      </c>
      <c r="E1068" s="227" t="s">
        <v>19</v>
      </c>
      <c r="F1068" s="228" t="s">
        <v>164</v>
      </c>
      <c r="G1068" s="225"/>
      <c r="H1068" s="227" t="s">
        <v>19</v>
      </c>
      <c r="I1068" s="229"/>
      <c r="J1068" s="225"/>
      <c r="K1068" s="225"/>
      <c r="L1068" s="230"/>
      <c r="M1068" s="231"/>
      <c r="N1068" s="232"/>
      <c r="O1068" s="232"/>
      <c r="P1068" s="232"/>
      <c r="Q1068" s="232"/>
      <c r="R1068" s="232"/>
      <c r="S1068" s="232"/>
      <c r="T1068" s="23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4" t="s">
        <v>144</v>
      </c>
      <c r="AU1068" s="234" t="s">
        <v>84</v>
      </c>
      <c r="AV1068" s="13" t="s">
        <v>82</v>
      </c>
      <c r="AW1068" s="13" t="s">
        <v>36</v>
      </c>
      <c r="AX1068" s="13" t="s">
        <v>74</v>
      </c>
      <c r="AY1068" s="234" t="s">
        <v>132</v>
      </c>
    </row>
    <row r="1069" s="14" customFormat="1">
      <c r="A1069" s="14"/>
      <c r="B1069" s="235"/>
      <c r="C1069" s="236"/>
      <c r="D1069" s="226" t="s">
        <v>144</v>
      </c>
      <c r="E1069" s="237" t="s">
        <v>19</v>
      </c>
      <c r="F1069" s="238" t="s">
        <v>84</v>
      </c>
      <c r="G1069" s="236"/>
      <c r="H1069" s="239">
        <v>2</v>
      </c>
      <c r="I1069" s="240"/>
      <c r="J1069" s="236"/>
      <c r="K1069" s="236"/>
      <c r="L1069" s="241"/>
      <c r="M1069" s="242"/>
      <c r="N1069" s="243"/>
      <c r="O1069" s="243"/>
      <c r="P1069" s="243"/>
      <c r="Q1069" s="243"/>
      <c r="R1069" s="243"/>
      <c r="S1069" s="243"/>
      <c r="T1069" s="24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5" t="s">
        <v>144</v>
      </c>
      <c r="AU1069" s="245" t="s">
        <v>84</v>
      </c>
      <c r="AV1069" s="14" t="s">
        <v>84</v>
      </c>
      <c r="AW1069" s="14" t="s">
        <v>36</v>
      </c>
      <c r="AX1069" s="14" t="s">
        <v>74</v>
      </c>
      <c r="AY1069" s="245" t="s">
        <v>132</v>
      </c>
    </row>
    <row r="1070" s="13" customFormat="1">
      <c r="A1070" s="13"/>
      <c r="B1070" s="224"/>
      <c r="C1070" s="225"/>
      <c r="D1070" s="226" t="s">
        <v>144</v>
      </c>
      <c r="E1070" s="227" t="s">
        <v>19</v>
      </c>
      <c r="F1070" s="228" t="s">
        <v>153</v>
      </c>
      <c r="G1070" s="225"/>
      <c r="H1070" s="227" t="s">
        <v>19</v>
      </c>
      <c r="I1070" s="229"/>
      <c r="J1070" s="225"/>
      <c r="K1070" s="225"/>
      <c r="L1070" s="230"/>
      <c r="M1070" s="231"/>
      <c r="N1070" s="232"/>
      <c r="O1070" s="232"/>
      <c r="P1070" s="232"/>
      <c r="Q1070" s="232"/>
      <c r="R1070" s="232"/>
      <c r="S1070" s="232"/>
      <c r="T1070" s="23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34" t="s">
        <v>144</v>
      </c>
      <c r="AU1070" s="234" t="s">
        <v>84</v>
      </c>
      <c r="AV1070" s="13" t="s">
        <v>82</v>
      </c>
      <c r="AW1070" s="13" t="s">
        <v>36</v>
      </c>
      <c r="AX1070" s="13" t="s">
        <v>74</v>
      </c>
      <c r="AY1070" s="234" t="s">
        <v>132</v>
      </c>
    </row>
    <row r="1071" s="14" customFormat="1">
      <c r="A1071" s="14"/>
      <c r="B1071" s="235"/>
      <c r="C1071" s="236"/>
      <c r="D1071" s="226" t="s">
        <v>144</v>
      </c>
      <c r="E1071" s="237" t="s">
        <v>19</v>
      </c>
      <c r="F1071" s="238" t="s">
        <v>84</v>
      </c>
      <c r="G1071" s="236"/>
      <c r="H1071" s="239">
        <v>2</v>
      </c>
      <c r="I1071" s="240"/>
      <c r="J1071" s="236"/>
      <c r="K1071" s="236"/>
      <c r="L1071" s="241"/>
      <c r="M1071" s="242"/>
      <c r="N1071" s="243"/>
      <c r="O1071" s="243"/>
      <c r="P1071" s="243"/>
      <c r="Q1071" s="243"/>
      <c r="R1071" s="243"/>
      <c r="S1071" s="243"/>
      <c r="T1071" s="24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45" t="s">
        <v>144</v>
      </c>
      <c r="AU1071" s="245" t="s">
        <v>84</v>
      </c>
      <c r="AV1071" s="14" t="s">
        <v>84</v>
      </c>
      <c r="AW1071" s="14" t="s">
        <v>36</v>
      </c>
      <c r="AX1071" s="14" t="s">
        <v>74</v>
      </c>
      <c r="AY1071" s="245" t="s">
        <v>132</v>
      </c>
    </row>
    <row r="1072" s="15" customFormat="1">
      <c r="A1072" s="15"/>
      <c r="B1072" s="246"/>
      <c r="C1072" s="247"/>
      <c r="D1072" s="226" t="s">
        <v>144</v>
      </c>
      <c r="E1072" s="248" t="s">
        <v>19</v>
      </c>
      <c r="F1072" s="249" t="s">
        <v>147</v>
      </c>
      <c r="G1072" s="247"/>
      <c r="H1072" s="250">
        <v>4</v>
      </c>
      <c r="I1072" s="251"/>
      <c r="J1072" s="247"/>
      <c r="K1072" s="247"/>
      <c r="L1072" s="252"/>
      <c r="M1072" s="253"/>
      <c r="N1072" s="254"/>
      <c r="O1072" s="254"/>
      <c r="P1072" s="254"/>
      <c r="Q1072" s="254"/>
      <c r="R1072" s="254"/>
      <c r="S1072" s="254"/>
      <c r="T1072" s="25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T1072" s="256" t="s">
        <v>144</v>
      </c>
      <c r="AU1072" s="256" t="s">
        <v>84</v>
      </c>
      <c r="AV1072" s="15" t="s">
        <v>140</v>
      </c>
      <c r="AW1072" s="15" t="s">
        <v>36</v>
      </c>
      <c r="AX1072" s="15" t="s">
        <v>82</v>
      </c>
      <c r="AY1072" s="256" t="s">
        <v>132</v>
      </c>
    </row>
    <row r="1073" s="2" customFormat="1" ht="24.15" customHeight="1">
      <c r="A1073" s="40"/>
      <c r="B1073" s="41"/>
      <c r="C1073" s="260" t="s">
        <v>1108</v>
      </c>
      <c r="D1073" s="260" t="s">
        <v>602</v>
      </c>
      <c r="E1073" s="261" t="s">
        <v>1109</v>
      </c>
      <c r="F1073" s="262" t="s">
        <v>1110</v>
      </c>
      <c r="G1073" s="263" t="s">
        <v>194</v>
      </c>
      <c r="H1073" s="264">
        <v>4</v>
      </c>
      <c r="I1073" s="265"/>
      <c r="J1073" s="266">
        <f>ROUND(I1073*H1073,2)</f>
        <v>0</v>
      </c>
      <c r="K1073" s="262" t="s">
        <v>139</v>
      </c>
      <c r="L1073" s="267"/>
      <c r="M1073" s="268" t="s">
        <v>19</v>
      </c>
      <c r="N1073" s="269" t="s">
        <v>45</v>
      </c>
      <c r="O1073" s="86"/>
      <c r="P1073" s="215">
        <f>O1073*H1073</f>
        <v>0</v>
      </c>
      <c r="Q1073" s="215">
        <v>0.0018500000000000001</v>
      </c>
      <c r="R1073" s="215">
        <f>Q1073*H1073</f>
        <v>0.0074000000000000003</v>
      </c>
      <c r="S1073" s="215">
        <v>0</v>
      </c>
      <c r="T1073" s="216">
        <f>S1073*H1073</f>
        <v>0</v>
      </c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R1073" s="217" t="s">
        <v>369</v>
      </c>
      <c r="AT1073" s="217" t="s">
        <v>602</v>
      </c>
      <c r="AU1073" s="217" t="s">
        <v>84</v>
      </c>
      <c r="AY1073" s="19" t="s">
        <v>132</v>
      </c>
      <c r="BE1073" s="218">
        <f>IF(N1073="základní",J1073,0)</f>
        <v>0</v>
      </c>
      <c r="BF1073" s="218">
        <f>IF(N1073="snížená",J1073,0)</f>
        <v>0</v>
      </c>
      <c r="BG1073" s="218">
        <f>IF(N1073="zákl. přenesená",J1073,0)</f>
        <v>0</v>
      </c>
      <c r="BH1073" s="218">
        <f>IF(N1073="sníž. přenesená",J1073,0)</f>
        <v>0</v>
      </c>
      <c r="BI1073" s="218">
        <f>IF(N1073="nulová",J1073,0)</f>
        <v>0</v>
      </c>
      <c r="BJ1073" s="19" t="s">
        <v>82</v>
      </c>
      <c r="BK1073" s="218">
        <f>ROUND(I1073*H1073,2)</f>
        <v>0</v>
      </c>
      <c r="BL1073" s="19" t="s">
        <v>257</v>
      </c>
      <c r="BM1073" s="217" t="s">
        <v>1111</v>
      </c>
    </row>
    <row r="1074" s="13" customFormat="1">
      <c r="A1074" s="13"/>
      <c r="B1074" s="224"/>
      <c r="C1074" s="225"/>
      <c r="D1074" s="226" t="s">
        <v>144</v>
      </c>
      <c r="E1074" s="227" t="s">
        <v>19</v>
      </c>
      <c r="F1074" s="228" t="s">
        <v>162</v>
      </c>
      <c r="G1074" s="225"/>
      <c r="H1074" s="227" t="s">
        <v>19</v>
      </c>
      <c r="I1074" s="229"/>
      <c r="J1074" s="225"/>
      <c r="K1074" s="225"/>
      <c r="L1074" s="230"/>
      <c r="M1074" s="231"/>
      <c r="N1074" s="232"/>
      <c r="O1074" s="232"/>
      <c r="P1074" s="232"/>
      <c r="Q1074" s="232"/>
      <c r="R1074" s="232"/>
      <c r="S1074" s="232"/>
      <c r="T1074" s="23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4" t="s">
        <v>144</v>
      </c>
      <c r="AU1074" s="234" t="s">
        <v>84</v>
      </c>
      <c r="AV1074" s="13" t="s">
        <v>82</v>
      </c>
      <c r="AW1074" s="13" t="s">
        <v>36</v>
      </c>
      <c r="AX1074" s="13" t="s">
        <v>74</v>
      </c>
      <c r="AY1074" s="234" t="s">
        <v>132</v>
      </c>
    </row>
    <row r="1075" s="14" customFormat="1">
      <c r="A1075" s="14"/>
      <c r="B1075" s="235"/>
      <c r="C1075" s="236"/>
      <c r="D1075" s="226" t="s">
        <v>144</v>
      </c>
      <c r="E1075" s="237" t="s">
        <v>19</v>
      </c>
      <c r="F1075" s="238" t="s">
        <v>82</v>
      </c>
      <c r="G1075" s="236"/>
      <c r="H1075" s="239">
        <v>1</v>
      </c>
      <c r="I1075" s="240"/>
      <c r="J1075" s="236"/>
      <c r="K1075" s="236"/>
      <c r="L1075" s="241"/>
      <c r="M1075" s="242"/>
      <c r="N1075" s="243"/>
      <c r="O1075" s="243"/>
      <c r="P1075" s="243"/>
      <c r="Q1075" s="243"/>
      <c r="R1075" s="243"/>
      <c r="S1075" s="243"/>
      <c r="T1075" s="24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5" t="s">
        <v>144</v>
      </c>
      <c r="AU1075" s="245" t="s">
        <v>84</v>
      </c>
      <c r="AV1075" s="14" t="s">
        <v>84</v>
      </c>
      <c r="AW1075" s="14" t="s">
        <v>36</v>
      </c>
      <c r="AX1075" s="14" t="s">
        <v>74</v>
      </c>
      <c r="AY1075" s="245" t="s">
        <v>132</v>
      </c>
    </row>
    <row r="1076" s="13" customFormat="1">
      <c r="A1076" s="13"/>
      <c r="B1076" s="224"/>
      <c r="C1076" s="225"/>
      <c r="D1076" s="226" t="s">
        <v>144</v>
      </c>
      <c r="E1076" s="227" t="s">
        <v>19</v>
      </c>
      <c r="F1076" s="228" t="s">
        <v>164</v>
      </c>
      <c r="G1076" s="225"/>
      <c r="H1076" s="227" t="s">
        <v>19</v>
      </c>
      <c r="I1076" s="229"/>
      <c r="J1076" s="225"/>
      <c r="K1076" s="225"/>
      <c r="L1076" s="230"/>
      <c r="M1076" s="231"/>
      <c r="N1076" s="232"/>
      <c r="O1076" s="232"/>
      <c r="P1076" s="232"/>
      <c r="Q1076" s="232"/>
      <c r="R1076" s="232"/>
      <c r="S1076" s="232"/>
      <c r="T1076" s="23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4" t="s">
        <v>144</v>
      </c>
      <c r="AU1076" s="234" t="s">
        <v>84</v>
      </c>
      <c r="AV1076" s="13" t="s">
        <v>82</v>
      </c>
      <c r="AW1076" s="13" t="s">
        <v>36</v>
      </c>
      <c r="AX1076" s="13" t="s">
        <v>74</v>
      </c>
      <c r="AY1076" s="234" t="s">
        <v>132</v>
      </c>
    </row>
    <row r="1077" s="14" customFormat="1">
      <c r="A1077" s="14"/>
      <c r="B1077" s="235"/>
      <c r="C1077" s="236"/>
      <c r="D1077" s="226" t="s">
        <v>144</v>
      </c>
      <c r="E1077" s="237" t="s">
        <v>19</v>
      </c>
      <c r="F1077" s="238" t="s">
        <v>82</v>
      </c>
      <c r="G1077" s="236"/>
      <c r="H1077" s="239">
        <v>1</v>
      </c>
      <c r="I1077" s="240"/>
      <c r="J1077" s="236"/>
      <c r="K1077" s="236"/>
      <c r="L1077" s="241"/>
      <c r="M1077" s="242"/>
      <c r="N1077" s="243"/>
      <c r="O1077" s="243"/>
      <c r="P1077" s="243"/>
      <c r="Q1077" s="243"/>
      <c r="R1077" s="243"/>
      <c r="S1077" s="243"/>
      <c r="T1077" s="24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5" t="s">
        <v>144</v>
      </c>
      <c r="AU1077" s="245" t="s">
        <v>84</v>
      </c>
      <c r="AV1077" s="14" t="s">
        <v>84</v>
      </c>
      <c r="AW1077" s="14" t="s">
        <v>36</v>
      </c>
      <c r="AX1077" s="14" t="s">
        <v>74</v>
      </c>
      <c r="AY1077" s="245" t="s">
        <v>132</v>
      </c>
    </row>
    <row r="1078" s="13" customFormat="1">
      <c r="A1078" s="13"/>
      <c r="B1078" s="224"/>
      <c r="C1078" s="225"/>
      <c r="D1078" s="226" t="s">
        <v>144</v>
      </c>
      <c r="E1078" s="227" t="s">
        <v>19</v>
      </c>
      <c r="F1078" s="228" t="s">
        <v>153</v>
      </c>
      <c r="G1078" s="225"/>
      <c r="H1078" s="227" t="s">
        <v>19</v>
      </c>
      <c r="I1078" s="229"/>
      <c r="J1078" s="225"/>
      <c r="K1078" s="225"/>
      <c r="L1078" s="230"/>
      <c r="M1078" s="231"/>
      <c r="N1078" s="232"/>
      <c r="O1078" s="232"/>
      <c r="P1078" s="232"/>
      <c r="Q1078" s="232"/>
      <c r="R1078" s="232"/>
      <c r="S1078" s="232"/>
      <c r="T1078" s="23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4" t="s">
        <v>144</v>
      </c>
      <c r="AU1078" s="234" t="s">
        <v>84</v>
      </c>
      <c r="AV1078" s="13" t="s">
        <v>82</v>
      </c>
      <c r="AW1078" s="13" t="s">
        <v>36</v>
      </c>
      <c r="AX1078" s="13" t="s">
        <v>74</v>
      </c>
      <c r="AY1078" s="234" t="s">
        <v>132</v>
      </c>
    </row>
    <row r="1079" s="14" customFormat="1">
      <c r="A1079" s="14"/>
      <c r="B1079" s="235"/>
      <c r="C1079" s="236"/>
      <c r="D1079" s="226" t="s">
        <v>144</v>
      </c>
      <c r="E1079" s="237" t="s">
        <v>19</v>
      </c>
      <c r="F1079" s="238" t="s">
        <v>82</v>
      </c>
      <c r="G1079" s="236"/>
      <c r="H1079" s="239">
        <v>1</v>
      </c>
      <c r="I1079" s="240"/>
      <c r="J1079" s="236"/>
      <c r="K1079" s="236"/>
      <c r="L1079" s="241"/>
      <c r="M1079" s="242"/>
      <c r="N1079" s="243"/>
      <c r="O1079" s="243"/>
      <c r="P1079" s="243"/>
      <c r="Q1079" s="243"/>
      <c r="R1079" s="243"/>
      <c r="S1079" s="243"/>
      <c r="T1079" s="24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5" t="s">
        <v>144</v>
      </c>
      <c r="AU1079" s="245" t="s">
        <v>84</v>
      </c>
      <c r="AV1079" s="14" t="s">
        <v>84</v>
      </c>
      <c r="AW1079" s="14" t="s">
        <v>36</v>
      </c>
      <c r="AX1079" s="14" t="s">
        <v>74</v>
      </c>
      <c r="AY1079" s="245" t="s">
        <v>132</v>
      </c>
    </row>
    <row r="1080" s="13" customFormat="1">
      <c r="A1080" s="13"/>
      <c r="B1080" s="224"/>
      <c r="C1080" s="225"/>
      <c r="D1080" s="226" t="s">
        <v>144</v>
      </c>
      <c r="E1080" s="227" t="s">
        <v>19</v>
      </c>
      <c r="F1080" s="228" t="s">
        <v>167</v>
      </c>
      <c r="G1080" s="225"/>
      <c r="H1080" s="227" t="s">
        <v>19</v>
      </c>
      <c r="I1080" s="229"/>
      <c r="J1080" s="225"/>
      <c r="K1080" s="225"/>
      <c r="L1080" s="230"/>
      <c r="M1080" s="231"/>
      <c r="N1080" s="232"/>
      <c r="O1080" s="232"/>
      <c r="P1080" s="232"/>
      <c r="Q1080" s="232"/>
      <c r="R1080" s="232"/>
      <c r="S1080" s="232"/>
      <c r="T1080" s="23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4" t="s">
        <v>144</v>
      </c>
      <c r="AU1080" s="234" t="s">
        <v>84</v>
      </c>
      <c r="AV1080" s="13" t="s">
        <v>82</v>
      </c>
      <c r="AW1080" s="13" t="s">
        <v>36</v>
      </c>
      <c r="AX1080" s="13" t="s">
        <v>74</v>
      </c>
      <c r="AY1080" s="234" t="s">
        <v>132</v>
      </c>
    </row>
    <row r="1081" s="14" customFormat="1">
      <c r="A1081" s="14"/>
      <c r="B1081" s="235"/>
      <c r="C1081" s="236"/>
      <c r="D1081" s="226" t="s">
        <v>144</v>
      </c>
      <c r="E1081" s="237" t="s">
        <v>19</v>
      </c>
      <c r="F1081" s="238" t="s">
        <v>82</v>
      </c>
      <c r="G1081" s="236"/>
      <c r="H1081" s="239">
        <v>1</v>
      </c>
      <c r="I1081" s="240"/>
      <c r="J1081" s="236"/>
      <c r="K1081" s="236"/>
      <c r="L1081" s="241"/>
      <c r="M1081" s="242"/>
      <c r="N1081" s="243"/>
      <c r="O1081" s="243"/>
      <c r="P1081" s="243"/>
      <c r="Q1081" s="243"/>
      <c r="R1081" s="243"/>
      <c r="S1081" s="243"/>
      <c r="T1081" s="24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5" t="s">
        <v>144</v>
      </c>
      <c r="AU1081" s="245" t="s">
        <v>84</v>
      </c>
      <c r="AV1081" s="14" t="s">
        <v>84</v>
      </c>
      <c r="AW1081" s="14" t="s">
        <v>36</v>
      </c>
      <c r="AX1081" s="14" t="s">
        <v>74</v>
      </c>
      <c r="AY1081" s="245" t="s">
        <v>132</v>
      </c>
    </row>
    <row r="1082" s="15" customFormat="1">
      <c r="A1082" s="15"/>
      <c r="B1082" s="246"/>
      <c r="C1082" s="247"/>
      <c r="D1082" s="226" t="s">
        <v>144</v>
      </c>
      <c r="E1082" s="248" t="s">
        <v>19</v>
      </c>
      <c r="F1082" s="249" t="s">
        <v>147</v>
      </c>
      <c r="G1082" s="247"/>
      <c r="H1082" s="250">
        <v>4</v>
      </c>
      <c r="I1082" s="251"/>
      <c r="J1082" s="247"/>
      <c r="K1082" s="247"/>
      <c r="L1082" s="252"/>
      <c r="M1082" s="253"/>
      <c r="N1082" s="254"/>
      <c r="O1082" s="254"/>
      <c r="P1082" s="254"/>
      <c r="Q1082" s="254"/>
      <c r="R1082" s="254"/>
      <c r="S1082" s="254"/>
      <c r="T1082" s="25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T1082" s="256" t="s">
        <v>144</v>
      </c>
      <c r="AU1082" s="256" t="s">
        <v>84</v>
      </c>
      <c r="AV1082" s="15" t="s">
        <v>140</v>
      </c>
      <c r="AW1082" s="15" t="s">
        <v>36</v>
      </c>
      <c r="AX1082" s="15" t="s">
        <v>82</v>
      </c>
      <c r="AY1082" s="256" t="s">
        <v>132</v>
      </c>
    </row>
    <row r="1083" s="2" customFormat="1" ht="55.5" customHeight="1">
      <c r="A1083" s="40"/>
      <c r="B1083" s="41"/>
      <c r="C1083" s="206" t="s">
        <v>1112</v>
      </c>
      <c r="D1083" s="206" t="s">
        <v>135</v>
      </c>
      <c r="E1083" s="207" t="s">
        <v>1113</v>
      </c>
      <c r="F1083" s="208" t="s">
        <v>1114</v>
      </c>
      <c r="G1083" s="209" t="s">
        <v>227</v>
      </c>
      <c r="H1083" s="210">
        <v>0.29699999999999999</v>
      </c>
      <c r="I1083" s="211"/>
      <c r="J1083" s="212">
        <f>ROUND(I1083*H1083,2)</f>
        <v>0</v>
      </c>
      <c r="K1083" s="208" t="s">
        <v>139</v>
      </c>
      <c r="L1083" s="46"/>
      <c r="M1083" s="213" t="s">
        <v>19</v>
      </c>
      <c r="N1083" s="214" t="s">
        <v>45</v>
      </c>
      <c r="O1083" s="86"/>
      <c r="P1083" s="215">
        <f>O1083*H1083</f>
        <v>0</v>
      </c>
      <c r="Q1083" s="215">
        <v>0</v>
      </c>
      <c r="R1083" s="215">
        <f>Q1083*H1083</f>
        <v>0</v>
      </c>
      <c r="S1083" s="215">
        <v>0</v>
      </c>
      <c r="T1083" s="216">
        <f>S1083*H1083</f>
        <v>0</v>
      </c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R1083" s="217" t="s">
        <v>257</v>
      </c>
      <c r="AT1083" s="217" t="s">
        <v>135</v>
      </c>
      <c r="AU1083" s="217" t="s">
        <v>84</v>
      </c>
      <c r="AY1083" s="19" t="s">
        <v>132</v>
      </c>
      <c r="BE1083" s="218">
        <f>IF(N1083="základní",J1083,0)</f>
        <v>0</v>
      </c>
      <c r="BF1083" s="218">
        <f>IF(N1083="snížená",J1083,0)</f>
        <v>0</v>
      </c>
      <c r="BG1083" s="218">
        <f>IF(N1083="zákl. přenesená",J1083,0)</f>
        <v>0</v>
      </c>
      <c r="BH1083" s="218">
        <f>IF(N1083="sníž. přenesená",J1083,0)</f>
        <v>0</v>
      </c>
      <c r="BI1083" s="218">
        <f>IF(N1083="nulová",J1083,0)</f>
        <v>0</v>
      </c>
      <c r="BJ1083" s="19" t="s">
        <v>82</v>
      </c>
      <c r="BK1083" s="218">
        <f>ROUND(I1083*H1083,2)</f>
        <v>0</v>
      </c>
      <c r="BL1083" s="19" t="s">
        <v>257</v>
      </c>
      <c r="BM1083" s="217" t="s">
        <v>1115</v>
      </c>
    </row>
    <row r="1084" s="2" customFormat="1">
      <c r="A1084" s="40"/>
      <c r="B1084" s="41"/>
      <c r="C1084" s="42"/>
      <c r="D1084" s="219" t="s">
        <v>142</v>
      </c>
      <c r="E1084" s="42"/>
      <c r="F1084" s="220" t="s">
        <v>1116</v>
      </c>
      <c r="G1084" s="42"/>
      <c r="H1084" s="42"/>
      <c r="I1084" s="221"/>
      <c r="J1084" s="42"/>
      <c r="K1084" s="42"/>
      <c r="L1084" s="46"/>
      <c r="M1084" s="222"/>
      <c r="N1084" s="223"/>
      <c r="O1084" s="86"/>
      <c r="P1084" s="86"/>
      <c r="Q1084" s="86"/>
      <c r="R1084" s="86"/>
      <c r="S1084" s="86"/>
      <c r="T1084" s="87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T1084" s="19" t="s">
        <v>142</v>
      </c>
      <c r="AU1084" s="19" t="s">
        <v>84</v>
      </c>
    </row>
    <row r="1085" s="12" customFormat="1" ht="22.8" customHeight="1">
      <c r="A1085" s="12"/>
      <c r="B1085" s="190"/>
      <c r="C1085" s="191"/>
      <c r="D1085" s="192" t="s">
        <v>73</v>
      </c>
      <c r="E1085" s="204" t="s">
        <v>471</v>
      </c>
      <c r="F1085" s="204" t="s">
        <v>472</v>
      </c>
      <c r="G1085" s="191"/>
      <c r="H1085" s="191"/>
      <c r="I1085" s="194"/>
      <c r="J1085" s="205">
        <f>BK1085</f>
        <v>0</v>
      </c>
      <c r="K1085" s="191"/>
      <c r="L1085" s="196"/>
      <c r="M1085" s="197"/>
      <c r="N1085" s="198"/>
      <c r="O1085" s="198"/>
      <c r="P1085" s="199">
        <f>SUM(P1086:P1112)</f>
        <v>0</v>
      </c>
      <c r="Q1085" s="198"/>
      <c r="R1085" s="199">
        <f>SUM(R1086:R1112)</f>
        <v>0.0042100000000000002</v>
      </c>
      <c r="S1085" s="198"/>
      <c r="T1085" s="200">
        <f>SUM(T1086:T1112)</f>
        <v>0</v>
      </c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R1085" s="201" t="s">
        <v>84</v>
      </c>
      <c r="AT1085" s="202" t="s">
        <v>73</v>
      </c>
      <c r="AU1085" s="202" t="s">
        <v>82</v>
      </c>
      <c r="AY1085" s="201" t="s">
        <v>132</v>
      </c>
      <c r="BK1085" s="203">
        <f>SUM(BK1086:BK1112)</f>
        <v>0</v>
      </c>
    </row>
    <row r="1086" s="2" customFormat="1" ht="24.15" customHeight="1">
      <c r="A1086" s="40"/>
      <c r="B1086" s="41"/>
      <c r="C1086" s="206" t="s">
        <v>1117</v>
      </c>
      <c r="D1086" s="206" t="s">
        <v>135</v>
      </c>
      <c r="E1086" s="207" t="s">
        <v>1118</v>
      </c>
      <c r="F1086" s="208" t="s">
        <v>1119</v>
      </c>
      <c r="G1086" s="209" t="s">
        <v>138</v>
      </c>
      <c r="H1086" s="210">
        <v>4.2000000000000002</v>
      </c>
      <c r="I1086" s="211"/>
      <c r="J1086" s="212">
        <f>ROUND(I1086*H1086,2)</f>
        <v>0</v>
      </c>
      <c r="K1086" s="208" t="s">
        <v>19</v>
      </c>
      <c r="L1086" s="46"/>
      <c r="M1086" s="213" t="s">
        <v>19</v>
      </c>
      <c r="N1086" s="214" t="s">
        <v>45</v>
      </c>
      <c r="O1086" s="86"/>
      <c r="P1086" s="215">
        <f>O1086*H1086</f>
        <v>0</v>
      </c>
      <c r="Q1086" s="215">
        <v>5.0000000000000002E-05</v>
      </c>
      <c r="R1086" s="215">
        <f>Q1086*H1086</f>
        <v>0.00021000000000000001</v>
      </c>
      <c r="S1086" s="215">
        <v>0</v>
      </c>
      <c r="T1086" s="216">
        <f>S1086*H1086</f>
        <v>0</v>
      </c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R1086" s="217" t="s">
        <v>257</v>
      </c>
      <c r="AT1086" s="217" t="s">
        <v>135</v>
      </c>
      <c r="AU1086" s="217" t="s">
        <v>84</v>
      </c>
      <c r="AY1086" s="19" t="s">
        <v>132</v>
      </c>
      <c r="BE1086" s="218">
        <f>IF(N1086="základní",J1086,0)</f>
        <v>0</v>
      </c>
      <c r="BF1086" s="218">
        <f>IF(N1086="snížená",J1086,0)</f>
        <v>0</v>
      </c>
      <c r="BG1086" s="218">
        <f>IF(N1086="zákl. přenesená",J1086,0)</f>
        <v>0</v>
      </c>
      <c r="BH1086" s="218">
        <f>IF(N1086="sníž. přenesená",J1086,0)</f>
        <v>0</v>
      </c>
      <c r="BI1086" s="218">
        <f>IF(N1086="nulová",J1086,0)</f>
        <v>0</v>
      </c>
      <c r="BJ1086" s="19" t="s">
        <v>82</v>
      </c>
      <c r="BK1086" s="218">
        <f>ROUND(I1086*H1086,2)</f>
        <v>0</v>
      </c>
      <c r="BL1086" s="19" t="s">
        <v>257</v>
      </c>
      <c r="BM1086" s="217" t="s">
        <v>1120</v>
      </c>
    </row>
    <row r="1087" s="13" customFormat="1">
      <c r="A1087" s="13"/>
      <c r="B1087" s="224"/>
      <c r="C1087" s="225"/>
      <c r="D1087" s="226" t="s">
        <v>144</v>
      </c>
      <c r="E1087" s="227" t="s">
        <v>19</v>
      </c>
      <c r="F1087" s="228" t="s">
        <v>1121</v>
      </c>
      <c r="G1087" s="225"/>
      <c r="H1087" s="227" t="s">
        <v>19</v>
      </c>
      <c r="I1087" s="229"/>
      <c r="J1087" s="225"/>
      <c r="K1087" s="225"/>
      <c r="L1087" s="230"/>
      <c r="M1087" s="231"/>
      <c r="N1087" s="232"/>
      <c r="O1087" s="232"/>
      <c r="P1087" s="232"/>
      <c r="Q1087" s="232"/>
      <c r="R1087" s="232"/>
      <c r="S1087" s="232"/>
      <c r="T1087" s="23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4" t="s">
        <v>144</v>
      </c>
      <c r="AU1087" s="234" t="s">
        <v>84</v>
      </c>
      <c r="AV1087" s="13" t="s">
        <v>82</v>
      </c>
      <c r="AW1087" s="13" t="s">
        <v>36</v>
      </c>
      <c r="AX1087" s="13" t="s">
        <v>74</v>
      </c>
      <c r="AY1087" s="234" t="s">
        <v>132</v>
      </c>
    </row>
    <row r="1088" s="14" customFormat="1">
      <c r="A1088" s="14"/>
      <c r="B1088" s="235"/>
      <c r="C1088" s="236"/>
      <c r="D1088" s="226" t="s">
        <v>144</v>
      </c>
      <c r="E1088" s="237" t="s">
        <v>19</v>
      </c>
      <c r="F1088" s="238" t="s">
        <v>1122</v>
      </c>
      <c r="G1088" s="236"/>
      <c r="H1088" s="239">
        <v>4.2000000000000002</v>
      </c>
      <c r="I1088" s="240"/>
      <c r="J1088" s="236"/>
      <c r="K1088" s="236"/>
      <c r="L1088" s="241"/>
      <c r="M1088" s="242"/>
      <c r="N1088" s="243"/>
      <c r="O1088" s="243"/>
      <c r="P1088" s="243"/>
      <c r="Q1088" s="243"/>
      <c r="R1088" s="243"/>
      <c r="S1088" s="243"/>
      <c r="T1088" s="24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45" t="s">
        <v>144</v>
      </c>
      <c r="AU1088" s="245" t="s">
        <v>84</v>
      </c>
      <c r="AV1088" s="14" t="s">
        <v>84</v>
      </c>
      <c r="AW1088" s="14" t="s">
        <v>36</v>
      </c>
      <c r="AX1088" s="14" t="s">
        <v>74</v>
      </c>
      <c r="AY1088" s="245" t="s">
        <v>132</v>
      </c>
    </row>
    <row r="1089" s="15" customFormat="1">
      <c r="A1089" s="15"/>
      <c r="B1089" s="246"/>
      <c r="C1089" s="247"/>
      <c r="D1089" s="226" t="s">
        <v>144</v>
      </c>
      <c r="E1089" s="248" t="s">
        <v>19</v>
      </c>
      <c r="F1089" s="249" t="s">
        <v>147</v>
      </c>
      <c r="G1089" s="247"/>
      <c r="H1089" s="250">
        <v>4.2000000000000002</v>
      </c>
      <c r="I1089" s="251"/>
      <c r="J1089" s="247"/>
      <c r="K1089" s="247"/>
      <c r="L1089" s="252"/>
      <c r="M1089" s="253"/>
      <c r="N1089" s="254"/>
      <c r="O1089" s="254"/>
      <c r="P1089" s="254"/>
      <c r="Q1089" s="254"/>
      <c r="R1089" s="254"/>
      <c r="S1089" s="254"/>
      <c r="T1089" s="25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56" t="s">
        <v>144</v>
      </c>
      <c r="AU1089" s="256" t="s">
        <v>84</v>
      </c>
      <c r="AV1089" s="15" t="s">
        <v>140</v>
      </c>
      <c r="AW1089" s="15" t="s">
        <v>36</v>
      </c>
      <c r="AX1089" s="15" t="s">
        <v>82</v>
      </c>
      <c r="AY1089" s="256" t="s">
        <v>132</v>
      </c>
    </row>
    <row r="1090" s="2" customFormat="1" ht="24.15" customHeight="1">
      <c r="A1090" s="40"/>
      <c r="B1090" s="41"/>
      <c r="C1090" s="206" t="s">
        <v>1123</v>
      </c>
      <c r="D1090" s="206" t="s">
        <v>135</v>
      </c>
      <c r="E1090" s="207" t="s">
        <v>1124</v>
      </c>
      <c r="F1090" s="208" t="s">
        <v>1125</v>
      </c>
      <c r="G1090" s="209" t="s">
        <v>194</v>
      </c>
      <c r="H1090" s="210">
        <v>4</v>
      </c>
      <c r="I1090" s="211"/>
      <c r="J1090" s="212">
        <f>ROUND(I1090*H1090,2)</f>
        <v>0</v>
      </c>
      <c r="K1090" s="208" t="s">
        <v>139</v>
      </c>
      <c r="L1090" s="46"/>
      <c r="M1090" s="213" t="s">
        <v>19</v>
      </c>
      <c r="N1090" s="214" t="s">
        <v>45</v>
      </c>
      <c r="O1090" s="86"/>
      <c r="P1090" s="215">
        <f>O1090*H1090</f>
        <v>0</v>
      </c>
      <c r="Q1090" s="215">
        <v>0</v>
      </c>
      <c r="R1090" s="215">
        <f>Q1090*H1090</f>
        <v>0</v>
      </c>
      <c r="S1090" s="215">
        <v>0</v>
      </c>
      <c r="T1090" s="216">
        <f>S1090*H1090</f>
        <v>0</v>
      </c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R1090" s="217" t="s">
        <v>257</v>
      </c>
      <c r="AT1090" s="217" t="s">
        <v>135</v>
      </c>
      <c r="AU1090" s="217" t="s">
        <v>84</v>
      </c>
      <c r="AY1090" s="19" t="s">
        <v>132</v>
      </c>
      <c r="BE1090" s="218">
        <f>IF(N1090="základní",J1090,0)</f>
        <v>0</v>
      </c>
      <c r="BF1090" s="218">
        <f>IF(N1090="snížená",J1090,0)</f>
        <v>0</v>
      </c>
      <c r="BG1090" s="218">
        <f>IF(N1090="zákl. přenesená",J1090,0)</f>
        <v>0</v>
      </c>
      <c r="BH1090" s="218">
        <f>IF(N1090="sníž. přenesená",J1090,0)</f>
        <v>0</v>
      </c>
      <c r="BI1090" s="218">
        <f>IF(N1090="nulová",J1090,0)</f>
        <v>0</v>
      </c>
      <c r="BJ1090" s="19" t="s">
        <v>82</v>
      </c>
      <c r="BK1090" s="218">
        <f>ROUND(I1090*H1090,2)</f>
        <v>0</v>
      </c>
      <c r="BL1090" s="19" t="s">
        <v>257</v>
      </c>
      <c r="BM1090" s="217" t="s">
        <v>1126</v>
      </c>
    </row>
    <row r="1091" s="2" customFormat="1">
      <c r="A1091" s="40"/>
      <c r="B1091" s="41"/>
      <c r="C1091" s="42"/>
      <c r="D1091" s="219" t="s">
        <v>142</v>
      </c>
      <c r="E1091" s="42"/>
      <c r="F1091" s="220" t="s">
        <v>1127</v>
      </c>
      <c r="G1091" s="42"/>
      <c r="H1091" s="42"/>
      <c r="I1091" s="221"/>
      <c r="J1091" s="42"/>
      <c r="K1091" s="42"/>
      <c r="L1091" s="46"/>
      <c r="M1091" s="222"/>
      <c r="N1091" s="223"/>
      <c r="O1091" s="86"/>
      <c r="P1091" s="86"/>
      <c r="Q1091" s="86"/>
      <c r="R1091" s="86"/>
      <c r="S1091" s="86"/>
      <c r="T1091" s="87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T1091" s="19" t="s">
        <v>142</v>
      </c>
      <c r="AU1091" s="19" t="s">
        <v>84</v>
      </c>
    </row>
    <row r="1092" s="13" customFormat="1">
      <c r="A1092" s="13"/>
      <c r="B1092" s="224"/>
      <c r="C1092" s="225"/>
      <c r="D1092" s="226" t="s">
        <v>144</v>
      </c>
      <c r="E1092" s="227" t="s">
        <v>19</v>
      </c>
      <c r="F1092" s="228" t="s">
        <v>162</v>
      </c>
      <c r="G1092" s="225"/>
      <c r="H1092" s="227" t="s">
        <v>19</v>
      </c>
      <c r="I1092" s="229"/>
      <c r="J1092" s="225"/>
      <c r="K1092" s="225"/>
      <c r="L1092" s="230"/>
      <c r="M1092" s="231"/>
      <c r="N1092" s="232"/>
      <c r="O1092" s="232"/>
      <c r="P1092" s="232"/>
      <c r="Q1092" s="232"/>
      <c r="R1092" s="232"/>
      <c r="S1092" s="232"/>
      <c r="T1092" s="23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4" t="s">
        <v>144</v>
      </c>
      <c r="AU1092" s="234" t="s">
        <v>84</v>
      </c>
      <c r="AV1092" s="13" t="s">
        <v>82</v>
      </c>
      <c r="AW1092" s="13" t="s">
        <v>36</v>
      </c>
      <c r="AX1092" s="13" t="s">
        <v>74</v>
      </c>
      <c r="AY1092" s="234" t="s">
        <v>132</v>
      </c>
    </row>
    <row r="1093" s="14" customFormat="1">
      <c r="A1093" s="14"/>
      <c r="B1093" s="235"/>
      <c r="C1093" s="236"/>
      <c r="D1093" s="226" t="s">
        <v>144</v>
      </c>
      <c r="E1093" s="237" t="s">
        <v>19</v>
      </c>
      <c r="F1093" s="238" t="s">
        <v>82</v>
      </c>
      <c r="G1093" s="236"/>
      <c r="H1093" s="239">
        <v>1</v>
      </c>
      <c r="I1093" s="240"/>
      <c r="J1093" s="236"/>
      <c r="K1093" s="236"/>
      <c r="L1093" s="241"/>
      <c r="M1093" s="242"/>
      <c r="N1093" s="243"/>
      <c r="O1093" s="243"/>
      <c r="P1093" s="243"/>
      <c r="Q1093" s="243"/>
      <c r="R1093" s="243"/>
      <c r="S1093" s="243"/>
      <c r="T1093" s="24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5" t="s">
        <v>144</v>
      </c>
      <c r="AU1093" s="245" t="s">
        <v>84</v>
      </c>
      <c r="AV1093" s="14" t="s">
        <v>84</v>
      </c>
      <c r="AW1093" s="14" t="s">
        <v>36</v>
      </c>
      <c r="AX1093" s="14" t="s">
        <v>74</v>
      </c>
      <c r="AY1093" s="245" t="s">
        <v>132</v>
      </c>
    </row>
    <row r="1094" s="13" customFormat="1">
      <c r="A1094" s="13"/>
      <c r="B1094" s="224"/>
      <c r="C1094" s="225"/>
      <c r="D1094" s="226" t="s">
        <v>144</v>
      </c>
      <c r="E1094" s="227" t="s">
        <v>19</v>
      </c>
      <c r="F1094" s="228" t="s">
        <v>164</v>
      </c>
      <c r="G1094" s="225"/>
      <c r="H1094" s="227" t="s">
        <v>19</v>
      </c>
      <c r="I1094" s="229"/>
      <c r="J1094" s="225"/>
      <c r="K1094" s="225"/>
      <c r="L1094" s="230"/>
      <c r="M1094" s="231"/>
      <c r="N1094" s="232"/>
      <c r="O1094" s="232"/>
      <c r="P1094" s="232"/>
      <c r="Q1094" s="232"/>
      <c r="R1094" s="232"/>
      <c r="S1094" s="232"/>
      <c r="T1094" s="23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4" t="s">
        <v>144</v>
      </c>
      <c r="AU1094" s="234" t="s">
        <v>84</v>
      </c>
      <c r="AV1094" s="13" t="s">
        <v>82</v>
      </c>
      <c r="AW1094" s="13" t="s">
        <v>36</v>
      </c>
      <c r="AX1094" s="13" t="s">
        <v>74</v>
      </c>
      <c r="AY1094" s="234" t="s">
        <v>132</v>
      </c>
    </row>
    <row r="1095" s="14" customFormat="1">
      <c r="A1095" s="14"/>
      <c r="B1095" s="235"/>
      <c r="C1095" s="236"/>
      <c r="D1095" s="226" t="s">
        <v>144</v>
      </c>
      <c r="E1095" s="237" t="s">
        <v>19</v>
      </c>
      <c r="F1095" s="238" t="s">
        <v>82</v>
      </c>
      <c r="G1095" s="236"/>
      <c r="H1095" s="239">
        <v>1</v>
      </c>
      <c r="I1095" s="240"/>
      <c r="J1095" s="236"/>
      <c r="K1095" s="236"/>
      <c r="L1095" s="241"/>
      <c r="M1095" s="242"/>
      <c r="N1095" s="243"/>
      <c r="O1095" s="243"/>
      <c r="P1095" s="243"/>
      <c r="Q1095" s="243"/>
      <c r="R1095" s="243"/>
      <c r="S1095" s="243"/>
      <c r="T1095" s="24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5" t="s">
        <v>144</v>
      </c>
      <c r="AU1095" s="245" t="s">
        <v>84</v>
      </c>
      <c r="AV1095" s="14" t="s">
        <v>84</v>
      </c>
      <c r="AW1095" s="14" t="s">
        <v>36</v>
      </c>
      <c r="AX1095" s="14" t="s">
        <v>74</v>
      </c>
      <c r="AY1095" s="245" t="s">
        <v>132</v>
      </c>
    </row>
    <row r="1096" s="13" customFormat="1">
      <c r="A1096" s="13"/>
      <c r="B1096" s="224"/>
      <c r="C1096" s="225"/>
      <c r="D1096" s="226" t="s">
        <v>144</v>
      </c>
      <c r="E1096" s="227" t="s">
        <v>19</v>
      </c>
      <c r="F1096" s="228" t="s">
        <v>153</v>
      </c>
      <c r="G1096" s="225"/>
      <c r="H1096" s="227" t="s">
        <v>19</v>
      </c>
      <c r="I1096" s="229"/>
      <c r="J1096" s="225"/>
      <c r="K1096" s="225"/>
      <c r="L1096" s="230"/>
      <c r="M1096" s="231"/>
      <c r="N1096" s="232"/>
      <c r="O1096" s="232"/>
      <c r="P1096" s="232"/>
      <c r="Q1096" s="232"/>
      <c r="R1096" s="232"/>
      <c r="S1096" s="232"/>
      <c r="T1096" s="23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4" t="s">
        <v>144</v>
      </c>
      <c r="AU1096" s="234" t="s">
        <v>84</v>
      </c>
      <c r="AV1096" s="13" t="s">
        <v>82</v>
      </c>
      <c r="AW1096" s="13" t="s">
        <v>36</v>
      </c>
      <c r="AX1096" s="13" t="s">
        <v>74</v>
      </c>
      <c r="AY1096" s="234" t="s">
        <v>132</v>
      </c>
    </row>
    <row r="1097" s="14" customFormat="1">
      <c r="A1097" s="14"/>
      <c r="B1097" s="235"/>
      <c r="C1097" s="236"/>
      <c r="D1097" s="226" t="s">
        <v>144</v>
      </c>
      <c r="E1097" s="237" t="s">
        <v>19</v>
      </c>
      <c r="F1097" s="238" t="s">
        <v>82</v>
      </c>
      <c r="G1097" s="236"/>
      <c r="H1097" s="239">
        <v>1</v>
      </c>
      <c r="I1097" s="240"/>
      <c r="J1097" s="236"/>
      <c r="K1097" s="236"/>
      <c r="L1097" s="241"/>
      <c r="M1097" s="242"/>
      <c r="N1097" s="243"/>
      <c r="O1097" s="243"/>
      <c r="P1097" s="243"/>
      <c r="Q1097" s="243"/>
      <c r="R1097" s="243"/>
      <c r="S1097" s="243"/>
      <c r="T1097" s="24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5" t="s">
        <v>144</v>
      </c>
      <c r="AU1097" s="245" t="s">
        <v>84</v>
      </c>
      <c r="AV1097" s="14" t="s">
        <v>84</v>
      </c>
      <c r="AW1097" s="14" t="s">
        <v>36</v>
      </c>
      <c r="AX1097" s="14" t="s">
        <v>74</v>
      </c>
      <c r="AY1097" s="245" t="s">
        <v>132</v>
      </c>
    </row>
    <row r="1098" s="13" customFormat="1">
      <c r="A1098" s="13"/>
      <c r="B1098" s="224"/>
      <c r="C1098" s="225"/>
      <c r="D1098" s="226" t="s">
        <v>144</v>
      </c>
      <c r="E1098" s="227" t="s">
        <v>19</v>
      </c>
      <c r="F1098" s="228" t="s">
        <v>167</v>
      </c>
      <c r="G1098" s="225"/>
      <c r="H1098" s="227" t="s">
        <v>19</v>
      </c>
      <c r="I1098" s="229"/>
      <c r="J1098" s="225"/>
      <c r="K1098" s="225"/>
      <c r="L1098" s="230"/>
      <c r="M1098" s="231"/>
      <c r="N1098" s="232"/>
      <c r="O1098" s="232"/>
      <c r="P1098" s="232"/>
      <c r="Q1098" s="232"/>
      <c r="R1098" s="232"/>
      <c r="S1098" s="232"/>
      <c r="T1098" s="23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4" t="s">
        <v>144</v>
      </c>
      <c r="AU1098" s="234" t="s">
        <v>84</v>
      </c>
      <c r="AV1098" s="13" t="s">
        <v>82</v>
      </c>
      <c r="AW1098" s="13" t="s">
        <v>36</v>
      </c>
      <c r="AX1098" s="13" t="s">
        <v>74</v>
      </c>
      <c r="AY1098" s="234" t="s">
        <v>132</v>
      </c>
    </row>
    <row r="1099" s="14" customFormat="1">
      <c r="A1099" s="14"/>
      <c r="B1099" s="235"/>
      <c r="C1099" s="236"/>
      <c r="D1099" s="226" t="s">
        <v>144</v>
      </c>
      <c r="E1099" s="237" t="s">
        <v>19</v>
      </c>
      <c r="F1099" s="238" t="s">
        <v>82</v>
      </c>
      <c r="G1099" s="236"/>
      <c r="H1099" s="239">
        <v>1</v>
      </c>
      <c r="I1099" s="240"/>
      <c r="J1099" s="236"/>
      <c r="K1099" s="236"/>
      <c r="L1099" s="241"/>
      <c r="M1099" s="242"/>
      <c r="N1099" s="243"/>
      <c r="O1099" s="243"/>
      <c r="P1099" s="243"/>
      <c r="Q1099" s="243"/>
      <c r="R1099" s="243"/>
      <c r="S1099" s="243"/>
      <c r="T1099" s="24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5" t="s">
        <v>144</v>
      </c>
      <c r="AU1099" s="245" t="s">
        <v>84</v>
      </c>
      <c r="AV1099" s="14" t="s">
        <v>84</v>
      </c>
      <c r="AW1099" s="14" t="s">
        <v>36</v>
      </c>
      <c r="AX1099" s="14" t="s">
        <v>74</v>
      </c>
      <c r="AY1099" s="245" t="s">
        <v>132</v>
      </c>
    </row>
    <row r="1100" s="15" customFormat="1">
      <c r="A1100" s="15"/>
      <c r="B1100" s="246"/>
      <c r="C1100" s="247"/>
      <c r="D1100" s="226" t="s">
        <v>144</v>
      </c>
      <c r="E1100" s="248" t="s">
        <v>19</v>
      </c>
      <c r="F1100" s="249" t="s">
        <v>147</v>
      </c>
      <c r="G1100" s="247"/>
      <c r="H1100" s="250">
        <v>4</v>
      </c>
      <c r="I1100" s="251"/>
      <c r="J1100" s="247"/>
      <c r="K1100" s="247"/>
      <c r="L1100" s="252"/>
      <c r="M1100" s="253"/>
      <c r="N1100" s="254"/>
      <c r="O1100" s="254"/>
      <c r="P1100" s="254"/>
      <c r="Q1100" s="254"/>
      <c r="R1100" s="254"/>
      <c r="S1100" s="254"/>
      <c r="T1100" s="25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T1100" s="256" t="s">
        <v>144</v>
      </c>
      <c r="AU1100" s="256" t="s">
        <v>84</v>
      </c>
      <c r="AV1100" s="15" t="s">
        <v>140</v>
      </c>
      <c r="AW1100" s="15" t="s">
        <v>36</v>
      </c>
      <c r="AX1100" s="15" t="s">
        <v>82</v>
      </c>
      <c r="AY1100" s="256" t="s">
        <v>132</v>
      </c>
    </row>
    <row r="1101" s="2" customFormat="1" ht="16.5" customHeight="1">
      <c r="A1101" s="40"/>
      <c r="B1101" s="41"/>
      <c r="C1101" s="260" t="s">
        <v>1128</v>
      </c>
      <c r="D1101" s="260" t="s">
        <v>602</v>
      </c>
      <c r="E1101" s="261" t="s">
        <v>1129</v>
      </c>
      <c r="F1101" s="262" t="s">
        <v>1130</v>
      </c>
      <c r="G1101" s="263" t="s">
        <v>194</v>
      </c>
      <c r="H1101" s="264">
        <v>4</v>
      </c>
      <c r="I1101" s="265"/>
      <c r="J1101" s="266">
        <f>ROUND(I1101*H1101,2)</f>
        <v>0</v>
      </c>
      <c r="K1101" s="262" t="s">
        <v>139</v>
      </c>
      <c r="L1101" s="267"/>
      <c r="M1101" s="268" t="s">
        <v>19</v>
      </c>
      <c r="N1101" s="269" t="s">
        <v>45</v>
      </c>
      <c r="O1101" s="86"/>
      <c r="P1101" s="215">
        <f>O1101*H1101</f>
        <v>0</v>
      </c>
      <c r="Q1101" s="215">
        <v>0.001</v>
      </c>
      <c r="R1101" s="215">
        <f>Q1101*H1101</f>
        <v>0.0040000000000000001</v>
      </c>
      <c r="S1101" s="215">
        <v>0</v>
      </c>
      <c r="T1101" s="216">
        <f>S1101*H1101</f>
        <v>0</v>
      </c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R1101" s="217" t="s">
        <v>369</v>
      </c>
      <c r="AT1101" s="217" t="s">
        <v>602</v>
      </c>
      <c r="AU1101" s="217" t="s">
        <v>84</v>
      </c>
      <c r="AY1101" s="19" t="s">
        <v>132</v>
      </c>
      <c r="BE1101" s="218">
        <f>IF(N1101="základní",J1101,0)</f>
        <v>0</v>
      </c>
      <c r="BF1101" s="218">
        <f>IF(N1101="snížená",J1101,0)</f>
        <v>0</v>
      </c>
      <c r="BG1101" s="218">
        <f>IF(N1101="zákl. přenesená",J1101,0)</f>
        <v>0</v>
      </c>
      <c r="BH1101" s="218">
        <f>IF(N1101="sníž. přenesená",J1101,0)</f>
        <v>0</v>
      </c>
      <c r="BI1101" s="218">
        <f>IF(N1101="nulová",J1101,0)</f>
        <v>0</v>
      </c>
      <c r="BJ1101" s="19" t="s">
        <v>82</v>
      </c>
      <c r="BK1101" s="218">
        <f>ROUND(I1101*H1101,2)</f>
        <v>0</v>
      </c>
      <c r="BL1101" s="19" t="s">
        <v>257</v>
      </c>
      <c r="BM1101" s="217" t="s">
        <v>1131</v>
      </c>
    </row>
    <row r="1102" s="13" customFormat="1">
      <c r="A1102" s="13"/>
      <c r="B1102" s="224"/>
      <c r="C1102" s="225"/>
      <c r="D1102" s="226" t="s">
        <v>144</v>
      </c>
      <c r="E1102" s="227" t="s">
        <v>19</v>
      </c>
      <c r="F1102" s="228" t="s">
        <v>162</v>
      </c>
      <c r="G1102" s="225"/>
      <c r="H1102" s="227" t="s">
        <v>19</v>
      </c>
      <c r="I1102" s="229"/>
      <c r="J1102" s="225"/>
      <c r="K1102" s="225"/>
      <c r="L1102" s="230"/>
      <c r="M1102" s="231"/>
      <c r="N1102" s="232"/>
      <c r="O1102" s="232"/>
      <c r="P1102" s="232"/>
      <c r="Q1102" s="232"/>
      <c r="R1102" s="232"/>
      <c r="S1102" s="232"/>
      <c r="T1102" s="23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4" t="s">
        <v>144</v>
      </c>
      <c r="AU1102" s="234" t="s">
        <v>84</v>
      </c>
      <c r="AV1102" s="13" t="s">
        <v>82</v>
      </c>
      <c r="AW1102" s="13" t="s">
        <v>36</v>
      </c>
      <c r="AX1102" s="13" t="s">
        <v>74</v>
      </c>
      <c r="AY1102" s="234" t="s">
        <v>132</v>
      </c>
    </row>
    <row r="1103" s="14" customFormat="1">
      <c r="A1103" s="14"/>
      <c r="B1103" s="235"/>
      <c r="C1103" s="236"/>
      <c r="D1103" s="226" t="s">
        <v>144</v>
      </c>
      <c r="E1103" s="237" t="s">
        <v>19</v>
      </c>
      <c r="F1103" s="238" t="s">
        <v>82</v>
      </c>
      <c r="G1103" s="236"/>
      <c r="H1103" s="239">
        <v>1</v>
      </c>
      <c r="I1103" s="240"/>
      <c r="J1103" s="236"/>
      <c r="K1103" s="236"/>
      <c r="L1103" s="241"/>
      <c r="M1103" s="242"/>
      <c r="N1103" s="243"/>
      <c r="O1103" s="243"/>
      <c r="P1103" s="243"/>
      <c r="Q1103" s="243"/>
      <c r="R1103" s="243"/>
      <c r="S1103" s="243"/>
      <c r="T1103" s="24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5" t="s">
        <v>144</v>
      </c>
      <c r="AU1103" s="245" t="s">
        <v>84</v>
      </c>
      <c r="AV1103" s="14" t="s">
        <v>84</v>
      </c>
      <c r="AW1103" s="14" t="s">
        <v>36</v>
      </c>
      <c r="AX1103" s="14" t="s">
        <v>74</v>
      </c>
      <c r="AY1103" s="245" t="s">
        <v>132</v>
      </c>
    </row>
    <row r="1104" s="13" customFormat="1">
      <c r="A1104" s="13"/>
      <c r="B1104" s="224"/>
      <c r="C1104" s="225"/>
      <c r="D1104" s="226" t="s">
        <v>144</v>
      </c>
      <c r="E1104" s="227" t="s">
        <v>19</v>
      </c>
      <c r="F1104" s="228" t="s">
        <v>164</v>
      </c>
      <c r="G1104" s="225"/>
      <c r="H1104" s="227" t="s">
        <v>19</v>
      </c>
      <c r="I1104" s="229"/>
      <c r="J1104" s="225"/>
      <c r="K1104" s="225"/>
      <c r="L1104" s="230"/>
      <c r="M1104" s="231"/>
      <c r="N1104" s="232"/>
      <c r="O1104" s="232"/>
      <c r="P1104" s="232"/>
      <c r="Q1104" s="232"/>
      <c r="R1104" s="232"/>
      <c r="S1104" s="232"/>
      <c r="T1104" s="23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4" t="s">
        <v>144</v>
      </c>
      <c r="AU1104" s="234" t="s">
        <v>84</v>
      </c>
      <c r="AV1104" s="13" t="s">
        <v>82</v>
      </c>
      <c r="AW1104" s="13" t="s">
        <v>36</v>
      </c>
      <c r="AX1104" s="13" t="s">
        <v>74</v>
      </c>
      <c r="AY1104" s="234" t="s">
        <v>132</v>
      </c>
    </row>
    <row r="1105" s="14" customFormat="1">
      <c r="A1105" s="14"/>
      <c r="B1105" s="235"/>
      <c r="C1105" s="236"/>
      <c r="D1105" s="226" t="s">
        <v>144</v>
      </c>
      <c r="E1105" s="237" t="s">
        <v>19</v>
      </c>
      <c r="F1105" s="238" t="s">
        <v>82</v>
      </c>
      <c r="G1105" s="236"/>
      <c r="H1105" s="239">
        <v>1</v>
      </c>
      <c r="I1105" s="240"/>
      <c r="J1105" s="236"/>
      <c r="K1105" s="236"/>
      <c r="L1105" s="241"/>
      <c r="M1105" s="242"/>
      <c r="N1105" s="243"/>
      <c r="O1105" s="243"/>
      <c r="P1105" s="243"/>
      <c r="Q1105" s="243"/>
      <c r="R1105" s="243"/>
      <c r="S1105" s="243"/>
      <c r="T1105" s="24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5" t="s">
        <v>144</v>
      </c>
      <c r="AU1105" s="245" t="s">
        <v>84</v>
      </c>
      <c r="AV1105" s="14" t="s">
        <v>84</v>
      </c>
      <c r="AW1105" s="14" t="s">
        <v>36</v>
      </c>
      <c r="AX1105" s="14" t="s">
        <v>74</v>
      </c>
      <c r="AY1105" s="245" t="s">
        <v>132</v>
      </c>
    </row>
    <row r="1106" s="13" customFormat="1">
      <c r="A1106" s="13"/>
      <c r="B1106" s="224"/>
      <c r="C1106" s="225"/>
      <c r="D1106" s="226" t="s">
        <v>144</v>
      </c>
      <c r="E1106" s="227" t="s">
        <v>19</v>
      </c>
      <c r="F1106" s="228" t="s">
        <v>153</v>
      </c>
      <c r="G1106" s="225"/>
      <c r="H1106" s="227" t="s">
        <v>19</v>
      </c>
      <c r="I1106" s="229"/>
      <c r="J1106" s="225"/>
      <c r="K1106" s="225"/>
      <c r="L1106" s="230"/>
      <c r="M1106" s="231"/>
      <c r="N1106" s="232"/>
      <c r="O1106" s="232"/>
      <c r="P1106" s="232"/>
      <c r="Q1106" s="232"/>
      <c r="R1106" s="232"/>
      <c r="S1106" s="232"/>
      <c r="T1106" s="23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4" t="s">
        <v>144</v>
      </c>
      <c r="AU1106" s="234" t="s">
        <v>84</v>
      </c>
      <c r="AV1106" s="13" t="s">
        <v>82</v>
      </c>
      <c r="AW1106" s="13" t="s">
        <v>36</v>
      </c>
      <c r="AX1106" s="13" t="s">
        <v>74</v>
      </c>
      <c r="AY1106" s="234" t="s">
        <v>132</v>
      </c>
    </row>
    <row r="1107" s="14" customFormat="1">
      <c r="A1107" s="14"/>
      <c r="B1107" s="235"/>
      <c r="C1107" s="236"/>
      <c r="D1107" s="226" t="s">
        <v>144</v>
      </c>
      <c r="E1107" s="237" t="s">
        <v>19</v>
      </c>
      <c r="F1107" s="238" t="s">
        <v>82</v>
      </c>
      <c r="G1107" s="236"/>
      <c r="H1107" s="239">
        <v>1</v>
      </c>
      <c r="I1107" s="240"/>
      <c r="J1107" s="236"/>
      <c r="K1107" s="236"/>
      <c r="L1107" s="241"/>
      <c r="M1107" s="242"/>
      <c r="N1107" s="243"/>
      <c r="O1107" s="243"/>
      <c r="P1107" s="243"/>
      <c r="Q1107" s="243"/>
      <c r="R1107" s="243"/>
      <c r="S1107" s="243"/>
      <c r="T1107" s="24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5" t="s">
        <v>144</v>
      </c>
      <c r="AU1107" s="245" t="s">
        <v>84</v>
      </c>
      <c r="AV1107" s="14" t="s">
        <v>84</v>
      </c>
      <c r="AW1107" s="14" t="s">
        <v>36</v>
      </c>
      <c r="AX1107" s="14" t="s">
        <v>74</v>
      </c>
      <c r="AY1107" s="245" t="s">
        <v>132</v>
      </c>
    </row>
    <row r="1108" s="13" customFormat="1">
      <c r="A1108" s="13"/>
      <c r="B1108" s="224"/>
      <c r="C1108" s="225"/>
      <c r="D1108" s="226" t="s">
        <v>144</v>
      </c>
      <c r="E1108" s="227" t="s">
        <v>19</v>
      </c>
      <c r="F1108" s="228" t="s">
        <v>167</v>
      </c>
      <c r="G1108" s="225"/>
      <c r="H1108" s="227" t="s">
        <v>19</v>
      </c>
      <c r="I1108" s="229"/>
      <c r="J1108" s="225"/>
      <c r="K1108" s="225"/>
      <c r="L1108" s="230"/>
      <c r="M1108" s="231"/>
      <c r="N1108" s="232"/>
      <c r="O1108" s="232"/>
      <c r="P1108" s="232"/>
      <c r="Q1108" s="232"/>
      <c r="R1108" s="232"/>
      <c r="S1108" s="232"/>
      <c r="T1108" s="23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4" t="s">
        <v>144</v>
      </c>
      <c r="AU1108" s="234" t="s">
        <v>84</v>
      </c>
      <c r="AV1108" s="13" t="s">
        <v>82</v>
      </c>
      <c r="AW1108" s="13" t="s">
        <v>36</v>
      </c>
      <c r="AX1108" s="13" t="s">
        <v>74</v>
      </c>
      <c r="AY1108" s="234" t="s">
        <v>132</v>
      </c>
    </row>
    <row r="1109" s="14" customFormat="1">
      <c r="A1109" s="14"/>
      <c r="B1109" s="235"/>
      <c r="C1109" s="236"/>
      <c r="D1109" s="226" t="s">
        <v>144</v>
      </c>
      <c r="E1109" s="237" t="s">
        <v>19</v>
      </c>
      <c r="F1109" s="238" t="s">
        <v>82</v>
      </c>
      <c r="G1109" s="236"/>
      <c r="H1109" s="239">
        <v>1</v>
      </c>
      <c r="I1109" s="240"/>
      <c r="J1109" s="236"/>
      <c r="K1109" s="236"/>
      <c r="L1109" s="241"/>
      <c r="M1109" s="242"/>
      <c r="N1109" s="243"/>
      <c r="O1109" s="243"/>
      <c r="P1109" s="243"/>
      <c r="Q1109" s="243"/>
      <c r="R1109" s="243"/>
      <c r="S1109" s="243"/>
      <c r="T1109" s="24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5" t="s">
        <v>144</v>
      </c>
      <c r="AU1109" s="245" t="s">
        <v>84</v>
      </c>
      <c r="AV1109" s="14" t="s">
        <v>84</v>
      </c>
      <c r="AW1109" s="14" t="s">
        <v>36</v>
      </c>
      <c r="AX1109" s="14" t="s">
        <v>74</v>
      </c>
      <c r="AY1109" s="245" t="s">
        <v>132</v>
      </c>
    </row>
    <row r="1110" s="15" customFormat="1">
      <c r="A1110" s="15"/>
      <c r="B1110" s="246"/>
      <c r="C1110" s="247"/>
      <c r="D1110" s="226" t="s">
        <v>144</v>
      </c>
      <c r="E1110" s="248" t="s">
        <v>19</v>
      </c>
      <c r="F1110" s="249" t="s">
        <v>147</v>
      </c>
      <c r="G1110" s="247"/>
      <c r="H1110" s="250">
        <v>4</v>
      </c>
      <c r="I1110" s="251"/>
      <c r="J1110" s="247"/>
      <c r="K1110" s="247"/>
      <c r="L1110" s="252"/>
      <c r="M1110" s="253"/>
      <c r="N1110" s="254"/>
      <c r="O1110" s="254"/>
      <c r="P1110" s="254"/>
      <c r="Q1110" s="254"/>
      <c r="R1110" s="254"/>
      <c r="S1110" s="254"/>
      <c r="T1110" s="25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56" t="s">
        <v>144</v>
      </c>
      <c r="AU1110" s="256" t="s">
        <v>84</v>
      </c>
      <c r="AV1110" s="15" t="s">
        <v>140</v>
      </c>
      <c r="AW1110" s="15" t="s">
        <v>36</v>
      </c>
      <c r="AX1110" s="15" t="s">
        <v>82</v>
      </c>
      <c r="AY1110" s="256" t="s">
        <v>132</v>
      </c>
    </row>
    <row r="1111" s="2" customFormat="1" ht="55.5" customHeight="1">
      <c r="A1111" s="40"/>
      <c r="B1111" s="41"/>
      <c r="C1111" s="206" t="s">
        <v>1132</v>
      </c>
      <c r="D1111" s="206" t="s">
        <v>135</v>
      </c>
      <c r="E1111" s="207" t="s">
        <v>1133</v>
      </c>
      <c r="F1111" s="208" t="s">
        <v>1134</v>
      </c>
      <c r="G1111" s="209" t="s">
        <v>227</v>
      </c>
      <c r="H1111" s="210">
        <v>0.0040000000000000001</v>
      </c>
      <c r="I1111" s="211"/>
      <c r="J1111" s="212">
        <f>ROUND(I1111*H1111,2)</f>
        <v>0</v>
      </c>
      <c r="K1111" s="208" t="s">
        <v>139</v>
      </c>
      <c r="L1111" s="46"/>
      <c r="M1111" s="213" t="s">
        <v>19</v>
      </c>
      <c r="N1111" s="214" t="s">
        <v>45</v>
      </c>
      <c r="O1111" s="86"/>
      <c r="P1111" s="215">
        <f>O1111*H1111</f>
        <v>0</v>
      </c>
      <c r="Q1111" s="215">
        <v>0</v>
      </c>
      <c r="R1111" s="215">
        <f>Q1111*H1111</f>
        <v>0</v>
      </c>
      <c r="S1111" s="215">
        <v>0</v>
      </c>
      <c r="T1111" s="216">
        <f>S1111*H1111</f>
        <v>0</v>
      </c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R1111" s="217" t="s">
        <v>257</v>
      </c>
      <c r="AT1111" s="217" t="s">
        <v>135</v>
      </c>
      <c r="AU1111" s="217" t="s">
        <v>84</v>
      </c>
      <c r="AY1111" s="19" t="s">
        <v>132</v>
      </c>
      <c r="BE1111" s="218">
        <f>IF(N1111="základní",J1111,0)</f>
        <v>0</v>
      </c>
      <c r="BF1111" s="218">
        <f>IF(N1111="snížená",J1111,0)</f>
        <v>0</v>
      </c>
      <c r="BG1111" s="218">
        <f>IF(N1111="zákl. přenesená",J1111,0)</f>
        <v>0</v>
      </c>
      <c r="BH1111" s="218">
        <f>IF(N1111="sníž. přenesená",J1111,0)</f>
        <v>0</v>
      </c>
      <c r="BI1111" s="218">
        <f>IF(N1111="nulová",J1111,0)</f>
        <v>0</v>
      </c>
      <c r="BJ1111" s="19" t="s">
        <v>82</v>
      </c>
      <c r="BK1111" s="218">
        <f>ROUND(I1111*H1111,2)</f>
        <v>0</v>
      </c>
      <c r="BL1111" s="19" t="s">
        <v>257</v>
      </c>
      <c r="BM1111" s="217" t="s">
        <v>1135</v>
      </c>
    </row>
    <row r="1112" s="2" customFormat="1">
      <c r="A1112" s="40"/>
      <c r="B1112" s="41"/>
      <c r="C1112" s="42"/>
      <c r="D1112" s="219" t="s">
        <v>142</v>
      </c>
      <c r="E1112" s="42"/>
      <c r="F1112" s="220" t="s">
        <v>1136</v>
      </c>
      <c r="G1112" s="42"/>
      <c r="H1112" s="42"/>
      <c r="I1112" s="221"/>
      <c r="J1112" s="42"/>
      <c r="K1112" s="42"/>
      <c r="L1112" s="46"/>
      <c r="M1112" s="222"/>
      <c r="N1112" s="223"/>
      <c r="O1112" s="86"/>
      <c r="P1112" s="86"/>
      <c r="Q1112" s="86"/>
      <c r="R1112" s="86"/>
      <c r="S1112" s="86"/>
      <c r="T1112" s="87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T1112" s="19" t="s">
        <v>142</v>
      </c>
      <c r="AU1112" s="19" t="s">
        <v>84</v>
      </c>
    </row>
    <row r="1113" s="12" customFormat="1" ht="22.8" customHeight="1">
      <c r="A1113" s="12"/>
      <c r="B1113" s="190"/>
      <c r="C1113" s="191"/>
      <c r="D1113" s="192" t="s">
        <v>73</v>
      </c>
      <c r="E1113" s="204" t="s">
        <v>480</v>
      </c>
      <c r="F1113" s="204" t="s">
        <v>481</v>
      </c>
      <c r="G1113" s="191"/>
      <c r="H1113" s="191"/>
      <c r="I1113" s="194"/>
      <c r="J1113" s="205">
        <f>BK1113</f>
        <v>0</v>
      </c>
      <c r="K1113" s="191"/>
      <c r="L1113" s="196"/>
      <c r="M1113" s="197"/>
      <c r="N1113" s="198"/>
      <c r="O1113" s="198"/>
      <c r="P1113" s="199">
        <f>SUM(P1114:P1246)</f>
        <v>0</v>
      </c>
      <c r="Q1113" s="198"/>
      <c r="R1113" s="199">
        <f>SUM(R1114:R1246)</f>
        <v>4.3225164000000005</v>
      </c>
      <c r="S1113" s="198"/>
      <c r="T1113" s="200">
        <f>SUM(T1114:T1246)</f>
        <v>0</v>
      </c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R1113" s="201" t="s">
        <v>84</v>
      </c>
      <c r="AT1113" s="202" t="s">
        <v>73</v>
      </c>
      <c r="AU1113" s="202" t="s">
        <v>82</v>
      </c>
      <c r="AY1113" s="201" t="s">
        <v>132</v>
      </c>
      <c r="BK1113" s="203">
        <f>SUM(BK1114:BK1246)</f>
        <v>0</v>
      </c>
    </row>
    <row r="1114" s="2" customFormat="1" ht="24.15" customHeight="1">
      <c r="A1114" s="40"/>
      <c r="B1114" s="41"/>
      <c r="C1114" s="206" t="s">
        <v>1137</v>
      </c>
      <c r="D1114" s="206" t="s">
        <v>135</v>
      </c>
      <c r="E1114" s="207" t="s">
        <v>1138</v>
      </c>
      <c r="F1114" s="208" t="s">
        <v>1139</v>
      </c>
      <c r="G1114" s="209" t="s">
        <v>138</v>
      </c>
      <c r="H1114" s="210">
        <v>118.55</v>
      </c>
      <c r="I1114" s="211"/>
      <c r="J1114" s="212">
        <f>ROUND(I1114*H1114,2)</f>
        <v>0</v>
      </c>
      <c r="K1114" s="208" t="s">
        <v>139</v>
      </c>
      <c r="L1114" s="46"/>
      <c r="M1114" s="213" t="s">
        <v>19</v>
      </c>
      <c r="N1114" s="214" t="s">
        <v>45</v>
      </c>
      <c r="O1114" s="86"/>
      <c r="P1114" s="215">
        <f>O1114*H1114</f>
        <v>0</v>
      </c>
      <c r="Q1114" s="215">
        <v>0</v>
      </c>
      <c r="R1114" s="215">
        <f>Q1114*H1114</f>
        <v>0</v>
      </c>
      <c r="S1114" s="215">
        <v>0</v>
      </c>
      <c r="T1114" s="216">
        <f>S1114*H1114</f>
        <v>0</v>
      </c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R1114" s="217" t="s">
        <v>257</v>
      </c>
      <c r="AT1114" s="217" t="s">
        <v>135</v>
      </c>
      <c r="AU1114" s="217" t="s">
        <v>84</v>
      </c>
      <c r="AY1114" s="19" t="s">
        <v>132</v>
      </c>
      <c r="BE1114" s="218">
        <f>IF(N1114="základní",J1114,0)</f>
        <v>0</v>
      </c>
      <c r="BF1114" s="218">
        <f>IF(N1114="snížená",J1114,0)</f>
        <v>0</v>
      </c>
      <c r="BG1114" s="218">
        <f>IF(N1114="zákl. přenesená",J1114,0)</f>
        <v>0</v>
      </c>
      <c r="BH1114" s="218">
        <f>IF(N1114="sníž. přenesená",J1114,0)</f>
        <v>0</v>
      </c>
      <c r="BI1114" s="218">
        <f>IF(N1114="nulová",J1114,0)</f>
        <v>0</v>
      </c>
      <c r="BJ1114" s="19" t="s">
        <v>82</v>
      </c>
      <c r="BK1114" s="218">
        <f>ROUND(I1114*H1114,2)</f>
        <v>0</v>
      </c>
      <c r="BL1114" s="19" t="s">
        <v>257</v>
      </c>
      <c r="BM1114" s="217" t="s">
        <v>1140</v>
      </c>
    </row>
    <row r="1115" s="2" customFormat="1">
      <c r="A1115" s="40"/>
      <c r="B1115" s="41"/>
      <c r="C1115" s="42"/>
      <c r="D1115" s="219" t="s">
        <v>142</v>
      </c>
      <c r="E1115" s="42"/>
      <c r="F1115" s="220" t="s">
        <v>1141</v>
      </c>
      <c r="G1115" s="42"/>
      <c r="H1115" s="42"/>
      <c r="I1115" s="221"/>
      <c r="J1115" s="42"/>
      <c r="K1115" s="42"/>
      <c r="L1115" s="46"/>
      <c r="M1115" s="222"/>
      <c r="N1115" s="223"/>
      <c r="O1115" s="86"/>
      <c r="P1115" s="86"/>
      <c r="Q1115" s="86"/>
      <c r="R1115" s="86"/>
      <c r="S1115" s="86"/>
      <c r="T1115" s="87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T1115" s="19" t="s">
        <v>142</v>
      </c>
      <c r="AU1115" s="19" t="s">
        <v>84</v>
      </c>
    </row>
    <row r="1116" s="13" customFormat="1">
      <c r="A1116" s="13"/>
      <c r="B1116" s="224"/>
      <c r="C1116" s="225"/>
      <c r="D1116" s="226" t="s">
        <v>144</v>
      </c>
      <c r="E1116" s="227" t="s">
        <v>19</v>
      </c>
      <c r="F1116" s="228" t="s">
        <v>162</v>
      </c>
      <c r="G1116" s="225"/>
      <c r="H1116" s="227" t="s">
        <v>19</v>
      </c>
      <c r="I1116" s="229"/>
      <c r="J1116" s="225"/>
      <c r="K1116" s="225"/>
      <c r="L1116" s="230"/>
      <c r="M1116" s="231"/>
      <c r="N1116" s="232"/>
      <c r="O1116" s="232"/>
      <c r="P1116" s="232"/>
      <c r="Q1116" s="232"/>
      <c r="R1116" s="232"/>
      <c r="S1116" s="232"/>
      <c r="T1116" s="23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4" t="s">
        <v>144</v>
      </c>
      <c r="AU1116" s="234" t="s">
        <v>84</v>
      </c>
      <c r="AV1116" s="13" t="s">
        <v>82</v>
      </c>
      <c r="AW1116" s="13" t="s">
        <v>36</v>
      </c>
      <c r="AX1116" s="13" t="s">
        <v>74</v>
      </c>
      <c r="AY1116" s="234" t="s">
        <v>132</v>
      </c>
    </row>
    <row r="1117" s="14" customFormat="1">
      <c r="A1117" s="14"/>
      <c r="B1117" s="235"/>
      <c r="C1117" s="236"/>
      <c r="D1117" s="226" t="s">
        <v>144</v>
      </c>
      <c r="E1117" s="237" t="s">
        <v>19</v>
      </c>
      <c r="F1117" s="238" t="s">
        <v>590</v>
      </c>
      <c r="G1117" s="236"/>
      <c r="H1117" s="239">
        <v>26.66</v>
      </c>
      <c r="I1117" s="240"/>
      <c r="J1117" s="236"/>
      <c r="K1117" s="236"/>
      <c r="L1117" s="241"/>
      <c r="M1117" s="242"/>
      <c r="N1117" s="243"/>
      <c r="O1117" s="243"/>
      <c r="P1117" s="243"/>
      <c r="Q1117" s="243"/>
      <c r="R1117" s="243"/>
      <c r="S1117" s="243"/>
      <c r="T1117" s="24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45" t="s">
        <v>144</v>
      </c>
      <c r="AU1117" s="245" t="s">
        <v>84</v>
      </c>
      <c r="AV1117" s="14" t="s">
        <v>84</v>
      </c>
      <c r="AW1117" s="14" t="s">
        <v>36</v>
      </c>
      <c r="AX1117" s="14" t="s">
        <v>74</v>
      </c>
      <c r="AY1117" s="245" t="s">
        <v>132</v>
      </c>
    </row>
    <row r="1118" s="13" customFormat="1">
      <c r="A1118" s="13"/>
      <c r="B1118" s="224"/>
      <c r="C1118" s="225"/>
      <c r="D1118" s="226" t="s">
        <v>144</v>
      </c>
      <c r="E1118" s="227" t="s">
        <v>19</v>
      </c>
      <c r="F1118" s="228" t="s">
        <v>164</v>
      </c>
      <c r="G1118" s="225"/>
      <c r="H1118" s="227" t="s">
        <v>19</v>
      </c>
      <c r="I1118" s="229"/>
      <c r="J1118" s="225"/>
      <c r="K1118" s="225"/>
      <c r="L1118" s="230"/>
      <c r="M1118" s="231"/>
      <c r="N1118" s="232"/>
      <c r="O1118" s="232"/>
      <c r="P1118" s="232"/>
      <c r="Q1118" s="232"/>
      <c r="R1118" s="232"/>
      <c r="S1118" s="232"/>
      <c r="T1118" s="23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4" t="s">
        <v>144</v>
      </c>
      <c r="AU1118" s="234" t="s">
        <v>84</v>
      </c>
      <c r="AV1118" s="13" t="s">
        <v>82</v>
      </c>
      <c r="AW1118" s="13" t="s">
        <v>36</v>
      </c>
      <c r="AX1118" s="13" t="s">
        <v>74</v>
      </c>
      <c r="AY1118" s="234" t="s">
        <v>132</v>
      </c>
    </row>
    <row r="1119" s="14" customFormat="1">
      <c r="A1119" s="14"/>
      <c r="B1119" s="235"/>
      <c r="C1119" s="236"/>
      <c r="D1119" s="226" t="s">
        <v>144</v>
      </c>
      <c r="E1119" s="237" t="s">
        <v>19</v>
      </c>
      <c r="F1119" s="238" t="s">
        <v>591</v>
      </c>
      <c r="G1119" s="236"/>
      <c r="H1119" s="239">
        <v>34.18</v>
      </c>
      <c r="I1119" s="240"/>
      <c r="J1119" s="236"/>
      <c r="K1119" s="236"/>
      <c r="L1119" s="241"/>
      <c r="M1119" s="242"/>
      <c r="N1119" s="243"/>
      <c r="O1119" s="243"/>
      <c r="P1119" s="243"/>
      <c r="Q1119" s="243"/>
      <c r="R1119" s="243"/>
      <c r="S1119" s="243"/>
      <c r="T1119" s="24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45" t="s">
        <v>144</v>
      </c>
      <c r="AU1119" s="245" t="s">
        <v>84</v>
      </c>
      <c r="AV1119" s="14" t="s">
        <v>84</v>
      </c>
      <c r="AW1119" s="14" t="s">
        <v>36</v>
      </c>
      <c r="AX1119" s="14" t="s">
        <v>74</v>
      </c>
      <c r="AY1119" s="245" t="s">
        <v>132</v>
      </c>
    </row>
    <row r="1120" s="13" customFormat="1">
      <c r="A1120" s="13"/>
      <c r="B1120" s="224"/>
      <c r="C1120" s="225"/>
      <c r="D1120" s="226" t="s">
        <v>144</v>
      </c>
      <c r="E1120" s="227" t="s">
        <v>19</v>
      </c>
      <c r="F1120" s="228" t="s">
        <v>153</v>
      </c>
      <c r="G1120" s="225"/>
      <c r="H1120" s="227" t="s">
        <v>19</v>
      </c>
      <c r="I1120" s="229"/>
      <c r="J1120" s="225"/>
      <c r="K1120" s="225"/>
      <c r="L1120" s="230"/>
      <c r="M1120" s="231"/>
      <c r="N1120" s="232"/>
      <c r="O1120" s="232"/>
      <c r="P1120" s="232"/>
      <c r="Q1120" s="232"/>
      <c r="R1120" s="232"/>
      <c r="S1120" s="232"/>
      <c r="T1120" s="23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4" t="s">
        <v>144</v>
      </c>
      <c r="AU1120" s="234" t="s">
        <v>84</v>
      </c>
      <c r="AV1120" s="13" t="s">
        <v>82</v>
      </c>
      <c r="AW1120" s="13" t="s">
        <v>36</v>
      </c>
      <c r="AX1120" s="13" t="s">
        <v>74</v>
      </c>
      <c r="AY1120" s="234" t="s">
        <v>132</v>
      </c>
    </row>
    <row r="1121" s="14" customFormat="1">
      <c r="A1121" s="14"/>
      <c r="B1121" s="235"/>
      <c r="C1121" s="236"/>
      <c r="D1121" s="226" t="s">
        <v>144</v>
      </c>
      <c r="E1121" s="237" t="s">
        <v>19</v>
      </c>
      <c r="F1121" s="238" t="s">
        <v>592</v>
      </c>
      <c r="G1121" s="236"/>
      <c r="H1121" s="239">
        <v>31.52</v>
      </c>
      <c r="I1121" s="240"/>
      <c r="J1121" s="236"/>
      <c r="K1121" s="236"/>
      <c r="L1121" s="241"/>
      <c r="M1121" s="242"/>
      <c r="N1121" s="243"/>
      <c r="O1121" s="243"/>
      <c r="P1121" s="243"/>
      <c r="Q1121" s="243"/>
      <c r="R1121" s="243"/>
      <c r="S1121" s="243"/>
      <c r="T1121" s="24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45" t="s">
        <v>144</v>
      </c>
      <c r="AU1121" s="245" t="s">
        <v>84</v>
      </c>
      <c r="AV1121" s="14" t="s">
        <v>84</v>
      </c>
      <c r="AW1121" s="14" t="s">
        <v>36</v>
      </c>
      <c r="AX1121" s="14" t="s">
        <v>74</v>
      </c>
      <c r="AY1121" s="245" t="s">
        <v>132</v>
      </c>
    </row>
    <row r="1122" s="13" customFormat="1">
      <c r="A1122" s="13"/>
      <c r="B1122" s="224"/>
      <c r="C1122" s="225"/>
      <c r="D1122" s="226" t="s">
        <v>144</v>
      </c>
      <c r="E1122" s="227" t="s">
        <v>19</v>
      </c>
      <c r="F1122" s="228" t="s">
        <v>167</v>
      </c>
      <c r="G1122" s="225"/>
      <c r="H1122" s="227" t="s">
        <v>19</v>
      </c>
      <c r="I1122" s="229"/>
      <c r="J1122" s="225"/>
      <c r="K1122" s="225"/>
      <c r="L1122" s="230"/>
      <c r="M1122" s="231"/>
      <c r="N1122" s="232"/>
      <c r="O1122" s="232"/>
      <c r="P1122" s="232"/>
      <c r="Q1122" s="232"/>
      <c r="R1122" s="232"/>
      <c r="S1122" s="232"/>
      <c r="T1122" s="23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4" t="s">
        <v>144</v>
      </c>
      <c r="AU1122" s="234" t="s">
        <v>84</v>
      </c>
      <c r="AV1122" s="13" t="s">
        <v>82</v>
      </c>
      <c r="AW1122" s="13" t="s">
        <v>36</v>
      </c>
      <c r="AX1122" s="13" t="s">
        <v>74</v>
      </c>
      <c r="AY1122" s="234" t="s">
        <v>132</v>
      </c>
    </row>
    <row r="1123" s="14" customFormat="1">
      <c r="A1123" s="14"/>
      <c r="B1123" s="235"/>
      <c r="C1123" s="236"/>
      <c r="D1123" s="226" t="s">
        <v>144</v>
      </c>
      <c r="E1123" s="237" t="s">
        <v>19</v>
      </c>
      <c r="F1123" s="238" t="s">
        <v>593</v>
      </c>
      <c r="G1123" s="236"/>
      <c r="H1123" s="239">
        <v>26.190000000000001</v>
      </c>
      <c r="I1123" s="240"/>
      <c r="J1123" s="236"/>
      <c r="K1123" s="236"/>
      <c r="L1123" s="241"/>
      <c r="M1123" s="242"/>
      <c r="N1123" s="243"/>
      <c r="O1123" s="243"/>
      <c r="P1123" s="243"/>
      <c r="Q1123" s="243"/>
      <c r="R1123" s="243"/>
      <c r="S1123" s="243"/>
      <c r="T1123" s="24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5" t="s">
        <v>144</v>
      </c>
      <c r="AU1123" s="245" t="s">
        <v>84</v>
      </c>
      <c r="AV1123" s="14" t="s">
        <v>84</v>
      </c>
      <c r="AW1123" s="14" t="s">
        <v>36</v>
      </c>
      <c r="AX1123" s="14" t="s">
        <v>74</v>
      </c>
      <c r="AY1123" s="245" t="s">
        <v>132</v>
      </c>
    </row>
    <row r="1124" s="15" customFormat="1">
      <c r="A1124" s="15"/>
      <c r="B1124" s="246"/>
      <c r="C1124" s="247"/>
      <c r="D1124" s="226" t="s">
        <v>144</v>
      </c>
      <c r="E1124" s="248" t="s">
        <v>19</v>
      </c>
      <c r="F1124" s="249" t="s">
        <v>147</v>
      </c>
      <c r="G1124" s="247"/>
      <c r="H1124" s="250">
        <v>118.55</v>
      </c>
      <c r="I1124" s="251"/>
      <c r="J1124" s="247"/>
      <c r="K1124" s="247"/>
      <c r="L1124" s="252"/>
      <c r="M1124" s="253"/>
      <c r="N1124" s="254"/>
      <c r="O1124" s="254"/>
      <c r="P1124" s="254"/>
      <c r="Q1124" s="254"/>
      <c r="R1124" s="254"/>
      <c r="S1124" s="254"/>
      <c r="T1124" s="25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T1124" s="256" t="s">
        <v>144</v>
      </c>
      <c r="AU1124" s="256" t="s">
        <v>84</v>
      </c>
      <c r="AV1124" s="15" t="s">
        <v>140</v>
      </c>
      <c r="AW1124" s="15" t="s">
        <v>36</v>
      </c>
      <c r="AX1124" s="15" t="s">
        <v>82</v>
      </c>
      <c r="AY1124" s="256" t="s">
        <v>132</v>
      </c>
    </row>
    <row r="1125" s="2" customFormat="1" ht="24.15" customHeight="1">
      <c r="A1125" s="40"/>
      <c r="B1125" s="41"/>
      <c r="C1125" s="206" t="s">
        <v>1142</v>
      </c>
      <c r="D1125" s="206" t="s">
        <v>135</v>
      </c>
      <c r="E1125" s="207" t="s">
        <v>1143</v>
      </c>
      <c r="F1125" s="208" t="s">
        <v>1144</v>
      </c>
      <c r="G1125" s="209" t="s">
        <v>138</v>
      </c>
      <c r="H1125" s="210">
        <v>118.55</v>
      </c>
      <c r="I1125" s="211"/>
      <c r="J1125" s="212">
        <f>ROUND(I1125*H1125,2)</f>
        <v>0</v>
      </c>
      <c r="K1125" s="208" t="s">
        <v>139</v>
      </c>
      <c r="L1125" s="46"/>
      <c r="M1125" s="213" t="s">
        <v>19</v>
      </c>
      <c r="N1125" s="214" t="s">
        <v>45</v>
      </c>
      <c r="O1125" s="86"/>
      <c r="P1125" s="215">
        <f>O1125*H1125</f>
        <v>0</v>
      </c>
      <c r="Q1125" s="215">
        <v>0.00029999999999999997</v>
      </c>
      <c r="R1125" s="215">
        <f>Q1125*H1125</f>
        <v>0.035564999999999999</v>
      </c>
      <c r="S1125" s="215">
        <v>0</v>
      </c>
      <c r="T1125" s="216">
        <f>S1125*H1125</f>
        <v>0</v>
      </c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R1125" s="217" t="s">
        <v>257</v>
      </c>
      <c r="AT1125" s="217" t="s">
        <v>135</v>
      </c>
      <c r="AU1125" s="217" t="s">
        <v>84</v>
      </c>
      <c r="AY1125" s="19" t="s">
        <v>132</v>
      </c>
      <c r="BE1125" s="218">
        <f>IF(N1125="základní",J1125,0)</f>
        <v>0</v>
      </c>
      <c r="BF1125" s="218">
        <f>IF(N1125="snížená",J1125,0)</f>
        <v>0</v>
      </c>
      <c r="BG1125" s="218">
        <f>IF(N1125="zákl. přenesená",J1125,0)</f>
        <v>0</v>
      </c>
      <c r="BH1125" s="218">
        <f>IF(N1125="sníž. přenesená",J1125,0)</f>
        <v>0</v>
      </c>
      <c r="BI1125" s="218">
        <f>IF(N1125="nulová",J1125,0)</f>
        <v>0</v>
      </c>
      <c r="BJ1125" s="19" t="s">
        <v>82</v>
      </c>
      <c r="BK1125" s="218">
        <f>ROUND(I1125*H1125,2)</f>
        <v>0</v>
      </c>
      <c r="BL1125" s="19" t="s">
        <v>257</v>
      </c>
      <c r="BM1125" s="217" t="s">
        <v>1145</v>
      </c>
    </row>
    <row r="1126" s="2" customFormat="1">
      <c r="A1126" s="40"/>
      <c r="B1126" s="41"/>
      <c r="C1126" s="42"/>
      <c r="D1126" s="219" t="s">
        <v>142</v>
      </c>
      <c r="E1126" s="42"/>
      <c r="F1126" s="220" t="s">
        <v>1146</v>
      </c>
      <c r="G1126" s="42"/>
      <c r="H1126" s="42"/>
      <c r="I1126" s="221"/>
      <c r="J1126" s="42"/>
      <c r="K1126" s="42"/>
      <c r="L1126" s="46"/>
      <c r="M1126" s="222"/>
      <c r="N1126" s="223"/>
      <c r="O1126" s="86"/>
      <c r="P1126" s="86"/>
      <c r="Q1126" s="86"/>
      <c r="R1126" s="86"/>
      <c r="S1126" s="86"/>
      <c r="T1126" s="87"/>
      <c r="U1126" s="40"/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T1126" s="19" t="s">
        <v>142</v>
      </c>
      <c r="AU1126" s="19" t="s">
        <v>84</v>
      </c>
    </row>
    <row r="1127" s="13" customFormat="1">
      <c r="A1127" s="13"/>
      <c r="B1127" s="224"/>
      <c r="C1127" s="225"/>
      <c r="D1127" s="226" t="s">
        <v>144</v>
      </c>
      <c r="E1127" s="227" t="s">
        <v>19</v>
      </c>
      <c r="F1127" s="228" t="s">
        <v>162</v>
      </c>
      <c r="G1127" s="225"/>
      <c r="H1127" s="227" t="s">
        <v>19</v>
      </c>
      <c r="I1127" s="229"/>
      <c r="J1127" s="225"/>
      <c r="K1127" s="225"/>
      <c r="L1127" s="230"/>
      <c r="M1127" s="231"/>
      <c r="N1127" s="232"/>
      <c r="O1127" s="232"/>
      <c r="P1127" s="232"/>
      <c r="Q1127" s="232"/>
      <c r="R1127" s="232"/>
      <c r="S1127" s="232"/>
      <c r="T1127" s="23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4" t="s">
        <v>144</v>
      </c>
      <c r="AU1127" s="234" t="s">
        <v>84</v>
      </c>
      <c r="AV1127" s="13" t="s">
        <v>82</v>
      </c>
      <c r="AW1127" s="13" t="s">
        <v>36</v>
      </c>
      <c r="AX1127" s="13" t="s">
        <v>74</v>
      </c>
      <c r="AY1127" s="234" t="s">
        <v>132</v>
      </c>
    </row>
    <row r="1128" s="14" customFormat="1">
      <c r="A1128" s="14"/>
      <c r="B1128" s="235"/>
      <c r="C1128" s="236"/>
      <c r="D1128" s="226" t="s">
        <v>144</v>
      </c>
      <c r="E1128" s="237" t="s">
        <v>19</v>
      </c>
      <c r="F1128" s="238" t="s">
        <v>590</v>
      </c>
      <c r="G1128" s="236"/>
      <c r="H1128" s="239">
        <v>26.66</v>
      </c>
      <c r="I1128" s="240"/>
      <c r="J1128" s="236"/>
      <c r="K1128" s="236"/>
      <c r="L1128" s="241"/>
      <c r="M1128" s="242"/>
      <c r="N1128" s="243"/>
      <c r="O1128" s="243"/>
      <c r="P1128" s="243"/>
      <c r="Q1128" s="243"/>
      <c r="R1128" s="243"/>
      <c r="S1128" s="243"/>
      <c r="T1128" s="24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45" t="s">
        <v>144</v>
      </c>
      <c r="AU1128" s="245" t="s">
        <v>84</v>
      </c>
      <c r="AV1128" s="14" t="s">
        <v>84</v>
      </c>
      <c r="AW1128" s="14" t="s">
        <v>36</v>
      </c>
      <c r="AX1128" s="14" t="s">
        <v>74</v>
      </c>
      <c r="AY1128" s="245" t="s">
        <v>132</v>
      </c>
    </row>
    <row r="1129" s="13" customFormat="1">
      <c r="A1129" s="13"/>
      <c r="B1129" s="224"/>
      <c r="C1129" s="225"/>
      <c r="D1129" s="226" t="s">
        <v>144</v>
      </c>
      <c r="E1129" s="227" t="s">
        <v>19</v>
      </c>
      <c r="F1129" s="228" t="s">
        <v>164</v>
      </c>
      <c r="G1129" s="225"/>
      <c r="H1129" s="227" t="s">
        <v>19</v>
      </c>
      <c r="I1129" s="229"/>
      <c r="J1129" s="225"/>
      <c r="K1129" s="225"/>
      <c r="L1129" s="230"/>
      <c r="M1129" s="231"/>
      <c r="N1129" s="232"/>
      <c r="O1129" s="232"/>
      <c r="P1129" s="232"/>
      <c r="Q1129" s="232"/>
      <c r="R1129" s="232"/>
      <c r="S1129" s="232"/>
      <c r="T1129" s="23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4" t="s">
        <v>144</v>
      </c>
      <c r="AU1129" s="234" t="s">
        <v>84</v>
      </c>
      <c r="AV1129" s="13" t="s">
        <v>82</v>
      </c>
      <c r="AW1129" s="13" t="s">
        <v>36</v>
      </c>
      <c r="AX1129" s="13" t="s">
        <v>74</v>
      </c>
      <c r="AY1129" s="234" t="s">
        <v>132</v>
      </c>
    </row>
    <row r="1130" s="14" customFormat="1">
      <c r="A1130" s="14"/>
      <c r="B1130" s="235"/>
      <c r="C1130" s="236"/>
      <c r="D1130" s="226" t="s">
        <v>144</v>
      </c>
      <c r="E1130" s="237" t="s">
        <v>19</v>
      </c>
      <c r="F1130" s="238" t="s">
        <v>591</v>
      </c>
      <c r="G1130" s="236"/>
      <c r="H1130" s="239">
        <v>34.18</v>
      </c>
      <c r="I1130" s="240"/>
      <c r="J1130" s="236"/>
      <c r="K1130" s="236"/>
      <c r="L1130" s="241"/>
      <c r="M1130" s="242"/>
      <c r="N1130" s="243"/>
      <c r="O1130" s="243"/>
      <c r="P1130" s="243"/>
      <c r="Q1130" s="243"/>
      <c r="R1130" s="243"/>
      <c r="S1130" s="243"/>
      <c r="T1130" s="24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45" t="s">
        <v>144</v>
      </c>
      <c r="AU1130" s="245" t="s">
        <v>84</v>
      </c>
      <c r="AV1130" s="14" t="s">
        <v>84</v>
      </c>
      <c r="AW1130" s="14" t="s">
        <v>36</v>
      </c>
      <c r="AX1130" s="14" t="s">
        <v>74</v>
      </c>
      <c r="AY1130" s="245" t="s">
        <v>132</v>
      </c>
    </row>
    <row r="1131" s="13" customFormat="1">
      <c r="A1131" s="13"/>
      <c r="B1131" s="224"/>
      <c r="C1131" s="225"/>
      <c r="D1131" s="226" t="s">
        <v>144</v>
      </c>
      <c r="E1131" s="227" t="s">
        <v>19</v>
      </c>
      <c r="F1131" s="228" t="s">
        <v>153</v>
      </c>
      <c r="G1131" s="225"/>
      <c r="H1131" s="227" t="s">
        <v>19</v>
      </c>
      <c r="I1131" s="229"/>
      <c r="J1131" s="225"/>
      <c r="K1131" s="225"/>
      <c r="L1131" s="230"/>
      <c r="M1131" s="231"/>
      <c r="N1131" s="232"/>
      <c r="O1131" s="232"/>
      <c r="P1131" s="232"/>
      <c r="Q1131" s="232"/>
      <c r="R1131" s="232"/>
      <c r="S1131" s="232"/>
      <c r="T1131" s="23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4" t="s">
        <v>144</v>
      </c>
      <c r="AU1131" s="234" t="s">
        <v>84</v>
      </c>
      <c r="AV1131" s="13" t="s">
        <v>82</v>
      </c>
      <c r="AW1131" s="13" t="s">
        <v>36</v>
      </c>
      <c r="AX1131" s="13" t="s">
        <v>74</v>
      </c>
      <c r="AY1131" s="234" t="s">
        <v>132</v>
      </c>
    </row>
    <row r="1132" s="14" customFormat="1">
      <c r="A1132" s="14"/>
      <c r="B1132" s="235"/>
      <c r="C1132" s="236"/>
      <c r="D1132" s="226" t="s">
        <v>144</v>
      </c>
      <c r="E1132" s="237" t="s">
        <v>19</v>
      </c>
      <c r="F1132" s="238" t="s">
        <v>592</v>
      </c>
      <c r="G1132" s="236"/>
      <c r="H1132" s="239">
        <v>31.52</v>
      </c>
      <c r="I1132" s="240"/>
      <c r="J1132" s="236"/>
      <c r="K1132" s="236"/>
      <c r="L1132" s="241"/>
      <c r="M1132" s="242"/>
      <c r="N1132" s="243"/>
      <c r="O1132" s="243"/>
      <c r="P1132" s="243"/>
      <c r="Q1132" s="243"/>
      <c r="R1132" s="243"/>
      <c r="S1132" s="243"/>
      <c r="T1132" s="24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45" t="s">
        <v>144</v>
      </c>
      <c r="AU1132" s="245" t="s">
        <v>84</v>
      </c>
      <c r="AV1132" s="14" t="s">
        <v>84</v>
      </c>
      <c r="AW1132" s="14" t="s">
        <v>36</v>
      </c>
      <c r="AX1132" s="14" t="s">
        <v>74</v>
      </c>
      <c r="AY1132" s="245" t="s">
        <v>132</v>
      </c>
    </row>
    <row r="1133" s="13" customFormat="1">
      <c r="A1133" s="13"/>
      <c r="B1133" s="224"/>
      <c r="C1133" s="225"/>
      <c r="D1133" s="226" t="s">
        <v>144</v>
      </c>
      <c r="E1133" s="227" t="s">
        <v>19</v>
      </c>
      <c r="F1133" s="228" t="s">
        <v>167</v>
      </c>
      <c r="G1133" s="225"/>
      <c r="H1133" s="227" t="s">
        <v>19</v>
      </c>
      <c r="I1133" s="229"/>
      <c r="J1133" s="225"/>
      <c r="K1133" s="225"/>
      <c r="L1133" s="230"/>
      <c r="M1133" s="231"/>
      <c r="N1133" s="232"/>
      <c r="O1133" s="232"/>
      <c r="P1133" s="232"/>
      <c r="Q1133" s="232"/>
      <c r="R1133" s="232"/>
      <c r="S1133" s="232"/>
      <c r="T1133" s="23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4" t="s">
        <v>144</v>
      </c>
      <c r="AU1133" s="234" t="s">
        <v>84</v>
      </c>
      <c r="AV1133" s="13" t="s">
        <v>82</v>
      </c>
      <c r="AW1133" s="13" t="s">
        <v>36</v>
      </c>
      <c r="AX1133" s="13" t="s">
        <v>74</v>
      </c>
      <c r="AY1133" s="234" t="s">
        <v>132</v>
      </c>
    </row>
    <row r="1134" s="14" customFormat="1">
      <c r="A1134" s="14"/>
      <c r="B1134" s="235"/>
      <c r="C1134" s="236"/>
      <c r="D1134" s="226" t="s">
        <v>144</v>
      </c>
      <c r="E1134" s="237" t="s">
        <v>19</v>
      </c>
      <c r="F1134" s="238" t="s">
        <v>593</v>
      </c>
      <c r="G1134" s="236"/>
      <c r="H1134" s="239">
        <v>26.190000000000001</v>
      </c>
      <c r="I1134" s="240"/>
      <c r="J1134" s="236"/>
      <c r="K1134" s="236"/>
      <c r="L1134" s="241"/>
      <c r="M1134" s="242"/>
      <c r="N1134" s="243"/>
      <c r="O1134" s="243"/>
      <c r="P1134" s="243"/>
      <c r="Q1134" s="243"/>
      <c r="R1134" s="243"/>
      <c r="S1134" s="243"/>
      <c r="T1134" s="24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45" t="s">
        <v>144</v>
      </c>
      <c r="AU1134" s="245" t="s">
        <v>84</v>
      </c>
      <c r="AV1134" s="14" t="s">
        <v>84</v>
      </c>
      <c r="AW1134" s="14" t="s">
        <v>36</v>
      </c>
      <c r="AX1134" s="14" t="s">
        <v>74</v>
      </c>
      <c r="AY1134" s="245" t="s">
        <v>132</v>
      </c>
    </row>
    <row r="1135" s="15" customFormat="1">
      <c r="A1135" s="15"/>
      <c r="B1135" s="246"/>
      <c r="C1135" s="247"/>
      <c r="D1135" s="226" t="s">
        <v>144</v>
      </c>
      <c r="E1135" s="248" t="s">
        <v>19</v>
      </c>
      <c r="F1135" s="249" t="s">
        <v>147</v>
      </c>
      <c r="G1135" s="247"/>
      <c r="H1135" s="250">
        <v>118.55</v>
      </c>
      <c r="I1135" s="251"/>
      <c r="J1135" s="247"/>
      <c r="K1135" s="247"/>
      <c r="L1135" s="252"/>
      <c r="M1135" s="253"/>
      <c r="N1135" s="254"/>
      <c r="O1135" s="254"/>
      <c r="P1135" s="254"/>
      <c r="Q1135" s="254"/>
      <c r="R1135" s="254"/>
      <c r="S1135" s="254"/>
      <c r="T1135" s="25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56" t="s">
        <v>144</v>
      </c>
      <c r="AU1135" s="256" t="s">
        <v>84</v>
      </c>
      <c r="AV1135" s="15" t="s">
        <v>140</v>
      </c>
      <c r="AW1135" s="15" t="s">
        <v>36</v>
      </c>
      <c r="AX1135" s="15" t="s">
        <v>82</v>
      </c>
      <c r="AY1135" s="256" t="s">
        <v>132</v>
      </c>
    </row>
    <row r="1136" s="2" customFormat="1" ht="37.8" customHeight="1">
      <c r="A1136" s="40"/>
      <c r="B1136" s="41"/>
      <c r="C1136" s="206" t="s">
        <v>1147</v>
      </c>
      <c r="D1136" s="206" t="s">
        <v>135</v>
      </c>
      <c r="E1136" s="207" t="s">
        <v>1148</v>
      </c>
      <c r="F1136" s="208" t="s">
        <v>1149</v>
      </c>
      <c r="G1136" s="209" t="s">
        <v>138</v>
      </c>
      <c r="H1136" s="210">
        <v>118.55</v>
      </c>
      <c r="I1136" s="211"/>
      <c r="J1136" s="212">
        <f>ROUND(I1136*H1136,2)</f>
        <v>0</v>
      </c>
      <c r="K1136" s="208" t="s">
        <v>139</v>
      </c>
      <c r="L1136" s="46"/>
      <c r="M1136" s="213" t="s">
        <v>19</v>
      </c>
      <c r="N1136" s="214" t="s">
        <v>45</v>
      </c>
      <c r="O1136" s="86"/>
      <c r="P1136" s="215">
        <f>O1136*H1136</f>
        <v>0</v>
      </c>
      <c r="Q1136" s="215">
        <v>0.0045500000000000002</v>
      </c>
      <c r="R1136" s="215">
        <f>Q1136*H1136</f>
        <v>0.53940250000000001</v>
      </c>
      <c r="S1136" s="215">
        <v>0</v>
      </c>
      <c r="T1136" s="216">
        <f>S1136*H1136</f>
        <v>0</v>
      </c>
      <c r="U1136" s="40"/>
      <c r="V1136" s="40"/>
      <c r="W1136" s="40"/>
      <c r="X1136" s="40"/>
      <c r="Y1136" s="40"/>
      <c r="Z1136" s="40"/>
      <c r="AA1136" s="40"/>
      <c r="AB1136" s="40"/>
      <c r="AC1136" s="40"/>
      <c r="AD1136" s="40"/>
      <c r="AE1136" s="40"/>
      <c r="AR1136" s="217" t="s">
        <v>257</v>
      </c>
      <c r="AT1136" s="217" t="s">
        <v>135</v>
      </c>
      <c r="AU1136" s="217" t="s">
        <v>84</v>
      </c>
      <c r="AY1136" s="19" t="s">
        <v>132</v>
      </c>
      <c r="BE1136" s="218">
        <f>IF(N1136="základní",J1136,0)</f>
        <v>0</v>
      </c>
      <c r="BF1136" s="218">
        <f>IF(N1136="snížená",J1136,0)</f>
        <v>0</v>
      </c>
      <c r="BG1136" s="218">
        <f>IF(N1136="zákl. přenesená",J1136,0)</f>
        <v>0</v>
      </c>
      <c r="BH1136" s="218">
        <f>IF(N1136="sníž. přenesená",J1136,0)</f>
        <v>0</v>
      </c>
      <c r="BI1136" s="218">
        <f>IF(N1136="nulová",J1136,0)</f>
        <v>0</v>
      </c>
      <c r="BJ1136" s="19" t="s">
        <v>82</v>
      </c>
      <c r="BK1136" s="218">
        <f>ROUND(I1136*H1136,2)</f>
        <v>0</v>
      </c>
      <c r="BL1136" s="19" t="s">
        <v>257</v>
      </c>
      <c r="BM1136" s="217" t="s">
        <v>1150</v>
      </c>
    </row>
    <row r="1137" s="2" customFormat="1">
      <c r="A1137" s="40"/>
      <c r="B1137" s="41"/>
      <c r="C1137" s="42"/>
      <c r="D1137" s="219" t="s">
        <v>142</v>
      </c>
      <c r="E1137" s="42"/>
      <c r="F1137" s="220" t="s">
        <v>1151</v>
      </c>
      <c r="G1137" s="42"/>
      <c r="H1137" s="42"/>
      <c r="I1137" s="221"/>
      <c r="J1137" s="42"/>
      <c r="K1137" s="42"/>
      <c r="L1137" s="46"/>
      <c r="M1137" s="222"/>
      <c r="N1137" s="223"/>
      <c r="O1137" s="86"/>
      <c r="P1137" s="86"/>
      <c r="Q1137" s="86"/>
      <c r="R1137" s="86"/>
      <c r="S1137" s="86"/>
      <c r="T1137" s="87"/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T1137" s="19" t="s">
        <v>142</v>
      </c>
      <c r="AU1137" s="19" t="s">
        <v>84</v>
      </c>
    </row>
    <row r="1138" s="13" customFormat="1">
      <c r="A1138" s="13"/>
      <c r="B1138" s="224"/>
      <c r="C1138" s="225"/>
      <c r="D1138" s="226" t="s">
        <v>144</v>
      </c>
      <c r="E1138" s="227" t="s">
        <v>19</v>
      </c>
      <c r="F1138" s="228" t="s">
        <v>162</v>
      </c>
      <c r="G1138" s="225"/>
      <c r="H1138" s="227" t="s">
        <v>19</v>
      </c>
      <c r="I1138" s="229"/>
      <c r="J1138" s="225"/>
      <c r="K1138" s="225"/>
      <c r="L1138" s="230"/>
      <c r="M1138" s="231"/>
      <c r="N1138" s="232"/>
      <c r="O1138" s="232"/>
      <c r="P1138" s="232"/>
      <c r="Q1138" s="232"/>
      <c r="R1138" s="232"/>
      <c r="S1138" s="232"/>
      <c r="T1138" s="23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34" t="s">
        <v>144</v>
      </c>
      <c r="AU1138" s="234" t="s">
        <v>84</v>
      </c>
      <c r="AV1138" s="13" t="s">
        <v>82</v>
      </c>
      <c r="AW1138" s="13" t="s">
        <v>36</v>
      </c>
      <c r="AX1138" s="13" t="s">
        <v>74</v>
      </c>
      <c r="AY1138" s="234" t="s">
        <v>132</v>
      </c>
    </row>
    <row r="1139" s="14" customFormat="1">
      <c r="A1139" s="14"/>
      <c r="B1139" s="235"/>
      <c r="C1139" s="236"/>
      <c r="D1139" s="226" t="s">
        <v>144</v>
      </c>
      <c r="E1139" s="237" t="s">
        <v>19</v>
      </c>
      <c r="F1139" s="238" t="s">
        <v>590</v>
      </c>
      <c r="G1139" s="236"/>
      <c r="H1139" s="239">
        <v>26.66</v>
      </c>
      <c r="I1139" s="240"/>
      <c r="J1139" s="236"/>
      <c r="K1139" s="236"/>
      <c r="L1139" s="241"/>
      <c r="M1139" s="242"/>
      <c r="N1139" s="243"/>
      <c r="O1139" s="243"/>
      <c r="P1139" s="243"/>
      <c r="Q1139" s="243"/>
      <c r="R1139" s="243"/>
      <c r="S1139" s="243"/>
      <c r="T1139" s="24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45" t="s">
        <v>144</v>
      </c>
      <c r="AU1139" s="245" t="s">
        <v>84</v>
      </c>
      <c r="AV1139" s="14" t="s">
        <v>84</v>
      </c>
      <c r="AW1139" s="14" t="s">
        <v>36</v>
      </c>
      <c r="AX1139" s="14" t="s">
        <v>74</v>
      </c>
      <c r="AY1139" s="245" t="s">
        <v>132</v>
      </c>
    </row>
    <row r="1140" s="13" customFormat="1">
      <c r="A1140" s="13"/>
      <c r="B1140" s="224"/>
      <c r="C1140" s="225"/>
      <c r="D1140" s="226" t="s">
        <v>144</v>
      </c>
      <c r="E1140" s="227" t="s">
        <v>19</v>
      </c>
      <c r="F1140" s="228" t="s">
        <v>164</v>
      </c>
      <c r="G1140" s="225"/>
      <c r="H1140" s="227" t="s">
        <v>19</v>
      </c>
      <c r="I1140" s="229"/>
      <c r="J1140" s="225"/>
      <c r="K1140" s="225"/>
      <c r="L1140" s="230"/>
      <c r="M1140" s="231"/>
      <c r="N1140" s="232"/>
      <c r="O1140" s="232"/>
      <c r="P1140" s="232"/>
      <c r="Q1140" s="232"/>
      <c r="R1140" s="232"/>
      <c r="S1140" s="232"/>
      <c r="T1140" s="23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4" t="s">
        <v>144</v>
      </c>
      <c r="AU1140" s="234" t="s">
        <v>84</v>
      </c>
      <c r="AV1140" s="13" t="s">
        <v>82</v>
      </c>
      <c r="AW1140" s="13" t="s">
        <v>36</v>
      </c>
      <c r="AX1140" s="13" t="s">
        <v>74</v>
      </c>
      <c r="AY1140" s="234" t="s">
        <v>132</v>
      </c>
    </row>
    <row r="1141" s="14" customFormat="1">
      <c r="A1141" s="14"/>
      <c r="B1141" s="235"/>
      <c r="C1141" s="236"/>
      <c r="D1141" s="226" t="s">
        <v>144</v>
      </c>
      <c r="E1141" s="237" t="s">
        <v>19</v>
      </c>
      <c r="F1141" s="238" t="s">
        <v>591</v>
      </c>
      <c r="G1141" s="236"/>
      <c r="H1141" s="239">
        <v>34.18</v>
      </c>
      <c r="I1141" s="240"/>
      <c r="J1141" s="236"/>
      <c r="K1141" s="236"/>
      <c r="L1141" s="241"/>
      <c r="M1141" s="242"/>
      <c r="N1141" s="243"/>
      <c r="O1141" s="243"/>
      <c r="P1141" s="243"/>
      <c r="Q1141" s="243"/>
      <c r="R1141" s="243"/>
      <c r="S1141" s="243"/>
      <c r="T1141" s="24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5" t="s">
        <v>144</v>
      </c>
      <c r="AU1141" s="245" t="s">
        <v>84</v>
      </c>
      <c r="AV1141" s="14" t="s">
        <v>84</v>
      </c>
      <c r="AW1141" s="14" t="s">
        <v>36</v>
      </c>
      <c r="AX1141" s="14" t="s">
        <v>74</v>
      </c>
      <c r="AY1141" s="245" t="s">
        <v>132</v>
      </c>
    </row>
    <row r="1142" s="13" customFormat="1">
      <c r="A1142" s="13"/>
      <c r="B1142" s="224"/>
      <c r="C1142" s="225"/>
      <c r="D1142" s="226" t="s">
        <v>144</v>
      </c>
      <c r="E1142" s="227" t="s">
        <v>19</v>
      </c>
      <c r="F1142" s="228" t="s">
        <v>153</v>
      </c>
      <c r="G1142" s="225"/>
      <c r="H1142" s="227" t="s">
        <v>19</v>
      </c>
      <c r="I1142" s="229"/>
      <c r="J1142" s="225"/>
      <c r="K1142" s="225"/>
      <c r="L1142" s="230"/>
      <c r="M1142" s="231"/>
      <c r="N1142" s="232"/>
      <c r="O1142" s="232"/>
      <c r="P1142" s="232"/>
      <c r="Q1142" s="232"/>
      <c r="R1142" s="232"/>
      <c r="S1142" s="232"/>
      <c r="T1142" s="23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4" t="s">
        <v>144</v>
      </c>
      <c r="AU1142" s="234" t="s">
        <v>84</v>
      </c>
      <c r="AV1142" s="13" t="s">
        <v>82</v>
      </c>
      <c r="AW1142" s="13" t="s">
        <v>36</v>
      </c>
      <c r="AX1142" s="13" t="s">
        <v>74</v>
      </c>
      <c r="AY1142" s="234" t="s">
        <v>132</v>
      </c>
    </row>
    <row r="1143" s="14" customFormat="1">
      <c r="A1143" s="14"/>
      <c r="B1143" s="235"/>
      <c r="C1143" s="236"/>
      <c r="D1143" s="226" t="s">
        <v>144</v>
      </c>
      <c r="E1143" s="237" t="s">
        <v>19</v>
      </c>
      <c r="F1143" s="238" t="s">
        <v>592</v>
      </c>
      <c r="G1143" s="236"/>
      <c r="H1143" s="239">
        <v>31.52</v>
      </c>
      <c r="I1143" s="240"/>
      <c r="J1143" s="236"/>
      <c r="K1143" s="236"/>
      <c r="L1143" s="241"/>
      <c r="M1143" s="242"/>
      <c r="N1143" s="243"/>
      <c r="O1143" s="243"/>
      <c r="P1143" s="243"/>
      <c r="Q1143" s="243"/>
      <c r="R1143" s="243"/>
      <c r="S1143" s="243"/>
      <c r="T1143" s="24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45" t="s">
        <v>144</v>
      </c>
      <c r="AU1143" s="245" t="s">
        <v>84</v>
      </c>
      <c r="AV1143" s="14" t="s">
        <v>84</v>
      </c>
      <c r="AW1143" s="14" t="s">
        <v>36</v>
      </c>
      <c r="AX1143" s="14" t="s">
        <v>74</v>
      </c>
      <c r="AY1143" s="245" t="s">
        <v>132</v>
      </c>
    </row>
    <row r="1144" s="13" customFormat="1">
      <c r="A1144" s="13"/>
      <c r="B1144" s="224"/>
      <c r="C1144" s="225"/>
      <c r="D1144" s="226" t="s">
        <v>144</v>
      </c>
      <c r="E1144" s="227" t="s">
        <v>19</v>
      </c>
      <c r="F1144" s="228" t="s">
        <v>167</v>
      </c>
      <c r="G1144" s="225"/>
      <c r="H1144" s="227" t="s">
        <v>19</v>
      </c>
      <c r="I1144" s="229"/>
      <c r="J1144" s="225"/>
      <c r="K1144" s="225"/>
      <c r="L1144" s="230"/>
      <c r="M1144" s="231"/>
      <c r="N1144" s="232"/>
      <c r="O1144" s="232"/>
      <c r="P1144" s="232"/>
      <c r="Q1144" s="232"/>
      <c r="R1144" s="232"/>
      <c r="S1144" s="232"/>
      <c r="T1144" s="23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4" t="s">
        <v>144</v>
      </c>
      <c r="AU1144" s="234" t="s">
        <v>84</v>
      </c>
      <c r="AV1144" s="13" t="s">
        <v>82</v>
      </c>
      <c r="AW1144" s="13" t="s">
        <v>36</v>
      </c>
      <c r="AX1144" s="13" t="s">
        <v>74</v>
      </c>
      <c r="AY1144" s="234" t="s">
        <v>132</v>
      </c>
    </row>
    <row r="1145" s="14" customFormat="1">
      <c r="A1145" s="14"/>
      <c r="B1145" s="235"/>
      <c r="C1145" s="236"/>
      <c r="D1145" s="226" t="s">
        <v>144</v>
      </c>
      <c r="E1145" s="237" t="s">
        <v>19</v>
      </c>
      <c r="F1145" s="238" t="s">
        <v>593</v>
      </c>
      <c r="G1145" s="236"/>
      <c r="H1145" s="239">
        <v>26.190000000000001</v>
      </c>
      <c r="I1145" s="240"/>
      <c r="J1145" s="236"/>
      <c r="K1145" s="236"/>
      <c r="L1145" s="241"/>
      <c r="M1145" s="242"/>
      <c r="N1145" s="243"/>
      <c r="O1145" s="243"/>
      <c r="P1145" s="243"/>
      <c r="Q1145" s="243"/>
      <c r="R1145" s="243"/>
      <c r="S1145" s="243"/>
      <c r="T1145" s="24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45" t="s">
        <v>144</v>
      </c>
      <c r="AU1145" s="245" t="s">
        <v>84</v>
      </c>
      <c r="AV1145" s="14" t="s">
        <v>84</v>
      </c>
      <c r="AW1145" s="14" t="s">
        <v>36</v>
      </c>
      <c r="AX1145" s="14" t="s">
        <v>74</v>
      </c>
      <c r="AY1145" s="245" t="s">
        <v>132</v>
      </c>
    </row>
    <row r="1146" s="15" customFormat="1">
      <c r="A1146" s="15"/>
      <c r="B1146" s="246"/>
      <c r="C1146" s="247"/>
      <c r="D1146" s="226" t="s">
        <v>144</v>
      </c>
      <c r="E1146" s="248" t="s">
        <v>19</v>
      </c>
      <c r="F1146" s="249" t="s">
        <v>147</v>
      </c>
      <c r="G1146" s="247"/>
      <c r="H1146" s="250">
        <v>118.55</v>
      </c>
      <c r="I1146" s="251"/>
      <c r="J1146" s="247"/>
      <c r="K1146" s="247"/>
      <c r="L1146" s="252"/>
      <c r="M1146" s="253"/>
      <c r="N1146" s="254"/>
      <c r="O1146" s="254"/>
      <c r="P1146" s="254"/>
      <c r="Q1146" s="254"/>
      <c r="R1146" s="254"/>
      <c r="S1146" s="254"/>
      <c r="T1146" s="25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56" t="s">
        <v>144</v>
      </c>
      <c r="AU1146" s="256" t="s">
        <v>84</v>
      </c>
      <c r="AV1146" s="15" t="s">
        <v>140</v>
      </c>
      <c r="AW1146" s="15" t="s">
        <v>36</v>
      </c>
      <c r="AX1146" s="15" t="s">
        <v>82</v>
      </c>
      <c r="AY1146" s="256" t="s">
        <v>132</v>
      </c>
    </row>
    <row r="1147" s="2" customFormat="1" ht="37.8" customHeight="1">
      <c r="A1147" s="40"/>
      <c r="B1147" s="41"/>
      <c r="C1147" s="206" t="s">
        <v>1152</v>
      </c>
      <c r="D1147" s="206" t="s">
        <v>135</v>
      </c>
      <c r="E1147" s="207" t="s">
        <v>1153</v>
      </c>
      <c r="F1147" s="208" t="s">
        <v>1154</v>
      </c>
      <c r="G1147" s="209" t="s">
        <v>180</v>
      </c>
      <c r="H1147" s="210">
        <v>11.050000000000001</v>
      </c>
      <c r="I1147" s="211"/>
      <c r="J1147" s="212">
        <f>ROUND(I1147*H1147,2)</f>
        <v>0</v>
      </c>
      <c r="K1147" s="208" t="s">
        <v>139</v>
      </c>
      <c r="L1147" s="46"/>
      <c r="M1147" s="213" t="s">
        <v>19</v>
      </c>
      <c r="N1147" s="214" t="s">
        <v>45</v>
      </c>
      <c r="O1147" s="86"/>
      <c r="P1147" s="215">
        <f>O1147*H1147</f>
        <v>0</v>
      </c>
      <c r="Q1147" s="215">
        <v>0.00042999999999999999</v>
      </c>
      <c r="R1147" s="215">
        <f>Q1147*H1147</f>
        <v>0.0047515000000000005</v>
      </c>
      <c r="S1147" s="215">
        <v>0</v>
      </c>
      <c r="T1147" s="216">
        <f>S1147*H1147</f>
        <v>0</v>
      </c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R1147" s="217" t="s">
        <v>257</v>
      </c>
      <c r="AT1147" s="217" t="s">
        <v>135</v>
      </c>
      <c r="AU1147" s="217" t="s">
        <v>84</v>
      </c>
      <c r="AY1147" s="19" t="s">
        <v>132</v>
      </c>
      <c r="BE1147" s="218">
        <f>IF(N1147="základní",J1147,0)</f>
        <v>0</v>
      </c>
      <c r="BF1147" s="218">
        <f>IF(N1147="snížená",J1147,0)</f>
        <v>0</v>
      </c>
      <c r="BG1147" s="218">
        <f>IF(N1147="zákl. přenesená",J1147,0)</f>
        <v>0</v>
      </c>
      <c r="BH1147" s="218">
        <f>IF(N1147="sníž. přenesená",J1147,0)</f>
        <v>0</v>
      </c>
      <c r="BI1147" s="218">
        <f>IF(N1147="nulová",J1147,0)</f>
        <v>0</v>
      </c>
      <c r="BJ1147" s="19" t="s">
        <v>82</v>
      </c>
      <c r="BK1147" s="218">
        <f>ROUND(I1147*H1147,2)</f>
        <v>0</v>
      </c>
      <c r="BL1147" s="19" t="s">
        <v>257</v>
      </c>
      <c r="BM1147" s="217" t="s">
        <v>1155</v>
      </c>
    </row>
    <row r="1148" s="2" customFormat="1">
      <c r="A1148" s="40"/>
      <c r="B1148" s="41"/>
      <c r="C1148" s="42"/>
      <c r="D1148" s="219" t="s">
        <v>142</v>
      </c>
      <c r="E1148" s="42"/>
      <c r="F1148" s="220" t="s">
        <v>1156</v>
      </c>
      <c r="G1148" s="42"/>
      <c r="H1148" s="42"/>
      <c r="I1148" s="221"/>
      <c r="J1148" s="42"/>
      <c r="K1148" s="42"/>
      <c r="L1148" s="46"/>
      <c r="M1148" s="222"/>
      <c r="N1148" s="223"/>
      <c r="O1148" s="86"/>
      <c r="P1148" s="86"/>
      <c r="Q1148" s="86"/>
      <c r="R1148" s="86"/>
      <c r="S1148" s="86"/>
      <c r="T1148" s="87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T1148" s="19" t="s">
        <v>142</v>
      </c>
      <c r="AU1148" s="19" t="s">
        <v>84</v>
      </c>
    </row>
    <row r="1149" s="13" customFormat="1">
      <c r="A1149" s="13"/>
      <c r="B1149" s="224"/>
      <c r="C1149" s="225"/>
      <c r="D1149" s="226" t="s">
        <v>144</v>
      </c>
      <c r="E1149" s="227" t="s">
        <v>19</v>
      </c>
      <c r="F1149" s="228" t="s">
        <v>1157</v>
      </c>
      <c r="G1149" s="225"/>
      <c r="H1149" s="227" t="s">
        <v>19</v>
      </c>
      <c r="I1149" s="229"/>
      <c r="J1149" s="225"/>
      <c r="K1149" s="225"/>
      <c r="L1149" s="230"/>
      <c r="M1149" s="231"/>
      <c r="N1149" s="232"/>
      <c r="O1149" s="232"/>
      <c r="P1149" s="232"/>
      <c r="Q1149" s="232"/>
      <c r="R1149" s="232"/>
      <c r="S1149" s="232"/>
      <c r="T1149" s="23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4" t="s">
        <v>144</v>
      </c>
      <c r="AU1149" s="234" t="s">
        <v>84</v>
      </c>
      <c r="AV1149" s="13" t="s">
        <v>82</v>
      </c>
      <c r="AW1149" s="13" t="s">
        <v>36</v>
      </c>
      <c r="AX1149" s="13" t="s">
        <v>74</v>
      </c>
      <c r="AY1149" s="234" t="s">
        <v>132</v>
      </c>
    </row>
    <row r="1150" s="14" customFormat="1">
      <c r="A1150" s="14"/>
      <c r="B1150" s="235"/>
      <c r="C1150" s="236"/>
      <c r="D1150" s="226" t="s">
        <v>144</v>
      </c>
      <c r="E1150" s="237" t="s">
        <v>19</v>
      </c>
      <c r="F1150" s="238" t="s">
        <v>1158</v>
      </c>
      <c r="G1150" s="236"/>
      <c r="H1150" s="239">
        <v>4.5499999999999998</v>
      </c>
      <c r="I1150" s="240"/>
      <c r="J1150" s="236"/>
      <c r="K1150" s="236"/>
      <c r="L1150" s="241"/>
      <c r="M1150" s="242"/>
      <c r="N1150" s="243"/>
      <c r="O1150" s="243"/>
      <c r="P1150" s="243"/>
      <c r="Q1150" s="243"/>
      <c r="R1150" s="243"/>
      <c r="S1150" s="243"/>
      <c r="T1150" s="24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45" t="s">
        <v>144</v>
      </c>
      <c r="AU1150" s="245" t="s">
        <v>84</v>
      </c>
      <c r="AV1150" s="14" t="s">
        <v>84</v>
      </c>
      <c r="AW1150" s="14" t="s">
        <v>36</v>
      </c>
      <c r="AX1150" s="14" t="s">
        <v>74</v>
      </c>
      <c r="AY1150" s="245" t="s">
        <v>132</v>
      </c>
    </row>
    <row r="1151" s="13" customFormat="1">
      <c r="A1151" s="13"/>
      <c r="B1151" s="224"/>
      <c r="C1151" s="225"/>
      <c r="D1151" s="226" t="s">
        <v>144</v>
      </c>
      <c r="E1151" s="227" t="s">
        <v>19</v>
      </c>
      <c r="F1151" s="228" t="s">
        <v>429</v>
      </c>
      <c r="G1151" s="225"/>
      <c r="H1151" s="227" t="s">
        <v>19</v>
      </c>
      <c r="I1151" s="229"/>
      <c r="J1151" s="225"/>
      <c r="K1151" s="225"/>
      <c r="L1151" s="230"/>
      <c r="M1151" s="231"/>
      <c r="N1151" s="232"/>
      <c r="O1151" s="232"/>
      <c r="P1151" s="232"/>
      <c r="Q1151" s="232"/>
      <c r="R1151" s="232"/>
      <c r="S1151" s="232"/>
      <c r="T1151" s="23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4" t="s">
        <v>144</v>
      </c>
      <c r="AU1151" s="234" t="s">
        <v>84</v>
      </c>
      <c r="AV1151" s="13" t="s">
        <v>82</v>
      </c>
      <c r="AW1151" s="13" t="s">
        <v>36</v>
      </c>
      <c r="AX1151" s="13" t="s">
        <v>74</v>
      </c>
      <c r="AY1151" s="234" t="s">
        <v>132</v>
      </c>
    </row>
    <row r="1152" s="14" customFormat="1">
      <c r="A1152" s="14"/>
      <c r="B1152" s="235"/>
      <c r="C1152" s="236"/>
      <c r="D1152" s="226" t="s">
        <v>144</v>
      </c>
      <c r="E1152" s="237" t="s">
        <v>19</v>
      </c>
      <c r="F1152" s="238" t="s">
        <v>1159</v>
      </c>
      <c r="G1152" s="236"/>
      <c r="H1152" s="239">
        <v>6.5</v>
      </c>
      <c r="I1152" s="240"/>
      <c r="J1152" s="236"/>
      <c r="K1152" s="236"/>
      <c r="L1152" s="241"/>
      <c r="M1152" s="242"/>
      <c r="N1152" s="243"/>
      <c r="O1152" s="243"/>
      <c r="P1152" s="243"/>
      <c r="Q1152" s="243"/>
      <c r="R1152" s="243"/>
      <c r="S1152" s="243"/>
      <c r="T1152" s="24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5" t="s">
        <v>144</v>
      </c>
      <c r="AU1152" s="245" t="s">
        <v>84</v>
      </c>
      <c r="AV1152" s="14" t="s">
        <v>84</v>
      </c>
      <c r="AW1152" s="14" t="s">
        <v>36</v>
      </c>
      <c r="AX1152" s="14" t="s">
        <v>74</v>
      </c>
      <c r="AY1152" s="245" t="s">
        <v>132</v>
      </c>
    </row>
    <row r="1153" s="15" customFormat="1">
      <c r="A1153" s="15"/>
      <c r="B1153" s="246"/>
      <c r="C1153" s="247"/>
      <c r="D1153" s="226" t="s">
        <v>144</v>
      </c>
      <c r="E1153" s="248" t="s">
        <v>19</v>
      </c>
      <c r="F1153" s="249" t="s">
        <v>147</v>
      </c>
      <c r="G1153" s="247"/>
      <c r="H1153" s="250">
        <v>11.050000000000001</v>
      </c>
      <c r="I1153" s="251"/>
      <c r="J1153" s="247"/>
      <c r="K1153" s="247"/>
      <c r="L1153" s="252"/>
      <c r="M1153" s="253"/>
      <c r="N1153" s="254"/>
      <c r="O1153" s="254"/>
      <c r="P1153" s="254"/>
      <c r="Q1153" s="254"/>
      <c r="R1153" s="254"/>
      <c r="S1153" s="254"/>
      <c r="T1153" s="25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T1153" s="256" t="s">
        <v>144</v>
      </c>
      <c r="AU1153" s="256" t="s">
        <v>84</v>
      </c>
      <c r="AV1153" s="15" t="s">
        <v>140</v>
      </c>
      <c r="AW1153" s="15" t="s">
        <v>36</v>
      </c>
      <c r="AX1153" s="15" t="s">
        <v>82</v>
      </c>
      <c r="AY1153" s="256" t="s">
        <v>132</v>
      </c>
    </row>
    <row r="1154" s="2" customFormat="1" ht="24.15" customHeight="1">
      <c r="A1154" s="40"/>
      <c r="B1154" s="41"/>
      <c r="C1154" s="260" t="s">
        <v>1160</v>
      </c>
      <c r="D1154" s="260" t="s">
        <v>602</v>
      </c>
      <c r="E1154" s="261" t="s">
        <v>1161</v>
      </c>
      <c r="F1154" s="262" t="s">
        <v>1162</v>
      </c>
      <c r="G1154" s="263" t="s">
        <v>180</v>
      </c>
      <c r="H1154" s="264">
        <v>12.154999999999999</v>
      </c>
      <c r="I1154" s="265"/>
      <c r="J1154" s="266">
        <f>ROUND(I1154*H1154,2)</f>
        <v>0</v>
      </c>
      <c r="K1154" s="262" t="s">
        <v>139</v>
      </c>
      <c r="L1154" s="267"/>
      <c r="M1154" s="268" t="s">
        <v>19</v>
      </c>
      <c r="N1154" s="269" t="s">
        <v>45</v>
      </c>
      <c r="O1154" s="86"/>
      <c r="P1154" s="215">
        <f>O1154*H1154</f>
        <v>0</v>
      </c>
      <c r="Q1154" s="215">
        <v>0.00198</v>
      </c>
      <c r="R1154" s="215">
        <f>Q1154*H1154</f>
        <v>0.024066899999999999</v>
      </c>
      <c r="S1154" s="215">
        <v>0</v>
      </c>
      <c r="T1154" s="216">
        <f>S1154*H1154</f>
        <v>0</v>
      </c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R1154" s="217" t="s">
        <v>369</v>
      </c>
      <c r="AT1154" s="217" t="s">
        <v>602</v>
      </c>
      <c r="AU1154" s="217" t="s">
        <v>84</v>
      </c>
      <c r="AY1154" s="19" t="s">
        <v>132</v>
      </c>
      <c r="BE1154" s="218">
        <f>IF(N1154="základní",J1154,0)</f>
        <v>0</v>
      </c>
      <c r="BF1154" s="218">
        <f>IF(N1154="snížená",J1154,0)</f>
        <v>0</v>
      </c>
      <c r="BG1154" s="218">
        <f>IF(N1154="zákl. přenesená",J1154,0)</f>
        <v>0</v>
      </c>
      <c r="BH1154" s="218">
        <f>IF(N1154="sníž. přenesená",J1154,0)</f>
        <v>0</v>
      </c>
      <c r="BI1154" s="218">
        <f>IF(N1154="nulová",J1154,0)</f>
        <v>0</v>
      </c>
      <c r="BJ1154" s="19" t="s">
        <v>82</v>
      </c>
      <c r="BK1154" s="218">
        <f>ROUND(I1154*H1154,2)</f>
        <v>0</v>
      </c>
      <c r="BL1154" s="19" t="s">
        <v>257</v>
      </c>
      <c r="BM1154" s="217" t="s">
        <v>1163</v>
      </c>
    </row>
    <row r="1155" s="13" customFormat="1">
      <c r="A1155" s="13"/>
      <c r="B1155" s="224"/>
      <c r="C1155" s="225"/>
      <c r="D1155" s="226" t="s">
        <v>144</v>
      </c>
      <c r="E1155" s="227" t="s">
        <v>19</v>
      </c>
      <c r="F1155" s="228" t="s">
        <v>1157</v>
      </c>
      <c r="G1155" s="225"/>
      <c r="H1155" s="227" t="s">
        <v>19</v>
      </c>
      <c r="I1155" s="229"/>
      <c r="J1155" s="225"/>
      <c r="K1155" s="225"/>
      <c r="L1155" s="230"/>
      <c r="M1155" s="231"/>
      <c r="N1155" s="232"/>
      <c r="O1155" s="232"/>
      <c r="P1155" s="232"/>
      <c r="Q1155" s="232"/>
      <c r="R1155" s="232"/>
      <c r="S1155" s="232"/>
      <c r="T1155" s="23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4" t="s">
        <v>144</v>
      </c>
      <c r="AU1155" s="234" t="s">
        <v>84</v>
      </c>
      <c r="AV1155" s="13" t="s">
        <v>82</v>
      </c>
      <c r="AW1155" s="13" t="s">
        <v>36</v>
      </c>
      <c r="AX1155" s="13" t="s">
        <v>74</v>
      </c>
      <c r="AY1155" s="234" t="s">
        <v>132</v>
      </c>
    </row>
    <row r="1156" s="14" customFormat="1">
      <c r="A1156" s="14"/>
      <c r="B1156" s="235"/>
      <c r="C1156" s="236"/>
      <c r="D1156" s="226" t="s">
        <v>144</v>
      </c>
      <c r="E1156" s="237" t="s">
        <v>19</v>
      </c>
      <c r="F1156" s="238" t="s">
        <v>1158</v>
      </c>
      <c r="G1156" s="236"/>
      <c r="H1156" s="239">
        <v>4.5499999999999998</v>
      </c>
      <c r="I1156" s="240"/>
      <c r="J1156" s="236"/>
      <c r="K1156" s="236"/>
      <c r="L1156" s="241"/>
      <c r="M1156" s="242"/>
      <c r="N1156" s="243"/>
      <c r="O1156" s="243"/>
      <c r="P1156" s="243"/>
      <c r="Q1156" s="243"/>
      <c r="R1156" s="243"/>
      <c r="S1156" s="243"/>
      <c r="T1156" s="24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45" t="s">
        <v>144</v>
      </c>
      <c r="AU1156" s="245" t="s">
        <v>84</v>
      </c>
      <c r="AV1156" s="14" t="s">
        <v>84</v>
      </c>
      <c r="AW1156" s="14" t="s">
        <v>36</v>
      </c>
      <c r="AX1156" s="14" t="s">
        <v>74</v>
      </c>
      <c r="AY1156" s="245" t="s">
        <v>132</v>
      </c>
    </row>
    <row r="1157" s="13" customFormat="1">
      <c r="A1157" s="13"/>
      <c r="B1157" s="224"/>
      <c r="C1157" s="225"/>
      <c r="D1157" s="226" t="s">
        <v>144</v>
      </c>
      <c r="E1157" s="227" t="s">
        <v>19</v>
      </c>
      <c r="F1157" s="228" t="s">
        <v>429</v>
      </c>
      <c r="G1157" s="225"/>
      <c r="H1157" s="227" t="s">
        <v>19</v>
      </c>
      <c r="I1157" s="229"/>
      <c r="J1157" s="225"/>
      <c r="K1157" s="225"/>
      <c r="L1157" s="230"/>
      <c r="M1157" s="231"/>
      <c r="N1157" s="232"/>
      <c r="O1157" s="232"/>
      <c r="P1157" s="232"/>
      <c r="Q1157" s="232"/>
      <c r="R1157" s="232"/>
      <c r="S1157" s="232"/>
      <c r="T1157" s="23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34" t="s">
        <v>144</v>
      </c>
      <c r="AU1157" s="234" t="s">
        <v>84</v>
      </c>
      <c r="AV1157" s="13" t="s">
        <v>82</v>
      </c>
      <c r="AW1157" s="13" t="s">
        <v>36</v>
      </c>
      <c r="AX1157" s="13" t="s">
        <v>74</v>
      </c>
      <c r="AY1157" s="234" t="s">
        <v>132</v>
      </c>
    </row>
    <row r="1158" s="14" customFormat="1">
      <c r="A1158" s="14"/>
      <c r="B1158" s="235"/>
      <c r="C1158" s="236"/>
      <c r="D1158" s="226" t="s">
        <v>144</v>
      </c>
      <c r="E1158" s="237" t="s">
        <v>19</v>
      </c>
      <c r="F1158" s="238" t="s">
        <v>1159</v>
      </c>
      <c r="G1158" s="236"/>
      <c r="H1158" s="239">
        <v>6.5</v>
      </c>
      <c r="I1158" s="240"/>
      <c r="J1158" s="236"/>
      <c r="K1158" s="236"/>
      <c r="L1158" s="241"/>
      <c r="M1158" s="242"/>
      <c r="N1158" s="243"/>
      <c r="O1158" s="243"/>
      <c r="P1158" s="243"/>
      <c r="Q1158" s="243"/>
      <c r="R1158" s="243"/>
      <c r="S1158" s="243"/>
      <c r="T1158" s="24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45" t="s">
        <v>144</v>
      </c>
      <c r="AU1158" s="245" t="s">
        <v>84</v>
      </c>
      <c r="AV1158" s="14" t="s">
        <v>84</v>
      </c>
      <c r="AW1158" s="14" t="s">
        <v>36</v>
      </c>
      <c r="AX1158" s="14" t="s">
        <v>74</v>
      </c>
      <c r="AY1158" s="245" t="s">
        <v>132</v>
      </c>
    </row>
    <row r="1159" s="15" customFormat="1">
      <c r="A1159" s="15"/>
      <c r="B1159" s="246"/>
      <c r="C1159" s="247"/>
      <c r="D1159" s="226" t="s">
        <v>144</v>
      </c>
      <c r="E1159" s="248" t="s">
        <v>19</v>
      </c>
      <c r="F1159" s="249" t="s">
        <v>147</v>
      </c>
      <c r="G1159" s="247"/>
      <c r="H1159" s="250">
        <v>11.050000000000001</v>
      </c>
      <c r="I1159" s="251"/>
      <c r="J1159" s="247"/>
      <c r="K1159" s="247"/>
      <c r="L1159" s="252"/>
      <c r="M1159" s="253"/>
      <c r="N1159" s="254"/>
      <c r="O1159" s="254"/>
      <c r="P1159" s="254"/>
      <c r="Q1159" s="254"/>
      <c r="R1159" s="254"/>
      <c r="S1159" s="254"/>
      <c r="T1159" s="25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T1159" s="256" t="s">
        <v>144</v>
      </c>
      <c r="AU1159" s="256" t="s">
        <v>84</v>
      </c>
      <c r="AV1159" s="15" t="s">
        <v>140</v>
      </c>
      <c r="AW1159" s="15" t="s">
        <v>36</v>
      </c>
      <c r="AX1159" s="15" t="s">
        <v>82</v>
      </c>
      <c r="AY1159" s="256" t="s">
        <v>132</v>
      </c>
    </row>
    <row r="1160" s="14" customFormat="1">
      <c r="A1160" s="14"/>
      <c r="B1160" s="235"/>
      <c r="C1160" s="236"/>
      <c r="D1160" s="226" t="s">
        <v>144</v>
      </c>
      <c r="E1160" s="236"/>
      <c r="F1160" s="238" t="s">
        <v>1164</v>
      </c>
      <c r="G1160" s="236"/>
      <c r="H1160" s="239">
        <v>12.154999999999999</v>
      </c>
      <c r="I1160" s="240"/>
      <c r="J1160" s="236"/>
      <c r="K1160" s="236"/>
      <c r="L1160" s="241"/>
      <c r="M1160" s="242"/>
      <c r="N1160" s="243"/>
      <c r="O1160" s="243"/>
      <c r="P1160" s="243"/>
      <c r="Q1160" s="243"/>
      <c r="R1160" s="243"/>
      <c r="S1160" s="243"/>
      <c r="T1160" s="24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45" t="s">
        <v>144</v>
      </c>
      <c r="AU1160" s="245" t="s">
        <v>84</v>
      </c>
      <c r="AV1160" s="14" t="s">
        <v>84</v>
      </c>
      <c r="AW1160" s="14" t="s">
        <v>4</v>
      </c>
      <c r="AX1160" s="14" t="s">
        <v>82</v>
      </c>
      <c r="AY1160" s="245" t="s">
        <v>132</v>
      </c>
    </row>
    <row r="1161" s="2" customFormat="1" ht="37.8" customHeight="1">
      <c r="A1161" s="40"/>
      <c r="B1161" s="41"/>
      <c r="C1161" s="206" t="s">
        <v>1165</v>
      </c>
      <c r="D1161" s="206" t="s">
        <v>135</v>
      </c>
      <c r="E1161" s="207" t="s">
        <v>1166</v>
      </c>
      <c r="F1161" s="208" t="s">
        <v>1167</v>
      </c>
      <c r="G1161" s="209" t="s">
        <v>138</v>
      </c>
      <c r="H1161" s="210">
        <v>118.55</v>
      </c>
      <c r="I1161" s="211"/>
      <c r="J1161" s="212">
        <f>ROUND(I1161*H1161,2)</f>
        <v>0</v>
      </c>
      <c r="K1161" s="208" t="s">
        <v>139</v>
      </c>
      <c r="L1161" s="46"/>
      <c r="M1161" s="213" t="s">
        <v>19</v>
      </c>
      <c r="N1161" s="214" t="s">
        <v>45</v>
      </c>
      <c r="O1161" s="86"/>
      <c r="P1161" s="215">
        <f>O1161*H1161</f>
        <v>0</v>
      </c>
      <c r="Q1161" s="215">
        <v>0.0060000000000000001</v>
      </c>
      <c r="R1161" s="215">
        <f>Q1161*H1161</f>
        <v>0.71130000000000004</v>
      </c>
      <c r="S1161" s="215">
        <v>0</v>
      </c>
      <c r="T1161" s="216">
        <f>S1161*H1161</f>
        <v>0</v>
      </c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R1161" s="217" t="s">
        <v>257</v>
      </c>
      <c r="AT1161" s="217" t="s">
        <v>135</v>
      </c>
      <c r="AU1161" s="217" t="s">
        <v>84</v>
      </c>
      <c r="AY1161" s="19" t="s">
        <v>132</v>
      </c>
      <c r="BE1161" s="218">
        <f>IF(N1161="základní",J1161,0)</f>
        <v>0</v>
      </c>
      <c r="BF1161" s="218">
        <f>IF(N1161="snížená",J1161,0)</f>
        <v>0</v>
      </c>
      <c r="BG1161" s="218">
        <f>IF(N1161="zákl. přenesená",J1161,0)</f>
        <v>0</v>
      </c>
      <c r="BH1161" s="218">
        <f>IF(N1161="sníž. přenesená",J1161,0)</f>
        <v>0</v>
      </c>
      <c r="BI1161" s="218">
        <f>IF(N1161="nulová",J1161,0)</f>
        <v>0</v>
      </c>
      <c r="BJ1161" s="19" t="s">
        <v>82</v>
      </c>
      <c r="BK1161" s="218">
        <f>ROUND(I1161*H1161,2)</f>
        <v>0</v>
      </c>
      <c r="BL1161" s="19" t="s">
        <v>257</v>
      </c>
      <c r="BM1161" s="217" t="s">
        <v>1168</v>
      </c>
    </row>
    <row r="1162" s="2" customFormat="1">
      <c r="A1162" s="40"/>
      <c r="B1162" s="41"/>
      <c r="C1162" s="42"/>
      <c r="D1162" s="219" t="s">
        <v>142</v>
      </c>
      <c r="E1162" s="42"/>
      <c r="F1162" s="220" t="s">
        <v>1169</v>
      </c>
      <c r="G1162" s="42"/>
      <c r="H1162" s="42"/>
      <c r="I1162" s="221"/>
      <c r="J1162" s="42"/>
      <c r="K1162" s="42"/>
      <c r="L1162" s="46"/>
      <c r="M1162" s="222"/>
      <c r="N1162" s="223"/>
      <c r="O1162" s="86"/>
      <c r="P1162" s="86"/>
      <c r="Q1162" s="86"/>
      <c r="R1162" s="86"/>
      <c r="S1162" s="86"/>
      <c r="T1162" s="87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T1162" s="19" t="s">
        <v>142</v>
      </c>
      <c r="AU1162" s="19" t="s">
        <v>84</v>
      </c>
    </row>
    <row r="1163" s="13" customFormat="1">
      <c r="A1163" s="13"/>
      <c r="B1163" s="224"/>
      <c r="C1163" s="225"/>
      <c r="D1163" s="226" t="s">
        <v>144</v>
      </c>
      <c r="E1163" s="227" t="s">
        <v>19</v>
      </c>
      <c r="F1163" s="228" t="s">
        <v>162</v>
      </c>
      <c r="G1163" s="225"/>
      <c r="H1163" s="227" t="s">
        <v>19</v>
      </c>
      <c r="I1163" s="229"/>
      <c r="J1163" s="225"/>
      <c r="K1163" s="225"/>
      <c r="L1163" s="230"/>
      <c r="M1163" s="231"/>
      <c r="N1163" s="232"/>
      <c r="O1163" s="232"/>
      <c r="P1163" s="232"/>
      <c r="Q1163" s="232"/>
      <c r="R1163" s="232"/>
      <c r="S1163" s="232"/>
      <c r="T1163" s="23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4" t="s">
        <v>144</v>
      </c>
      <c r="AU1163" s="234" t="s">
        <v>84</v>
      </c>
      <c r="AV1163" s="13" t="s">
        <v>82</v>
      </c>
      <c r="AW1163" s="13" t="s">
        <v>36</v>
      </c>
      <c r="AX1163" s="13" t="s">
        <v>74</v>
      </c>
      <c r="AY1163" s="234" t="s">
        <v>132</v>
      </c>
    </row>
    <row r="1164" s="14" customFormat="1">
      <c r="A1164" s="14"/>
      <c r="B1164" s="235"/>
      <c r="C1164" s="236"/>
      <c r="D1164" s="226" t="s">
        <v>144</v>
      </c>
      <c r="E1164" s="237" t="s">
        <v>19</v>
      </c>
      <c r="F1164" s="238" t="s">
        <v>590</v>
      </c>
      <c r="G1164" s="236"/>
      <c r="H1164" s="239">
        <v>26.66</v>
      </c>
      <c r="I1164" s="240"/>
      <c r="J1164" s="236"/>
      <c r="K1164" s="236"/>
      <c r="L1164" s="241"/>
      <c r="M1164" s="242"/>
      <c r="N1164" s="243"/>
      <c r="O1164" s="243"/>
      <c r="P1164" s="243"/>
      <c r="Q1164" s="243"/>
      <c r="R1164" s="243"/>
      <c r="S1164" s="243"/>
      <c r="T1164" s="24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45" t="s">
        <v>144</v>
      </c>
      <c r="AU1164" s="245" t="s">
        <v>84</v>
      </c>
      <c r="AV1164" s="14" t="s">
        <v>84</v>
      </c>
      <c r="AW1164" s="14" t="s">
        <v>36</v>
      </c>
      <c r="AX1164" s="14" t="s">
        <v>74</v>
      </c>
      <c r="AY1164" s="245" t="s">
        <v>132</v>
      </c>
    </row>
    <row r="1165" s="13" customFormat="1">
      <c r="A1165" s="13"/>
      <c r="B1165" s="224"/>
      <c r="C1165" s="225"/>
      <c r="D1165" s="226" t="s">
        <v>144</v>
      </c>
      <c r="E1165" s="227" t="s">
        <v>19</v>
      </c>
      <c r="F1165" s="228" t="s">
        <v>164</v>
      </c>
      <c r="G1165" s="225"/>
      <c r="H1165" s="227" t="s">
        <v>19</v>
      </c>
      <c r="I1165" s="229"/>
      <c r="J1165" s="225"/>
      <c r="K1165" s="225"/>
      <c r="L1165" s="230"/>
      <c r="M1165" s="231"/>
      <c r="N1165" s="232"/>
      <c r="O1165" s="232"/>
      <c r="P1165" s="232"/>
      <c r="Q1165" s="232"/>
      <c r="R1165" s="232"/>
      <c r="S1165" s="232"/>
      <c r="T1165" s="23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4" t="s">
        <v>144</v>
      </c>
      <c r="AU1165" s="234" t="s">
        <v>84</v>
      </c>
      <c r="AV1165" s="13" t="s">
        <v>82</v>
      </c>
      <c r="AW1165" s="13" t="s">
        <v>36</v>
      </c>
      <c r="AX1165" s="13" t="s">
        <v>74</v>
      </c>
      <c r="AY1165" s="234" t="s">
        <v>132</v>
      </c>
    </row>
    <row r="1166" s="14" customFormat="1">
      <c r="A1166" s="14"/>
      <c r="B1166" s="235"/>
      <c r="C1166" s="236"/>
      <c r="D1166" s="226" t="s">
        <v>144</v>
      </c>
      <c r="E1166" s="237" t="s">
        <v>19</v>
      </c>
      <c r="F1166" s="238" t="s">
        <v>591</v>
      </c>
      <c r="G1166" s="236"/>
      <c r="H1166" s="239">
        <v>34.18</v>
      </c>
      <c r="I1166" s="240"/>
      <c r="J1166" s="236"/>
      <c r="K1166" s="236"/>
      <c r="L1166" s="241"/>
      <c r="M1166" s="242"/>
      <c r="N1166" s="243"/>
      <c r="O1166" s="243"/>
      <c r="P1166" s="243"/>
      <c r="Q1166" s="243"/>
      <c r="R1166" s="243"/>
      <c r="S1166" s="243"/>
      <c r="T1166" s="24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45" t="s">
        <v>144</v>
      </c>
      <c r="AU1166" s="245" t="s">
        <v>84</v>
      </c>
      <c r="AV1166" s="14" t="s">
        <v>84</v>
      </c>
      <c r="AW1166" s="14" t="s">
        <v>36</v>
      </c>
      <c r="AX1166" s="14" t="s">
        <v>74</v>
      </c>
      <c r="AY1166" s="245" t="s">
        <v>132</v>
      </c>
    </row>
    <row r="1167" s="13" customFormat="1">
      <c r="A1167" s="13"/>
      <c r="B1167" s="224"/>
      <c r="C1167" s="225"/>
      <c r="D1167" s="226" t="s">
        <v>144</v>
      </c>
      <c r="E1167" s="227" t="s">
        <v>19</v>
      </c>
      <c r="F1167" s="228" t="s">
        <v>153</v>
      </c>
      <c r="G1167" s="225"/>
      <c r="H1167" s="227" t="s">
        <v>19</v>
      </c>
      <c r="I1167" s="229"/>
      <c r="J1167" s="225"/>
      <c r="K1167" s="225"/>
      <c r="L1167" s="230"/>
      <c r="M1167" s="231"/>
      <c r="N1167" s="232"/>
      <c r="O1167" s="232"/>
      <c r="P1167" s="232"/>
      <c r="Q1167" s="232"/>
      <c r="R1167" s="232"/>
      <c r="S1167" s="232"/>
      <c r="T1167" s="23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4" t="s">
        <v>144</v>
      </c>
      <c r="AU1167" s="234" t="s">
        <v>84</v>
      </c>
      <c r="AV1167" s="13" t="s">
        <v>82</v>
      </c>
      <c r="AW1167" s="13" t="s">
        <v>36</v>
      </c>
      <c r="AX1167" s="13" t="s">
        <v>74</v>
      </c>
      <c r="AY1167" s="234" t="s">
        <v>132</v>
      </c>
    </row>
    <row r="1168" s="14" customFormat="1">
      <c r="A1168" s="14"/>
      <c r="B1168" s="235"/>
      <c r="C1168" s="236"/>
      <c r="D1168" s="226" t="s">
        <v>144</v>
      </c>
      <c r="E1168" s="237" t="s">
        <v>19</v>
      </c>
      <c r="F1168" s="238" t="s">
        <v>592</v>
      </c>
      <c r="G1168" s="236"/>
      <c r="H1168" s="239">
        <v>31.52</v>
      </c>
      <c r="I1168" s="240"/>
      <c r="J1168" s="236"/>
      <c r="K1168" s="236"/>
      <c r="L1168" s="241"/>
      <c r="M1168" s="242"/>
      <c r="N1168" s="243"/>
      <c r="O1168" s="243"/>
      <c r="P1168" s="243"/>
      <c r="Q1168" s="243"/>
      <c r="R1168" s="243"/>
      <c r="S1168" s="243"/>
      <c r="T1168" s="24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45" t="s">
        <v>144</v>
      </c>
      <c r="AU1168" s="245" t="s">
        <v>84</v>
      </c>
      <c r="AV1168" s="14" t="s">
        <v>84</v>
      </c>
      <c r="AW1168" s="14" t="s">
        <v>36</v>
      </c>
      <c r="AX1168" s="14" t="s">
        <v>74</v>
      </c>
      <c r="AY1168" s="245" t="s">
        <v>132</v>
      </c>
    </row>
    <row r="1169" s="13" customFormat="1">
      <c r="A1169" s="13"/>
      <c r="B1169" s="224"/>
      <c r="C1169" s="225"/>
      <c r="D1169" s="226" t="s">
        <v>144</v>
      </c>
      <c r="E1169" s="227" t="s">
        <v>19</v>
      </c>
      <c r="F1169" s="228" t="s">
        <v>167</v>
      </c>
      <c r="G1169" s="225"/>
      <c r="H1169" s="227" t="s">
        <v>19</v>
      </c>
      <c r="I1169" s="229"/>
      <c r="J1169" s="225"/>
      <c r="K1169" s="225"/>
      <c r="L1169" s="230"/>
      <c r="M1169" s="231"/>
      <c r="N1169" s="232"/>
      <c r="O1169" s="232"/>
      <c r="P1169" s="232"/>
      <c r="Q1169" s="232"/>
      <c r="R1169" s="232"/>
      <c r="S1169" s="232"/>
      <c r="T1169" s="23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4" t="s">
        <v>144</v>
      </c>
      <c r="AU1169" s="234" t="s">
        <v>84</v>
      </c>
      <c r="AV1169" s="13" t="s">
        <v>82</v>
      </c>
      <c r="AW1169" s="13" t="s">
        <v>36</v>
      </c>
      <c r="AX1169" s="13" t="s">
        <v>74</v>
      </c>
      <c r="AY1169" s="234" t="s">
        <v>132</v>
      </c>
    </row>
    <row r="1170" s="14" customFormat="1">
      <c r="A1170" s="14"/>
      <c r="B1170" s="235"/>
      <c r="C1170" s="236"/>
      <c r="D1170" s="226" t="s">
        <v>144</v>
      </c>
      <c r="E1170" s="237" t="s">
        <v>19</v>
      </c>
      <c r="F1170" s="238" t="s">
        <v>593</v>
      </c>
      <c r="G1170" s="236"/>
      <c r="H1170" s="239">
        <v>26.190000000000001</v>
      </c>
      <c r="I1170" s="240"/>
      <c r="J1170" s="236"/>
      <c r="K1170" s="236"/>
      <c r="L1170" s="241"/>
      <c r="M1170" s="242"/>
      <c r="N1170" s="243"/>
      <c r="O1170" s="243"/>
      <c r="P1170" s="243"/>
      <c r="Q1170" s="243"/>
      <c r="R1170" s="243"/>
      <c r="S1170" s="243"/>
      <c r="T1170" s="24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45" t="s">
        <v>144</v>
      </c>
      <c r="AU1170" s="245" t="s">
        <v>84</v>
      </c>
      <c r="AV1170" s="14" t="s">
        <v>84</v>
      </c>
      <c r="AW1170" s="14" t="s">
        <v>36</v>
      </c>
      <c r="AX1170" s="14" t="s">
        <v>74</v>
      </c>
      <c r="AY1170" s="245" t="s">
        <v>132</v>
      </c>
    </row>
    <row r="1171" s="15" customFormat="1">
      <c r="A1171" s="15"/>
      <c r="B1171" s="246"/>
      <c r="C1171" s="247"/>
      <c r="D1171" s="226" t="s">
        <v>144</v>
      </c>
      <c r="E1171" s="248" t="s">
        <v>19</v>
      </c>
      <c r="F1171" s="249" t="s">
        <v>147</v>
      </c>
      <c r="G1171" s="247"/>
      <c r="H1171" s="250">
        <v>118.55</v>
      </c>
      <c r="I1171" s="251"/>
      <c r="J1171" s="247"/>
      <c r="K1171" s="247"/>
      <c r="L1171" s="252"/>
      <c r="M1171" s="253"/>
      <c r="N1171" s="254"/>
      <c r="O1171" s="254"/>
      <c r="P1171" s="254"/>
      <c r="Q1171" s="254"/>
      <c r="R1171" s="254"/>
      <c r="S1171" s="254"/>
      <c r="T1171" s="25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T1171" s="256" t="s">
        <v>144</v>
      </c>
      <c r="AU1171" s="256" t="s">
        <v>84</v>
      </c>
      <c r="AV1171" s="15" t="s">
        <v>140</v>
      </c>
      <c r="AW1171" s="15" t="s">
        <v>36</v>
      </c>
      <c r="AX1171" s="15" t="s">
        <v>82</v>
      </c>
      <c r="AY1171" s="256" t="s">
        <v>132</v>
      </c>
    </row>
    <row r="1172" s="2" customFormat="1" ht="33" customHeight="1">
      <c r="A1172" s="40"/>
      <c r="B1172" s="41"/>
      <c r="C1172" s="260" t="s">
        <v>1170</v>
      </c>
      <c r="D1172" s="260" t="s">
        <v>602</v>
      </c>
      <c r="E1172" s="261" t="s">
        <v>1171</v>
      </c>
      <c r="F1172" s="262" t="s">
        <v>1172</v>
      </c>
      <c r="G1172" s="263" t="s">
        <v>138</v>
      </c>
      <c r="H1172" s="264">
        <v>130.405</v>
      </c>
      <c r="I1172" s="265"/>
      <c r="J1172" s="266">
        <f>ROUND(I1172*H1172,2)</f>
        <v>0</v>
      </c>
      <c r="K1172" s="262" t="s">
        <v>139</v>
      </c>
      <c r="L1172" s="267"/>
      <c r="M1172" s="268" t="s">
        <v>19</v>
      </c>
      <c r="N1172" s="269" t="s">
        <v>45</v>
      </c>
      <c r="O1172" s="86"/>
      <c r="P1172" s="215">
        <f>O1172*H1172</f>
        <v>0</v>
      </c>
      <c r="Q1172" s="215">
        <v>0.021999999999999999</v>
      </c>
      <c r="R1172" s="215">
        <f>Q1172*H1172</f>
        <v>2.8689100000000001</v>
      </c>
      <c r="S1172" s="215">
        <v>0</v>
      </c>
      <c r="T1172" s="216">
        <f>S1172*H1172</f>
        <v>0</v>
      </c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  <c r="AR1172" s="217" t="s">
        <v>369</v>
      </c>
      <c r="AT1172" s="217" t="s">
        <v>602</v>
      </c>
      <c r="AU1172" s="217" t="s">
        <v>84</v>
      </c>
      <c r="AY1172" s="19" t="s">
        <v>132</v>
      </c>
      <c r="BE1172" s="218">
        <f>IF(N1172="základní",J1172,0)</f>
        <v>0</v>
      </c>
      <c r="BF1172" s="218">
        <f>IF(N1172="snížená",J1172,0)</f>
        <v>0</v>
      </c>
      <c r="BG1172" s="218">
        <f>IF(N1172="zákl. přenesená",J1172,0)</f>
        <v>0</v>
      </c>
      <c r="BH1172" s="218">
        <f>IF(N1172="sníž. přenesená",J1172,0)</f>
        <v>0</v>
      </c>
      <c r="BI1172" s="218">
        <f>IF(N1172="nulová",J1172,0)</f>
        <v>0</v>
      </c>
      <c r="BJ1172" s="19" t="s">
        <v>82</v>
      </c>
      <c r="BK1172" s="218">
        <f>ROUND(I1172*H1172,2)</f>
        <v>0</v>
      </c>
      <c r="BL1172" s="19" t="s">
        <v>257</v>
      </c>
      <c r="BM1172" s="217" t="s">
        <v>1173</v>
      </c>
    </row>
    <row r="1173" s="13" customFormat="1">
      <c r="A1173" s="13"/>
      <c r="B1173" s="224"/>
      <c r="C1173" s="225"/>
      <c r="D1173" s="226" t="s">
        <v>144</v>
      </c>
      <c r="E1173" s="227" t="s">
        <v>19</v>
      </c>
      <c r="F1173" s="228" t="s">
        <v>162</v>
      </c>
      <c r="G1173" s="225"/>
      <c r="H1173" s="227" t="s">
        <v>19</v>
      </c>
      <c r="I1173" s="229"/>
      <c r="J1173" s="225"/>
      <c r="K1173" s="225"/>
      <c r="L1173" s="230"/>
      <c r="M1173" s="231"/>
      <c r="N1173" s="232"/>
      <c r="O1173" s="232"/>
      <c r="P1173" s="232"/>
      <c r="Q1173" s="232"/>
      <c r="R1173" s="232"/>
      <c r="S1173" s="232"/>
      <c r="T1173" s="23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4" t="s">
        <v>144</v>
      </c>
      <c r="AU1173" s="234" t="s">
        <v>84</v>
      </c>
      <c r="AV1173" s="13" t="s">
        <v>82</v>
      </c>
      <c r="AW1173" s="13" t="s">
        <v>36</v>
      </c>
      <c r="AX1173" s="13" t="s">
        <v>74</v>
      </c>
      <c r="AY1173" s="234" t="s">
        <v>132</v>
      </c>
    </row>
    <row r="1174" s="14" customFormat="1">
      <c r="A1174" s="14"/>
      <c r="B1174" s="235"/>
      <c r="C1174" s="236"/>
      <c r="D1174" s="226" t="s">
        <v>144</v>
      </c>
      <c r="E1174" s="237" t="s">
        <v>19</v>
      </c>
      <c r="F1174" s="238" t="s">
        <v>590</v>
      </c>
      <c r="G1174" s="236"/>
      <c r="H1174" s="239">
        <v>26.66</v>
      </c>
      <c r="I1174" s="240"/>
      <c r="J1174" s="236"/>
      <c r="K1174" s="236"/>
      <c r="L1174" s="241"/>
      <c r="M1174" s="242"/>
      <c r="N1174" s="243"/>
      <c r="O1174" s="243"/>
      <c r="P1174" s="243"/>
      <c r="Q1174" s="243"/>
      <c r="R1174" s="243"/>
      <c r="S1174" s="243"/>
      <c r="T1174" s="24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45" t="s">
        <v>144</v>
      </c>
      <c r="AU1174" s="245" t="s">
        <v>84</v>
      </c>
      <c r="AV1174" s="14" t="s">
        <v>84</v>
      </c>
      <c r="AW1174" s="14" t="s">
        <v>36</v>
      </c>
      <c r="AX1174" s="14" t="s">
        <v>74</v>
      </c>
      <c r="AY1174" s="245" t="s">
        <v>132</v>
      </c>
    </row>
    <row r="1175" s="13" customFormat="1">
      <c r="A1175" s="13"/>
      <c r="B1175" s="224"/>
      <c r="C1175" s="225"/>
      <c r="D1175" s="226" t="s">
        <v>144</v>
      </c>
      <c r="E1175" s="227" t="s">
        <v>19</v>
      </c>
      <c r="F1175" s="228" t="s">
        <v>164</v>
      </c>
      <c r="G1175" s="225"/>
      <c r="H1175" s="227" t="s">
        <v>19</v>
      </c>
      <c r="I1175" s="229"/>
      <c r="J1175" s="225"/>
      <c r="K1175" s="225"/>
      <c r="L1175" s="230"/>
      <c r="M1175" s="231"/>
      <c r="N1175" s="232"/>
      <c r="O1175" s="232"/>
      <c r="P1175" s="232"/>
      <c r="Q1175" s="232"/>
      <c r="R1175" s="232"/>
      <c r="S1175" s="232"/>
      <c r="T1175" s="23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4" t="s">
        <v>144</v>
      </c>
      <c r="AU1175" s="234" t="s">
        <v>84</v>
      </c>
      <c r="AV1175" s="13" t="s">
        <v>82</v>
      </c>
      <c r="AW1175" s="13" t="s">
        <v>36</v>
      </c>
      <c r="AX1175" s="13" t="s">
        <v>74</v>
      </c>
      <c r="AY1175" s="234" t="s">
        <v>132</v>
      </c>
    </row>
    <row r="1176" s="14" customFormat="1">
      <c r="A1176" s="14"/>
      <c r="B1176" s="235"/>
      <c r="C1176" s="236"/>
      <c r="D1176" s="226" t="s">
        <v>144</v>
      </c>
      <c r="E1176" s="237" t="s">
        <v>19</v>
      </c>
      <c r="F1176" s="238" t="s">
        <v>591</v>
      </c>
      <c r="G1176" s="236"/>
      <c r="H1176" s="239">
        <v>34.18</v>
      </c>
      <c r="I1176" s="240"/>
      <c r="J1176" s="236"/>
      <c r="K1176" s="236"/>
      <c r="L1176" s="241"/>
      <c r="M1176" s="242"/>
      <c r="N1176" s="243"/>
      <c r="O1176" s="243"/>
      <c r="P1176" s="243"/>
      <c r="Q1176" s="243"/>
      <c r="R1176" s="243"/>
      <c r="S1176" s="243"/>
      <c r="T1176" s="24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45" t="s">
        <v>144</v>
      </c>
      <c r="AU1176" s="245" t="s">
        <v>84</v>
      </c>
      <c r="AV1176" s="14" t="s">
        <v>84</v>
      </c>
      <c r="AW1176" s="14" t="s">
        <v>36</v>
      </c>
      <c r="AX1176" s="14" t="s">
        <v>74</v>
      </c>
      <c r="AY1176" s="245" t="s">
        <v>132</v>
      </c>
    </row>
    <row r="1177" s="13" customFormat="1">
      <c r="A1177" s="13"/>
      <c r="B1177" s="224"/>
      <c r="C1177" s="225"/>
      <c r="D1177" s="226" t="s">
        <v>144</v>
      </c>
      <c r="E1177" s="227" t="s">
        <v>19</v>
      </c>
      <c r="F1177" s="228" t="s">
        <v>153</v>
      </c>
      <c r="G1177" s="225"/>
      <c r="H1177" s="227" t="s">
        <v>19</v>
      </c>
      <c r="I1177" s="229"/>
      <c r="J1177" s="225"/>
      <c r="K1177" s="225"/>
      <c r="L1177" s="230"/>
      <c r="M1177" s="231"/>
      <c r="N1177" s="232"/>
      <c r="O1177" s="232"/>
      <c r="P1177" s="232"/>
      <c r="Q1177" s="232"/>
      <c r="R1177" s="232"/>
      <c r="S1177" s="232"/>
      <c r="T1177" s="23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4" t="s">
        <v>144</v>
      </c>
      <c r="AU1177" s="234" t="s">
        <v>84</v>
      </c>
      <c r="AV1177" s="13" t="s">
        <v>82</v>
      </c>
      <c r="AW1177" s="13" t="s">
        <v>36</v>
      </c>
      <c r="AX1177" s="13" t="s">
        <v>74</v>
      </c>
      <c r="AY1177" s="234" t="s">
        <v>132</v>
      </c>
    </row>
    <row r="1178" s="14" customFormat="1">
      <c r="A1178" s="14"/>
      <c r="B1178" s="235"/>
      <c r="C1178" s="236"/>
      <c r="D1178" s="226" t="s">
        <v>144</v>
      </c>
      <c r="E1178" s="237" t="s">
        <v>19</v>
      </c>
      <c r="F1178" s="238" t="s">
        <v>592</v>
      </c>
      <c r="G1178" s="236"/>
      <c r="H1178" s="239">
        <v>31.52</v>
      </c>
      <c r="I1178" s="240"/>
      <c r="J1178" s="236"/>
      <c r="K1178" s="236"/>
      <c r="L1178" s="241"/>
      <c r="M1178" s="242"/>
      <c r="N1178" s="243"/>
      <c r="O1178" s="243"/>
      <c r="P1178" s="243"/>
      <c r="Q1178" s="243"/>
      <c r="R1178" s="243"/>
      <c r="S1178" s="243"/>
      <c r="T1178" s="24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45" t="s">
        <v>144</v>
      </c>
      <c r="AU1178" s="245" t="s">
        <v>84</v>
      </c>
      <c r="AV1178" s="14" t="s">
        <v>84</v>
      </c>
      <c r="AW1178" s="14" t="s">
        <v>36</v>
      </c>
      <c r="AX1178" s="14" t="s">
        <v>74</v>
      </c>
      <c r="AY1178" s="245" t="s">
        <v>132</v>
      </c>
    </row>
    <row r="1179" s="13" customFormat="1">
      <c r="A1179" s="13"/>
      <c r="B1179" s="224"/>
      <c r="C1179" s="225"/>
      <c r="D1179" s="226" t="s">
        <v>144</v>
      </c>
      <c r="E1179" s="227" t="s">
        <v>19</v>
      </c>
      <c r="F1179" s="228" t="s">
        <v>167</v>
      </c>
      <c r="G1179" s="225"/>
      <c r="H1179" s="227" t="s">
        <v>19</v>
      </c>
      <c r="I1179" s="229"/>
      <c r="J1179" s="225"/>
      <c r="K1179" s="225"/>
      <c r="L1179" s="230"/>
      <c r="M1179" s="231"/>
      <c r="N1179" s="232"/>
      <c r="O1179" s="232"/>
      <c r="P1179" s="232"/>
      <c r="Q1179" s="232"/>
      <c r="R1179" s="232"/>
      <c r="S1179" s="232"/>
      <c r="T1179" s="23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4" t="s">
        <v>144</v>
      </c>
      <c r="AU1179" s="234" t="s">
        <v>84</v>
      </c>
      <c r="AV1179" s="13" t="s">
        <v>82</v>
      </c>
      <c r="AW1179" s="13" t="s">
        <v>36</v>
      </c>
      <c r="AX1179" s="13" t="s">
        <v>74</v>
      </c>
      <c r="AY1179" s="234" t="s">
        <v>132</v>
      </c>
    </row>
    <row r="1180" s="14" customFormat="1">
      <c r="A1180" s="14"/>
      <c r="B1180" s="235"/>
      <c r="C1180" s="236"/>
      <c r="D1180" s="226" t="s">
        <v>144</v>
      </c>
      <c r="E1180" s="237" t="s">
        <v>19</v>
      </c>
      <c r="F1180" s="238" t="s">
        <v>593</v>
      </c>
      <c r="G1180" s="236"/>
      <c r="H1180" s="239">
        <v>26.190000000000001</v>
      </c>
      <c r="I1180" s="240"/>
      <c r="J1180" s="236"/>
      <c r="K1180" s="236"/>
      <c r="L1180" s="241"/>
      <c r="M1180" s="242"/>
      <c r="N1180" s="243"/>
      <c r="O1180" s="243"/>
      <c r="P1180" s="243"/>
      <c r="Q1180" s="243"/>
      <c r="R1180" s="243"/>
      <c r="S1180" s="243"/>
      <c r="T1180" s="24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5" t="s">
        <v>144</v>
      </c>
      <c r="AU1180" s="245" t="s">
        <v>84</v>
      </c>
      <c r="AV1180" s="14" t="s">
        <v>84</v>
      </c>
      <c r="AW1180" s="14" t="s">
        <v>36</v>
      </c>
      <c r="AX1180" s="14" t="s">
        <v>74</v>
      </c>
      <c r="AY1180" s="245" t="s">
        <v>132</v>
      </c>
    </row>
    <row r="1181" s="15" customFormat="1">
      <c r="A1181" s="15"/>
      <c r="B1181" s="246"/>
      <c r="C1181" s="247"/>
      <c r="D1181" s="226" t="s">
        <v>144</v>
      </c>
      <c r="E1181" s="248" t="s">
        <v>19</v>
      </c>
      <c r="F1181" s="249" t="s">
        <v>147</v>
      </c>
      <c r="G1181" s="247"/>
      <c r="H1181" s="250">
        <v>118.55</v>
      </c>
      <c r="I1181" s="251"/>
      <c r="J1181" s="247"/>
      <c r="K1181" s="247"/>
      <c r="L1181" s="252"/>
      <c r="M1181" s="253"/>
      <c r="N1181" s="254"/>
      <c r="O1181" s="254"/>
      <c r="P1181" s="254"/>
      <c r="Q1181" s="254"/>
      <c r="R1181" s="254"/>
      <c r="S1181" s="254"/>
      <c r="T1181" s="25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56" t="s">
        <v>144</v>
      </c>
      <c r="AU1181" s="256" t="s">
        <v>84</v>
      </c>
      <c r="AV1181" s="15" t="s">
        <v>140</v>
      </c>
      <c r="AW1181" s="15" t="s">
        <v>36</v>
      </c>
      <c r="AX1181" s="15" t="s">
        <v>82</v>
      </c>
      <c r="AY1181" s="256" t="s">
        <v>132</v>
      </c>
    </row>
    <row r="1182" s="14" customFormat="1">
      <c r="A1182" s="14"/>
      <c r="B1182" s="235"/>
      <c r="C1182" s="236"/>
      <c r="D1182" s="226" t="s">
        <v>144</v>
      </c>
      <c r="E1182" s="236"/>
      <c r="F1182" s="238" t="s">
        <v>1174</v>
      </c>
      <c r="G1182" s="236"/>
      <c r="H1182" s="239">
        <v>130.405</v>
      </c>
      <c r="I1182" s="240"/>
      <c r="J1182" s="236"/>
      <c r="K1182" s="236"/>
      <c r="L1182" s="241"/>
      <c r="M1182" s="242"/>
      <c r="N1182" s="243"/>
      <c r="O1182" s="243"/>
      <c r="P1182" s="243"/>
      <c r="Q1182" s="243"/>
      <c r="R1182" s="243"/>
      <c r="S1182" s="243"/>
      <c r="T1182" s="24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45" t="s">
        <v>144</v>
      </c>
      <c r="AU1182" s="245" t="s">
        <v>84</v>
      </c>
      <c r="AV1182" s="14" t="s">
        <v>84</v>
      </c>
      <c r="AW1182" s="14" t="s">
        <v>4</v>
      </c>
      <c r="AX1182" s="14" t="s">
        <v>82</v>
      </c>
      <c r="AY1182" s="245" t="s">
        <v>132</v>
      </c>
    </row>
    <row r="1183" s="2" customFormat="1" ht="24.15" customHeight="1">
      <c r="A1183" s="40"/>
      <c r="B1183" s="41"/>
      <c r="C1183" s="206" t="s">
        <v>1175</v>
      </c>
      <c r="D1183" s="206" t="s">
        <v>135</v>
      </c>
      <c r="E1183" s="207" t="s">
        <v>1176</v>
      </c>
      <c r="F1183" s="208" t="s">
        <v>1177</v>
      </c>
      <c r="G1183" s="209" t="s">
        <v>138</v>
      </c>
      <c r="H1183" s="210">
        <v>36.490000000000002</v>
      </c>
      <c r="I1183" s="211"/>
      <c r="J1183" s="212">
        <f>ROUND(I1183*H1183,2)</f>
        <v>0</v>
      </c>
      <c r="K1183" s="208" t="s">
        <v>139</v>
      </c>
      <c r="L1183" s="46"/>
      <c r="M1183" s="213" t="s">
        <v>19</v>
      </c>
      <c r="N1183" s="214" t="s">
        <v>45</v>
      </c>
      <c r="O1183" s="86"/>
      <c r="P1183" s="215">
        <f>O1183*H1183</f>
        <v>0</v>
      </c>
      <c r="Q1183" s="215">
        <v>0.0015</v>
      </c>
      <c r="R1183" s="215">
        <f>Q1183*H1183</f>
        <v>0.054735000000000006</v>
      </c>
      <c r="S1183" s="215">
        <v>0</v>
      </c>
      <c r="T1183" s="216">
        <f>S1183*H1183</f>
        <v>0</v>
      </c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R1183" s="217" t="s">
        <v>257</v>
      </c>
      <c r="AT1183" s="217" t="s">
        <v>135</v>
      </c>
      <c r="AU1183" s="217" t="s">
        <v>84</v>
      </c>
      <c r="AY1183" s="19" t="s">
        <v>132</v>
      </c>
      <c r="BE1183" s="218">
        <f>IF(N1183="základní",J1183,0)</f>
        <v>0</v>
      </c>
      <c r="BF1183" s="218">
        <f>IF(N1183="snížená",J1183,0)</f>
        <v>0</v>
      </c>
      <c r="BG1183" s="218">
        <f>IF(N1183="zákl. přenesená",J1183,0)</f>
        <v>0</v>
      </c>
      <c r="BH1183" s="218">
        <f>IF(N1183="sníž. přenesená",J1183,0)</f>
        <v>0</v>
      </c>
      <c r="BI1183" s="218">
        <f>IF(N1183="nulová",J1183,0)</f>
        <v>0</v>
      </c>
      <c r="BJ1183" s="19" t="s">
        <v>82</v>
      </c>
      <c r="BK1183" s="218">
        <f>ROUND(I1183*H1183,2)</f>
        <v>0</v>
      </c>
      <c r="BL1183" s="19" t="s">
        <v>257</v>
      </c>
      <c r="BM1183" s="217" t="s">
        <v>1178</v>
      </c>
    </row>
    <row r="1184" s="2" customFormat="1">
      <c r="A1184" s="40"/>
      <c r="B1184" s="41"/>
      <c r="C1184" s="42"/>
      <c r="D1184" s="219" t="s">
        <v>142</v>
      </c>
      <c r="E1184" s="42"/>
      <c r="F1184" s="220" t="s">
        <v>1179</v>
      </c>
      <c r="G1184" s="42"/>
      <c r="H1184" s="42"/>
      <c r="I1184" s="221"/>
      <c r="J1184" s="42"/>
      <c r="K1184" s="42"/>
      <c r="L1184" s="46"/>
      <c r="M1184" s="222"/>
      <c r="N1184" s="223"/>
      <c r="O1184" s="86"/>
      <c r="P1184" s="86"/>
      <c r="Q1184" s="86"/>
      <c r="R1184" s="86"/>
      <c r="S1184" s="86"/>
      <c r="T1184" s="87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T1184" s="19" t="s">
        <v>142</v>
      </c>
      <c r="AU1184" s="19" t="s">
        <v>84</v>
      </c>
    </row>
    <row r="1185" s="13" customFormat="1">
      <c r="A1185" s="13"/>
      <c r="B1185" s="224"/>
      <c r="C1185" s="225"/>
      <c r="D1185" s="226" t="s">
        <v>144</v>
      </c>
      <c r="E1185" s="227" t="s">
        <v>19</v>
      </c>
      <c r="F1185" s="228" t="s">
        <v>162</v>
      </c>
      <c r="G1185" s="225"/>
      <c r="H1185" s="227" t="s">
        <v>19</v>
      </c>
      <c r="I1185" s="229"/>
      <c r="J1185" s="225"/>
      <c r="K1185" s="225"/>
      <c r="L1185" s="230"/>
      <c r="M1185" s="231"/>
      <c r="N1185" s="232"/>
      <c r="O1185" s="232"/>
      <c r="P1185" s="232"/>
      <c r="Q1185" s="232"/>
      <c r="R1185" s="232"/>
      <c r="S1185" s="232"/>
      <c r="T1185" s="23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4" t="s">
        <v>144</v>
      </c>
      <c r="AU1185" s="234" t="s">
        <v>84</v>
      </c>
      <c r="AV1185" s="13" t="s">
        <v>82</v>
      </c>
      <c r="AW1185" s="13" t="s">
        <v>36</v>
      </c>
      <c r="AX1185" s="13" t="s">
        <v>74</v>
      </c>
      <c r="AY1185" s="234" t="s">
        <v>132</v>
      </c>
    </row>
    <row r="1186" s="14" customFormat="1">
      <c r="A1186" s="14"/>
      <c r="B1186" s="235"/>
      <c r="C1186" s="236"/>
      <c r="D1186" s="226" t="s">
        <v>144</v>
      </c>
      <c r="E1186" s="237" t="s">
        <v>19</v>
      </c>
      <c r="F1186" s="238" t="s">
        <v>1180</v>
      </c>
      <c r="G1186" s="236"/>
      <c r="H1186" s="239">
        <v>14.710000000000001</v>
      </c>
      <c r="I1186" s="240"/>
      <c r="J1186" s="236"/>
      <c r="K1186" s="236"/>
      <c r="L1186" s="241"/>
      <c r="M1186" s="242"/>
      <c r="N1186" s="243"/>
      <c r="O1186" s="243"/>
      <c r="P1186" s="243"/>
      <c r="Q1186" s="243"/>
      <c r="R1186" s="243"/>
      <c r="S1186" s="243"/>
      <c r="T1186" s="24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45" t="s">
        <v>144</v>
      </c>
      <c r="AU1186" s="245" t="s">
        <v>84</v>
      </c>
      <c r="AV1186" s="14" t="s">
        <v>84</v>
      </c>
      <c r="AW1186" s="14" t="s">
        <v>36</v>
      </c>
      <c r="AX1186" s="14" t="s">
        <v>74</v>
      </c>
      <c r="AY1186" s="245" t="s">
        <v>132</v>
      </c>
    </row>
    <row r="1187" s="13" customFormat="1">
      <c r="A1187" s="13"/>
      <c r="B1187" s="224"/>
      <c r="C1187" s="225"/>
      <c r="D1187" s="226" t="s">
        <v>144</v>
      </c>
      <c r="E1187" s="227" t="s">
        <v>19</v>
      </c>
      <c r="F1187" s="228" t="s">
        <v>164</v>
      </c>
      <c r="G1187" s="225"/>
      <c r="H1187" s="227" t="s">
        <v>19</v>
      </c>
      <c r="I1187" s="229"/>
      <c r="J1187" s="225"/>
      <c r="K1187" s="225"/>
      <c r="L1187" s="230"/>
      <c r="M1187" s="231"/>
      <c r="N1187" s="232"/>
      <c r="O1187" s="232"/>
      <c r="P1187" s="232"/>
      <c r="Q1187" s="232"/>
      <c r="R1187" s="232"/>
      <c r="S1187" s="232"/>
      <c r="T1187" s="23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34" t="s">
        <v>144</v>
      </c>
      <c r="AU1187" s="234" t="s">
        <v>84</v>
      </c>
      <c r="AV1187" s="13" t="s">
        <v>82</v>
      </c>
      <c r="AW1187" s="13" t="s">
        <v>36</v>
      </c>
      <c r="AX1187" s="13" t="s">
        <v>74</v>
      </c>
      <c r="AY1187" s="234" t="s">
        <v>132</v>
      </c>
    </row>
    <row r="1188" s="14" customFormat="1">
      <c r="A1188" s="14"/>
      <c r="B1188" s="235"/>
      <c r="C1188" s="236"/>
      <c r="D1188" s="226" t="s">
        <v>144</v>
      </c>
      <c r="E1188" s="237" t="s">
        <v>19</v>
      </c>
      <c r="F1188" s="238" t="s">
        <v>1181</v>
      </c>
      <c r="G1188" s="236"/>
      <c r="H1188" s="239">
        <v>2.8100000000000001</v>
      </c>
      <c r="I1188" s="240"/>
      <c r="J1188" s="236"/>
      <c r="K1188" s="236"/>
      <c r="L1188" s="241"/>
      <c r="M1188" s="242"/>
      <c r="N1188" s="243"/>
      <c r="O1188" s="243"/>
      <c r="P1188" s="243"/>
      <c r="Q1188" s="243"/>
      <c r="R1188" s="243"/>
      <c r="S1188" s="243"/>
      <c r="T1188" s="24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45" t="s">
        <v>144</v>
      </c>
      <c r="AU1188" s="245" t="s">
        <v>84</v>
      </c>
      <c r="AV1188" s="14" t="s">
        <v>84</v>
      </c>
      <c r="AW1188" s="14" t="s">
        <v>36</v>
      </c>
      <c r="AX1188" s="14" t="s">
        <v>74</v>
      </c>
      <c r="AY1188" s="245" t="s">
        <v>132</v>
      </c>
    </row>
    <row r="1189" s="13" customFormat="1">
      <c r="A1189" s="13"/>
      <c r="B1189" s="224"/>
      <c r="C1189" s="225"/>
      <c r="D1189" s="226" t="s">
        <v>144</v>
      </c>
      <c r="E1189" s="227" t="s">
        <v>19</v>
      </c>
      <c r="F1189" s="228" t="s">
        <v>153</v>
      </c>
      <c r="G1189" s="225"/>
      <c r="H1189" s="227" t="s">
        <v>19</v>
      </c>
      <c r="I1189" s="229"/>
      <c r="J1189" s="225"/>
      <c r="K1189" s="225"/>
      <c r="L1189" s="230"/>
      <c r="M1189" s="231"/>
      <c r="N1189" s="232"/>
      <c r="O1189" s="232"/>
      <c r="P1189" s="232"/>
      <c r="Q1189" s="232"/>
      <c r="R1189" s="232"/>
      <c r="S1189" s="232"/>
      <c r="T1189" s="23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4" t="s">
        <v>144</v>
      </c>
      <c r="AU1189" s="234" t="s">
        <v>84</v>
      </c>
      <c r="AV1189" s="13" t="s">
        <v>82</v>
      </c>
      <c r="AW1189" s="13" t="s">
        <v>36</v>
      </c>
      <c r="AX1189" s="13" t="s">
        <v>74</v>
      </c>
      <c r="AY1189" s="234" t="s">
        <v>132</v>
      </c>
    </row>
    <row r="1190" s="14" customFormat="1">
      <c r="A1190" s="14"/>
      <c r="B1190" s="235"/>
      <c r="C1190" s="236"/>
      <c r="D1190" s="226" t="s">
        <v>144</v>
      </c>
      <c r="E1190" s="237" t="s">
        <v>19</v>
      </c>
      <c r="F1190" s="238" t="s">
        <v>1182</v>
      </c>
      <c r="G1190" s="236"/>
      <c r="H1190" s="239">
        <v>3.9700000000000002</v>
      </c>
      <c r="I1190" s="240"/>
      <c r="J1190" s="236"/>
      <c r="K1190" s="236"/>
      <c r="L1190" s="241"/>
      <c r="M1190" s="242"/>
      <c r="N1190" s="243"/>
      <c r="O1190" s="243"/>
      <c r="P1190" s="243"/>
      <c r="Q1190" s="243"/>
      <c r="R1190" s="243"/>
      <c r="S1190" s="243"/>
      <c r="T1190" s="24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45" t="s">
        <v>144</v>
      </c>
      <c r="AU1190" s="245" t="s">
        <v>84</v>
      </c>
      <c r="AV1190" s="14" t="s">
        <v>84</v>
      </c>
      <c r="AW1190" s="14" t="s">
        <v>36</v>
      </c>
      <c r="AX1190" s="14" t="s">
        <v>74</v>
      </c>
      <c r="AY1190" s="245" t="s">
        <v>132</v>
      </c>
    </row>
    <row r="1191" s="13" customFormat="1">
      <c r="A1191" s="13"/>
      <c r="B1191" s="224"/>
      <c r="C1191" s="225"/>
      <c r="D1191" s="226" t="s">
        <v>144</v>
      </c>
      <c r="E1191" s="227" t="s">
        <v>19</v>
      </c>
      <c r="F1191" s="228" t="s">
        <v>167</v>
      </c>
      <c r="G1191" s="225"/>
      <c r="H1191" s="227" t="s">
        <v>19</v>
      </c>
      <c r="I1191" s="229"/>
      <c r="J1191" s="225"/>
      <c r="K1191" s="225"/>
      <c r="L1191" s="230"/>
      <c r="M1191" s="231"/>
      <c r="N1191" s="232"/>
      <c r="O1191" s="232"/>
      <c r="P1191" s="232"/>
      <c r="Q1191" s="232"/>
      <c r="R1191" s="232"/>
      <c r="S1191" s="232"/>
      <c r="T1191" s="23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4" t="s">
        <v>144</v>
      </c>
      <c r="AU1191" s="234" t="s">
        <v>84</v>
      </c>
      <c r="AV1191" s="13" t="s">
        <v>82</v>
      </c>
      <c r="AW1191" s="13" t="s">
        <v>36</v>
      </c>
      <c r="AX1191" s="13" t="s">
        <v>74</v>
      </c>
      <c r="AY1191" s="234" t="s">
        <v>132</v>
      </c>
    </row>
    <row r="1192" s="14" customFormat="1">
      <c r="A1192" s="14"/>
      <c r="B1192" s="235"/>
      <c r="C1192" s="236"/>
      <c r="D1192" s="226" t="s">
        <v>144</v>
      </c>
      <c r="E1192" s="237" t="s">
        <v>19</v>
      </c>
      <c r="F1192" s="238" t="s">
        <v>184</v>
      </c>
      <c r="G1192" s="236"/>
      <c r="H1192" s="239">
        <v>15</v>
      </c>
      <c r="I1192" s="240"/>
      <c r="J1192" s="236"/>
      <c r="K1192" s="236"/>
      <c r="L1192" s="241"/>
      <c r="M1192" s="242"/>
      <c r="N1192" s="243"/>
      <c r="O1192" s="243"/>
      <c r="P1192" s="243"/>
      <c r="Q1192" s="243"/>
      <c r="R1192" s="243"/>
      <c r="S1192" s="243"/>
      <c r="T1192" s="24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45" t="s">
        <v>144</v>
      </c>
      <c r="AU1192" s="245" t="s">
        <v>84</v>
      </c>
      <c r="AV1192" s="14" t="s">
        <v>84</v>
      </c>
      <c r="AW1192" s="14" t="s">
        <v>36</v>
      </c>
      <c r="AX1192" s="14" t="s">
        <v>74</v>
      </c>
      <c r="AY1192" s="245" t="s">
        <v>132</v>
      </c>
    </row>
    <row r="1193" s="15" customFormat="1">
      <c r="A1193" s="15"/>
      <c r="B1193" s="246"/>
      <c r="C1193" s="247"/>
      <c r="D1193" s="226" t="s">
        <v>144</v>
      </c>
      <c r="E1193" s="248" t="s">
        <v>19</v>
      </c>
      <c r="F1193" s="249" t="s">
        <v>147</v>
      </c>
      <c r="G1193" s="247"/>
      <c r="H1193" s="250">
        <v>36.490000000000002</v>
      </c>
      <c r="I1193" s="251"/>
      <c r="J1193" s="247"/>
      <c r="K1193" s="247"/>
      <c r="L1193" s="252"/>
      <c r="M1193" s="253"/>
      <c r="N1193" s="254"/>
      <c r="O1193" s="254"/>
      <c r="P1193" s="254"/>
      <c r="Q1193" s="254"/>
      <c r="R1193" s="254"/>
      <c r="S1193" s="254"/>
      <c r="T1193" s="25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T1193" s="256" t="s">
        <v>144</v>
      </c>
      <c r="AU1193" s="256" t="s">
        <v>84</v>
      </c>
      <c r="AV1193" s="15" t="s">
        <v>140</v>
      </c>
      <c r="AW1193" s="15" t="s">
        <v>36</v>
      </c>
      <c r="AX1193" s="15" t="s">
        <v>82</v>
      </c>
      <c r="AY1193" s="256" t="s">
        <v>132</v>
      </c>
    </row>
    <row r="1194" s="2" customFormat="1" ht="24.15" customHeight="1">
      <c r="A1194" s="40"/>
      <c r="B1194" s="41"/>
      <c r="C1194" s="206" t="s">
        <v>1183</v>
      </c>
      <c r="D1194" s="206" t="s">
        <v>135</v>
      </c>
      <c r="E1194" s="207" t="s">
        <v>1184</v>
      </c>
      <c r="F1194" s="208" t="s">
        <v>1185</v>
      </c>
      <c r="G1194" s="209" t="s">
        <v>194</v>
      </c>
      <c r="H1194" s="210">
        <v>24</v>
      </c>
      <c r="I1194" s="211"/>
      <c r="J1194" s="212">
        <f>ROUND(I1194*H1194,2)</f>
        <v>0</v>
      </c>
      <c r="K1194" s="208" t="s">
        <v>139</v>
      </c>
      <c r="L1194" s="46"/>
      <c r="M1194" s="213" t="s">
        <v>19</v>
      </c>
      <c r="N1194" s="214" t="s">
        <v>45</v>
      </c>
      <c r="O1194" s="86"/>
      <c r="P1194" s="215">
        <f>O1194*H1194</f>
        <v>0</v>
      </c>
      <c r="Q1194" s="215">
        <v>0.00021000000000000001</v>
      </c>
      <c r="R1194" s="215">
        <f>Q1194*H1194</f>
        <v>0.0050400000000000002</v>
      </c>
      <c r="S1194" s="215">
        <v>0</v>
      </c>
      <c r="T1194" s="216">
        <f>S1194*H1194</f>
        <v>0</v>
      </c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R1194" s="217" t="s">
        <v>257</v>
      </c>
      <c r="AT1194" s="217" t="s">
        <v>135</v>
      </c>
      <c r="AU1194" s="217" t="s">
        <v>84</v>
      </c>
      <c r="AY1194" s="19" t="s">
        <v>132</v>
      </c>
      <c r="BE1194" s="218">
        <f>IF(N1194="základní",J1194,0)</f>
        <v>0</v>
      </c>
      <c r="BF1194" s="218">
        <f>IF(N1194="snížená",J1194,0)</f>
        <v>0</v>
      </c>
      <c r="BG1194" s="218">
        <f>IF(N1194="zákl. přenesená",J1194,0)</f>
        <v>0</v>
      </c>
      <c r="BH1194" s="218">
        <f>IF(N1194="sníž. přenesená",J1194,0)</f>
        <v>0</v>
      </c>
      <c r="BI1194" s="218">
        <f>IF(N1194="nulová",J1194,0)</f>
        <v>0</v>
      </c>
      <c r="BJ1194" s="19" t="s">
        <v>82</v>
      </c>
      <c r="BK1194" s="218">
        <f>ROUND(I1194*H1194,2)</f>
        <v>0</v>
      </c>
      <c r="BL1194" s="19" t="s">
        <v>257</v>
      </c>
      <c r="BM1194" s="217" t="s">
        <v>1186</v>
      </c>
    </row>
    <row r="1195" s="2" customFormat="1">
      <c r="A1195" s="40"/>
      <c r="B1195" s="41"/>
      <c r="C1195" s="42"/>
      <c r="D1195" s="219" t="s">
        <v>142</v>
      </c>
      <c r="E1195" s="42"/>
      <c r="F1195" s="220" t="s">
        <v>1187</v>
      </c>
      <c r="G1195" s="42"/>
      <c r="H1195" s="42"/>
      <c r="I1195" s="221"/>
      <c r="J1195" s="42"/>
      <c r="K1195" s="42"/>
      <c r="L1195" s="46"/>
      <c r="M1195" s="222"/>
      <c r="N1195" s="223"/>
      <c r="O1195" s="86"/>
      <c r="P1195" s="86"/>
      <c r="Q1195" s="86"/>
      <c r="R1195" s="86"/>
      <c r="S1195" s="86"/>
      <c r="T1195" s="87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T1195" s="19" t="s">
        <v>142</v>
      </c>
      <c r="AU1195" s="19" t="s">
        <v>84</v>
      </c>
    </row>
    <row r="1196" s="13" customFormat="1">
      <c r="A1196" s="13"/>
      <c r="B1196" s="224"/>
      <c r="C1196" s="225"/>
      <c r="D1196" s="226" t="s">
        <v>144</v>
      </c>
      <c r="E1196" s="227" t="s">
        <v>19</v>
      </c>
      <c r="F1196" s="228" t="s">
        <v>162</v>
      </c>
      <c r="G1196" s="225"/>
      <c r="H1196" s="227" t="s">
        <v>19</v>
      </c>
      <c r="I1196" s="229"/>
      <c r="J1196" s="225"/>
      <c r="K1196" s="225"/>
      <c r="L1196" s="230"/>
      <c r="M1196" s="231"/>
      <c r="N1196" s="232"/>
      <c r="O1196" s="232"/>
      <c r="P1196" s="232"/>
      <c r="Q1196" s="232"/>
      <c r="R1196" s="232"/>
      <c r="S1196" s="232"/>
      <c r="T1196" s="23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4" t="s">
        <v>144</v>
      </c>
      <c r="AU1196" s="234" t="s">
        <v>84</v>
      </c>
      <c r="AV1196" s="13" t="s">
        <v>82</v>
      </c>
      <c r="AW1196" s="13" t="s">
        <v>36</v>
      </c>
      <c r="AX1196" s="13" t="s">
        <v>74</v>
      </c>
      <c r="AY1196" s="234" t="s">
        <v>132</v>
      </c>
    </row>
    <row r="1197" s="14" customFormat="1">
      <c r="A1197" s="14"/>
      <c r="B1197" s="235"/>
      <c r="C1197" s="236"/>
      <c r="D1197" s="226" t="s">
        <v>144</v>
      </c>
      <c r="E1197" s="237" t="s">
        <v>19</v>
      </c>
      <c r="F1197" s="238" t="s">
        <v>191</v>
      </c>
      <c r="G1197" s="236"/>
      <c r="H1197" s="239">
        <v>6</v>
      </c>
      <c r="I1197" s="240"/>
      <c r="J1197" s="236"/>
      <c r="K1197" s="236"/>
      <c r="L1197" s="241"/>
      <c r="M1197" s="242"/>
      <c r="N1197" s="243"/>
      <c r="O1197" s="243"/>
      <c r="P1197" s="243"/>
      <c r="Q1197" s="243"/>
      <c r="R1197" s="243"/>
      <c r="S1197" s="243"/>
      <c r="T1197" s="24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45" t="s">
        <v>144</v>
      </c>
      <c r="AU1197" s="245" t="s">
        <v>84</v>
      </c>
      <c r="AV1197" s="14" t="s">
        <v>84</v>
      </c>
      <c r="AW1197" s="14" t="s">
        <v>36</v>
      </c>
      <c r="AX1197" s="14" t="s">
        <v>74</v>
      </c>
      <c r="AY1197" s="245" t="s">
        <v>132</v>
      </c>
    </row>
    <row r="1198" s="13" customFormat="1">
      <c r="A1198" s="13"/>
      <c r="B1198" s="224"/>
      <c r="C1198" s="225"/>
      <c r="D1198" s="226" t="s">
        <v>144</v>
      </c>
      <c r="E1198" s="227" t="s">
        <v>19</v>
      </c>
      <c r="F1198" s="228" t="s">
        <v>164</v>
      </c>
      <c r="G1198" s="225"/>
      <c r="H1198" s="227" t="s">
        <v>19</v>
      </c>
      <c r="I1198" s="229"/>
      <c r="J1198" s="225"/>
      <c r="K1198" s="225"/>
      <c r="L1198" s="230"/>
      <c r="M1198" s="231"/>
      <c r="N1198" s="232"/>
      <c r="O1198" s="232"/>
      <c r="P1198" s="232"/>
      <c r="Q1198" s="232"/>
      <c r="R1198" s="232"/>
      <c r="S1198" s="232"/>
      <c r="T1198" s="23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4" t="s">
        <v>144</v>
      </c>
      <c r="AU1198" s="234" t="s">
        <v>84</v>
      </c>
      <c r="AV1198" s="13" t="s">
        <v>82</v>
      </c>
      <c r="AW1198" s="13" t="s">
        <v>36</v>
      </c>
      <c r="AX1198" s="13" t="s">
        <v>74</v>
      </c>
      <c r="AY1198" s="234" t="s">
        <v>132</v>
      </c>
    </row>
    <row r="1199" s="14" customFormat="1">
      <c r="A1199" s="14"/>
      <c r="B1199" s="235"/>
      <c r="C1199" s="236"/>
      <c r="D1199" s="226" t="s">
        <v>144</v>
      </c>
      <c r="E1199" s="237" t="s">
        <v>19</v>
      </c>
      <c r="F1199" s="238" t="s">
        <v>191</v>
      </c>
      <c r="G1199" s="236"/>
      <c r="H1199" s="239">
        <v>6</v>
      </c>
      <c r="I1199" s="240"/>
      <c r="J1199" s="236"/>
      <c r="K1199" s="236"/>
      <c r="L1199" s="241"/>
      <c r="M1199" s="242"/>
      <c r="N1199" s="243"/>
      <c r="O1199" s="243"/>
      <c r="P1199" s="243"/>
      <c r="Q1199" s="243"/>
      <c r="R1199" s="243"/>
      <c r="S1199" s="243"/>
      <c r="T1199" s="24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45" t="s">
        <v>144</v>
      </c>
      <c r="AU1199" s="245" t="s">
        <v>84</v>
      </c>
      <c r="AV1199" s="14" t="s">
        <v>84</v>
      </c>
      <c r="AW1199" s="14" t="s">
        <v>36</v>
      </c>
      <c r="AX1199" s="14" t="s">
        <v>74</v>
      </c>
      <c r="AY1199" s="245" t="s">
        <v>132</v>
      </c>
    </row>
    <row r="1200" s="13" customFormat="1">
      <c r="A1200" s="13"/>
      <c r="B1200" s="224"/>
      <c r="C1200" s="225"/>
      <c r="D1200" s="226" t="s">
        <v>144</v>
      </c>
      <c r="E1200" s="227" t="s">
        <v>19</v>
      </c>
      <c r="F1200" s="228" t="s">
        <v>153</v>
      </c>
      <c r="G1200" s="225"/>
      <c r="H1200" s="227" t="s">
        <v>19</v>
      </c>
      <c r="I1200" s="229"/>
      <c r="J1200" s="225"/>
      <c r="K1200" s="225"/>
      <c r="L1200" s="230"/>
      <c r="M1200" s="231"/>
      <c r="N1200" s="232"/>
      <c r="O1200" s="232"/>
      <c r="P1200" s="232"/>
      <c r="Q1200" s="232"/>
      <c r="R1200" s="232"/>
      <c r="S1200" s="232"/>
      <c r="T1200" s="23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4" t="s">
        <v>144</v>
      </c>
      <c r="AU1200" s="234" t="s">
        <v>84</v>
      </c>
      <c r="AV1200" s="13" t="s">
        <v>82</v>
      </c>
      <c r="AW1200" s="13" t="s">
        <v>36</v>
      </c>
      <c r="AX1200" s="13" t="s">
        <v>74</v>
      </c>
      <c r="AY1200" s="234" t="s">
        <v>132</v>
      </c>
    </row>
    <row r="1201" s="14" customFormat="1">
      <c r="A1201" s="14"/>
      <c r="B1201" s="235"/>
      <c r="C1201" s="236"/>
      <c r="D1201" s="226" t="s">
        <v>144</v>
      </c>
      <c r="E1201" s="237" t="s">
        <v>19</v>
      </c>
      <c r="F1201" s="238" t="s">
        <v>191</v>
      </c>
      <c r="G1201" s="236"/>
      <c r="H1201" s="239">
        <v>6</v>
      </c>
      <c r="I1201" s="240"/>
      <c r="J1201" s="236"/>
      <c r="K1201" s="236"/>
      <c r="L1201" s="241"/>
      <c r="M1201" s="242"/>
      <c r="N1201" s="243"/>
      <c r="O1201" s="243"/>
      <c r="P1201" s="243"/>
      <c r="Q1201" s="243"/>
      <c r="R1201" s="243"/>
      <c r="S1201" s="243"/>
      <c r="T1201" s="24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45" t="s">
        <v>144</v>
      </c>
      <c r="AU1201" s="245" t="s">
        <v>84</v>
      </c>
      <c r="AV1201" s="14" t="s">
        <v>84</v>
      </c>
      <c r="AW1201" s="14" t="s">
        <v>36</v>
      </c>
      <c r="AX1201" s="14" t="s">
        <v>74</v>
      </c>
      <c r="AY1201" s="245" t="s">
        <v>132</v>
      </c>
    </row>
    <row r="1202" s="13" customFormat="1">
      <c r="A1202" s="13"/>
      <c r="B1202" s="224"/>
      <c r="C1202" s="225"/>
      <c r="D1202" s="226" t="s">
        <v>144</v>
      </c>
      <c r="E1202" s="227" t="s">
        <v>19</v>
      </c>
      <c r="F1202" s="228" t="s">
        <v>167</v>
      </c>
      <c r="G1202" s="225"/>
      <c r="H1202" s="227" t="s">
        <v>19</v>
      </c>
      <c r="I1202" s="229"/>
      <c r="J1202" s="225"/>
      <c r="K1202" s="225"/>
      <c r="L1202" s="230"/>
      <c r="M1202" s="231"/>
      <c r="N1202" s="232"/>
      <c r="O1202" s="232"/>
      <c r="P1202" s="232"/>
      <c r="Q1202" s="232"/>
      <c r="R1202" s="232"/>
      <c r="S1202" s="232"/>
      <c r="T1202" s="23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4" t="s">
        <v>144</v>
      </c>
      <c r="AU1202" s="234" t="s">
        <v>84</v>
      </c>
      <c r="AV1202" s="13" t="s">
        <v>82</v>
      </c>
      <c r="AW1202" s="13" t="s">
        <v>36</v>
      </c>
      <c r="AX1202" s="13" t="s">
        <v>74</v>
      </c>
      <c r="AY1202" s="234" t="s">
        <v>132</v>
      </c>
    </row>
    <row r="1203" s="14" customFormat="1">
      <c r="A1203" s="14"/>
      <c r="B1203" s="235"/>
      <c r="C1203" s="236"/>
      <c r="D1203" s="226" t="s">
        <v>144</v>
      </c>
      <c r="E1203" s="237" t="s">
        <v>19</v>
      </c>
      <c r="F1203" s="238" t="s">
        <v>191</v>
      </c>
      <c r="G1203" s="236"/>
      <c r="H1203" s="239">
        <v>6</v>
      </c>
      <c r="I1203" s="240"/>
      <c r="J1203" s="236"/>
      <c r="K1203" s="236"/>
      <c r="L1203" s="241"/>
      <c r="M1203" s="242"/>
      <c r="N1203" s="243"/>
      <c r="O1203" s="243"/>
      <c r="P1203" s="243"/>
      <c r="Q1203" s="243"/>
      <c r="R1203" s="243"/>
      <c r="S1203" s="243"/>
      <c r="T1203" s="24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45" t="s">
        <v>144</v>
      </c>
      <c r="AU1203" s="245" t="s">
        <v>84</v>
      </c>
      <c r="AV1203" s="14" t="s">
        <v>84</v>
      </c>
      <c r="AW1203" s="14" t="s">
        <v>36</v>
      </c>
      <c r="AX1203" s="14" t="s">
        <v>74</v>
      </c>
      <c r="AY1203" s="245" t="s">
        <v>132</v>
      </c>
    </row>
    <row r="1204" s="15" customFormat="1">
      <c r="A1204" s="15"/>
      <c r="B1204" s="246"/>
      <c r="C1204" s="247"/>
      <c r="D1204" s="226" t="s">
        <v>144</v>
      </c>
      <c r="E1204" s="248" t="s">
        <v>19</v>
      </c>
      <c r="F1204" s="249" t="s">
        <v>147</v>
      </c>
      <c r="G1204" s="247"/>
      <c r="H1204" s="250">
        <v>24</v>
      </c>
      <c r="I1204" s="251"/>
      <c r="J1204" s="247"/>
      <c r="K1204" s="247"/>
      <c r="L1204" s="252"/>
      <c r="M1204" s="253"/>
      <c r="N1204" s="254"/>
      <c r="O1204" s="254"/>
      <c r="P1204" s="254"/>
      <c r="Q1204" s="254"/>
      <c r="R1204" s="254"/>
      <c r="S1204" s="254"/>
      <c r="T1204" s="25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T1204" s="256" t="s">
        <v>144</v>
      </c>
      <c r="AU1204" s="256" t="s">
        <v>84</v>
      </c>
      <c r="AV1204" s="15" t="s">
        <v>140</v>
      </c>
      <c r="AW1204" s="15" t="s">
        <v>36</v>
      </c>
      <c r="AX1204" s="15" t="s">
        <v>82</v>
      </c>
      <c r="AY1204" s="256" t="s">
        <v>132</v>
      </c>
    </row>
    <row r="1205" s="2" customFormat="1" ht="24.15" customHeight="1">
      <c r="A1205" s="40"/>
      <c r="B1205" s="41"/>
      <c r="C1205" s="206" t="s">
        <v>1188</v>
      </c>
      <c r="D1205" s="206" t="s">
        <v>135</v>
      </c>
      <c r="E1205" s="207" t="s">
        <v>1189</v>
      </c>
      <c r="F1205" s="208" t="s">
        <v>1190</v>
      </c>
      <c r="G1205" s="209" t="s">
        <v>194</v>
      </c>
      <c r="H1205" s="210">
        <v>8</v>
      </c>
      <c r="I1205" s="211"/>
      <c r="J1205" s="212">
        <f>ROUND(I1205*H1205,2)</f>
        <v>0</v>
      </c>
      <c r="K1205" s="208" t="s">
        <v>139</v>
      </c>
      <c r="L1205" s="46"/>
      <c r="M1205" s="213" t="s">
        <v>19</v>
      </c>
      <c r="N1205" s="214" t="s">
        <v>45</v>
      </c>
      <c r="O1205" s="86"/>
      <c r="P1205" s="215">
        <f>O1205*H1205</f>
        <v>0</v>
      </c>
      <c r="Q1205" s="215">
        <v>0.00020000000000000001</v>
      </c>
      <c r="R1205" s="215">
        <f>Q1205*H1205</f>
        <v>0.0016000000000000001</v>
      </c>
      <c r="S1205" s="215">
        <v>0</v>
      </c>
      <c r="T1205" s="216">
        <f>S1205*H1205</f>
        <v>0</v>
      </c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R1205" s="217" t="s">
        <v>257</v>
      </c>
      <c r="AT1205" s="217" t="s">
        <v>135</v>
      </c>
      <c r="AU1205" s="217" t="s">
        <v>84</v>
      </c>
      <c r="AY1205" s="19" t="s">
        <v>132</v>
      </c>
      <c r="BE1205" s="218">
        <f>IF(N1205="základní",J1205,0)</f>
        <v>0</v>
      </c>
      <c r="BF1205" s="218">
        <f>IF(N1205="snížená",J1205,0)</f>
        <v>0</v>
      </c>
      <c r="BG1205" s="218">
        <f>IF(N1205="zákl. přenesená",J1205,0)</f>
        <v>0</v>
      </c>
      <c r="BH1205" s="218">
        <f>IF(N1205="sníž. přenesená",J1205,0)</f>
        <v>0</v>
      </c>
      <c r="BI1205" s="218">
        <f>IF(N1205="nulová",J1205,0)</f>
        <v>0</v>
      </c>
      <c r="BJ1205" s="19" t="s">
        <v>82</v>
      </c>
      <c r="BK1205" s="218">
        <f>ROUND(I1205*H1205,2)</f>
        <v>0</v>
      </c>
      <c r="BL1205" s="19" t="s">
        <v>257</v>
      </c>
      <c r="BM1205" s="217" t="s">
        <v>1191</v>
      </c>
    </row>
    <row r="1206" s="2" customFormat="1">
      <c r="A1206" s="40"/>
      <c r="B1206" s="41"/>
      <c r="C1206" s="42"/>
      <c r="D1206" s="219" t="s">
        <v>142</v>
      </c>
      <c r="E1206" s="42"/>
      <c r="F1206" s="220" t="s">
        <v>1192</v>
      </c>
      <c r="G1206" s="42"/>
      <c r="H1206" s="42"/>
      <c r="I1206" s="221"/>
      <c r="J1206" s="42"/>
      <c r="K1206" s="42"/>
      <c r="L1206" s="46"/>
      <c r="M1206" s="222"/>
      <c r="N1206" s="223"/>
      <c r="O1206" s="86"/>
      <c r="P1206" s="86"/>
      <c r="Q1206" s="86"/>
      <c r="R1206" s="86"/>
      <c r="S1206" s="86"/>
      <c r="T1206" s="87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T1206" s="19" t="s">
        <v>142</v>
      </c>
      <c r="AU1206" s="19" t="s">
        <v>84</v>
      </c>
    </row>
    <row r="1207" s="13" customFormat="1">
      <c r="A1207" s="13"/>
      <c r="B1207" s="224"/>
      <c r="C1207" s="225"/>
      <c r="D1207" s="226" t="s">
        <v>144</v>
      </c>
      <c r="E1207" s="227" t="s">
        <v>19</v>
      </c>
      <c r="F1207" s="228" t="s">
        <v>162</v>
      </c>
      <c r="G1207" s="225"/>
      <c r="H1207" s="227" t="s">
        <v>19</v>
      </c>
      <c r="I1207" s="229"/>
      <c r="J1207" s="225"/>
      <c r="K1207" s="225"/>
      <c r="L1207" s="230"/>
      <c r="M1207" s="231"/>
      <c r="N1207" s="232"/>
      <c r="O1207" s="232"/>
      <c r="P1207" s="232"/>
      <c r="Q1207" s="232"/>
      <c r="R1207" s="232"/>
      <c r="S1207" s="232"/>
      <c r="T1207" s="23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4" t="s">
        <v>144</v>
      </c>
      <c r="AU1207" s="234" t="s">
        <v>84</v>
      </c>
      <c r="AV1207" s="13" t="s">
        <v>82</v>
      </c>
      <c r="AW1207" s="13" t="s">
        <v>36</v>
      </c>
      <c r="AX1207" s="13" t="s">
        <v>74</v>
      </c>
      <c r="AY1207" s="234" t="s">
        <v>132</v>
      </c>
    </row>
    <row r="1208" s="14" customFormat="1">
      <c r="A1208" s="14"/>
      <c r="B1208" s="235"/>
      <c r="C1208" s="236"/>
      <c r="D1208" s="226" t="s">
        <v>144</v>
      </c>
      <c r="E1208" s="237" t="s">
        <v>19</v>
      </c>
      <c r="F1208" s="238" t="s">
        <v>84</v>
      </c>
      <c r="G1208" s="236"/>
      <c r="H1208" s="239">
        <v>2</v>
      </c>
      <c r="I1208" s="240"/>
      <c r="J1208" s="236"/>
      <c r="K1208" s="236"/>
      <c r="L1208" s="241"/>
      <c r="M1208" s="242"/>
      <c r="N1208" s="243"/>
      <c r="O1208" s="243"/>
      <c r="P1208" s="243"/>
      <c r="Q1208" s="243"/>
      <c r="R1208" s="243"/>
      <c r="S1208" s="243"/>
      <c r="T1208" s="24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45" t="s">
        <v>144</v>
      </c>
      <c r="AU1208" s="245" t="s">
        <v>84</v>
      </c>
      <c r="AV1208" s="14" t="s">
        <v>84</v>
      </c>
      <c r="AW1208" s="14" t="s">
        <v>36</v>
      </c>
      <c r="AX1208" s="14" t="s">
        <v>74</v>
      </c>
      <c r="AY1208" s="245" t="s">
        <v>132</v>
      </c>
    </row>
    <row r="1209" s="13" customFormat="1">
      <c r="A1209" s="13"/>
      <c r="B1209" s="224"/>
      <c r="C1209" s="225"/>
      <c r="D1209" s="226" t="s">
        <v>144</v>
      </c>
      <c r="E1209" s="227" t="s">
        <v>19</v>
      </c>
      <c r="F1209" s="228" t="s">
        <v>164</v>
      </c>
      <c r="G1209" s="225"/>
      <c r="H1209" s="227" t="s">
        <v>19</v>
      </c>
      <c r="I1209" s="229"/>
      <c r="J1209" s="225"/>
      <c r="K1209" s="225"/>
      <c r="L1209" s="230"/>
      <c r="M1209" s="231"/>
      <c r="N1209" s="232"/>
      <c r="O1209" s="232"/>
      <c r="P1209" s="232"/>
      <c r="Q1209" s="232"/>
      <c r="R1209" s="232"/>
      <c r="S1209" s="232"/>
      <c r="T1209" s="23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4" t="s">
        <v>144</v>
      </c>
      <c r="AU1209" s="234" t="s">
        <v>84</v>
      </c>
      <c r="AV1209" s="13" t="s">
        <v>82</v>
      </c>
      <c r="AW1209" s="13" t="s">
        <v>36</v>
      </c>
      <c r="AX1209" s="13" t="s">
        <v>74</v>
      </c>
      <c r="AY1209" s="234" t="s">
        <v>132</v>
      </c>
    </row>
    <row r="1210" s="14" customFormat="1">
      <c r="A1210" s="14"/>
      <c r="B1210" s="235"/>
      <c r="C1210" s="236"/>
      <c r="D1210" s="226" t="s">
        <v>144</v>
      </c>
      <c r="E1210" s="237" t="s">
        <v>19</v>
      </c>
      <c r="F1210" s="238" t="s">
        <v>84</v>
      </c>
      <c r="G1210" s="236"/>
      <c r="H1210" s="239">
        <v>2</v>
      </c>
      <c r="I1210" s="240"/>
      <c r="J1210" s="236"/>
      <c r="K1210" s="236"/>
      <c r="L1210" s="241"/>
      <c r="M1210" s="242"/>
      <c r="N1210" s="243"/>
      <c r="O1210" s="243"/>
      <c r="P1210" s="243"/>
      <c r="Q1210" s="243"/>
      <c r="R1210" s="243"/>
      <c r="S1210" s="243"/>
      <c r="T1210" s="24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45" t="s">
        <v>144</v>
      </c>
      <c r="AU1210" s="245" t="s">
        <v>84</v>
      </c>
      <c r="AV1210" s="14" t="s">
        <v>84</v>
      </c>
      <c r="AW1210" s="14" t="s">
        <v>36</v>
      </c>
      <c r="AX1210" s="14" t="s">
        <v>74</v>
      </c>
      <c r="AY1210" s="245" t="s">
        <v>132</v>
      </c>
    </row>
    <row r="1211" s="13" customFormat="1">
      <c r="A1211" s="13"/>
      <c r="B1211" s="224"/>
      <c r="C1211" s="225"/>
      <c r="D1211" s="226" t="s">
        <v>144</v>
      </c>
      <c r="E1211" s="227" t="s">
        <v>19</v>
      </c>
      <c r="F1211" s="228" t="s">
        <v>153</v>
      </c>
      <c r="G1211" s="225"/>
      <c r="H1211" s="227" t="s">
        <v>19</v>
      </c>
      <c r="I1211" s="229"/>
      <c r="J1211" s="225"/>
      <c r="K1211" s="225"/>
      <c r="L1211" s="230"/>
      <c r="M1211" s="231"/>
      <c r="N1211" s="232"/>
      <c r="O1211" s="232"/>
      <c r="P1211" s="232"/>
      <c r="Q1211" s="232"/>
      <c r="R1211" s="232"/>
      <c r="S1211" s="232"/>
      <c r="T1211" s="23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34" t="s">
        <v>144</v>
      </c>
      <c r="AU1211" s="234" t="s">
        <v>84</v>
      </c>
      <c r="AV1211" s="13" t="s">
        <v>82</v>
      </c>
      <c r="AW1211" s="13" t="s">
        <v>36</v>
      </c>
      <c r="AX1211" s="13" t="s">
        <v>74</v>
      </c>
      <c r="AY1211" s="234" t="s">
        <v>132</v>
      </c>
    </row>
    <row r="1212" s="14" customFormat="1">
      <c r="A1212" s="14"/>
      <c r="B1212" s="235"/>
      <c r="C1212" s="236"/>
      <c r="D1212" s="226" t="s">
        <v>144</v>
      </c>
      <c r="E1212" s="237" t="s">
        <v>19</v>
      </c>
      <c r="F1212" s="238" t="s">
        <v>84</v>
      </c>
      <c r="G1212" s="236"/>
      <c r="H1212" s="239">
        <v>2</v>
      </c>
      <c r="I1212" s="240"/>
      <c r="J1212" s="236"/>
      <c r="K1212" s="236"/>
      <c r="L1212" s="241"/>
      <c r="M1212" s="242"/>
      <c r="N1212" s="243"/>
      <c r="O1212" s="243"/>
      <c r="P1212" s="243"/>
      <c r="Q1212" s="243"/>
      <c r="R1212" s="243"/>
      <c r="S1212" s="243"/>
      <c r="T1212" s="24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45" t="s">
        <v>144</v>
      </c>
      <c r="AU1212" s="245" t="s">
        <v>84</v>
      </c>
      <c r="AV1212" s="14" t="s">
        <v>84</v>
      </c>
      <c r="AW1212" s="14" t="s">
        <v>36</v>
      </c>
      <c r="AX1212" s="14" t="s">
        <v>74</v>
      </c>
      <c r="AY1212" s="245" t="s">
        <v>132</v>
      </c>
    </row>
    <row r="1213" s="13" customFormat="1">
      <c r="A1213" s="13"/>
      <c r="B1213" s="224"/>
      <c r="C1213" s="225"/>
      <c r="D1213" s="226" t="s">
        <v>144</v>
      </c>
      <c r="E1213" s="227" t="s">
        <v>19</v>
      </c>
      <c r="F1213" s="228" t="s">
        <v>167</v>
      </c>
      <c r="G1213" s="225"/>
      <c r="H1213" s="227" t="s">
        <v>19</v>
      </c>
      <c r="I1213" s="229"/>
      <c r="J1213" s="225"/>
      <c r="K1213" s="225"/>
      <c r="L1213" s="230"/>
      <c r="M1213" s="231"/>
      <c r="N1213" s="232"/>
      <c r="O1213" s="232"/>
      <c r="P1213" s="232"/>
      <c r="Q1213" s="232"/>
      <c r="R1213" s="232"/>
      <c r="S1213" s="232"/>
      <c r="T1213" s="23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4" t="s">
        <v>144</v>
      </c>
      <c r="AU1213" s="234" t="s">
        <v>84</v>
      </c>
      <c r="AV1213" s="13" t="s">
        <v>82</v>
      </c>
      <c r="AW1213" s="13" t="s">
        <v>36</v>
      </c>
      <c r="AX1213" s="13" t="s">
        <v>74</v>
      </c>
      <c r="AY1213" s="234" t="s">
        <v>132</v>
      </c>
    </row>
    <row r="1214" s="14" customFormat="1">
      <c r="A1214" s="14"/>
      <c r="B1214" s="235"/>
      <c r="C1214" s="236"/>
      <c r="D1214" s="226" t="s">
        <v>144</v>
      </c>
      <c r="E1214" s="237" t="s">
        <v>19</v>
      </c>
      <c r="F1214" s="238" t="s">
        <v>84</v>
      </c>
      <c r="G1214" s="236"/>
      <c r="H1214" s="239">
        <v>2</v>
      </c>
      <c r="I1214" s="240"/>
      <c r="J1214" s="236"/>
      <c r="K1214" s="236"/>
      <c r="L1214" s="241"/>
      <c r="M1214" s="242"/>
      <c r="N1214" s="243"/>
      <c r="O1214" s="243"/>
      <c r="P1214" s="243"/>
      <c r="Q1214" s="243"/>
      <c r="R1214" s="243"/>
      <c r="S1214" s="243"/>
      <c r="T1214" s="24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45" t="s">
        <v>144</v>
      </c>
      <c r="AU1214" s="245" t="s">
        <v>84</v>
      </c>
      <c r="AV1214" s="14" t="s">
        <v>84</v>
      </c>
      <c r="AW1214" s="14" t="s">
        <v>36</v>
      </c>
      <c r="AX1214" s="14" t="s">
        <v>74</v>
      </c>
      <c r="AY1214" s="245" t="s">
        <v>132</v>
      </c>
    </row>
    <row r="1215" s="15" customFormat="1">
      <c r="A1215" s="15"/>
      <c r="B1215" s="246"/>
      <c r="C1215" s="247"/>
      <c r="D1215" s="226" t="s">
        <v>144</v>
      </c>
      <c r="E1215" s="248" t="s">
        <v>19</v>
      </c>
      <c r="F1215" s="249" t="s">
        <v>147</v>
      </c>
      <c r="G1215" s="247"/>
      <c r="H1215" s="250">
        <v>8</v>
      </c>
      <c r="I1215" s="251"/>
      <c r="J1215" s="247"/>
      <c r="K1215" s="247"/>
      <c r="L1215" s="252"/>
      <c r="M1215" s="253"/>
      <c r="N1215" s="254"/>
      <c r="O1215" s="254"/>
      <c r="P1215" s="254"/>
      <c r="Q1215" s="254"/>
      <c r="R1215" s="254"/>
      <c r="S1215" s="254"/>
      <c r="T1215" s="25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T1215" s="256" t="s">
        <v>144</v>
      </c>
      <c r="AU1215" s="256" t="s">
        <v>84</v>
      </c>
      <c r="AV1215" s="15" t="s">
        <v>140</v>
      </c>
      <c r="AW1215" s="15" t="s">
        <v>36</v>
      </c>
      <c r="AX1215" s="15" t="s">
        <v>82</v>
      </c>
      <c r="AY1215" s="256" t="s">
        <v>132</v>
      </c>
    </row>
    <row r="1216" s="2" customFormat="1" ht="24.15" customHeight="1">
      <c r="A1216" s="40"/>
      <c r="B1216" s="41"/>
      <c r="C1216" s="206" t="s">
        <v>1193</v>
      </c>
      <c r="D1216" s="206" t="s">
        <v>135</v>
      </c>
      <c r="E1216" s="207" t="s">
        <v>1194</v>
      </c>
      <c r="F1216" s="208" t="s">
        <v>1195</v>
      </c>
      <c r="G1216" s="209" t="s">
        <v>194</v>
      </c>
      <c r="H1216" s="210">
        <v>2</v>
      </c>
      <c r="I1216" s="211"/>
      <c r="J1216" s="212">
        <f>ROUND(I1216*H1216,2)</f>
        <v>0</v>
      </c>
      <c r="K1216" s="208" t="s">
        <v>139</v>
      </c>
      <c r="L1216" s="46"/>
      <c r="M1216" s="213" t="s">
        <v>19</v>
      </c>
      <c r="N1216" s="214" t="s">
        <v>45</v>
      </c>
      <c r="O1216" s="86"/>
      <c r="P1216" s="215">
        <f>O1216*H1216</f>
        <v>0</v>
      </c>
      <c r="Q1216" s="215">
        <v>0.00018000000000000001</v>
      </c>
      <c r="R1216" s="215">
        <f>Q1216*H1216</f>
        <v>0.00036000000000000002</v>
      </c>
      <c r="S1216" s="215">
        <v>0</v>
      </c>
      <c r="T1216" s="216">
        <f>S1216*H1216</f>
        <v>0</v>
      </c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R1216" s="217" t="s">
        <v>257</v>
      </c>
      <c r="AT1216" s="217" t="s">
        <v>135</v>
      </c>
      <c r="AU1216" s="217" t="s">
        <v>84</v>
      </c>
      <c r="AY1216" s="19" t="s">
        <v>132</v>
      </c>
      <c r="BE1216" s="218">
        <f>IF(N1216="základní",J1216,0)</f>
        <v>0</v>
      </c>
      <c r="BF1216" s="218">
        <f>IF(N1216="snížená",J1216,0)</f>
        <v>0</v>
      </c>
      <c r="BG1216" s="218">
        <f>IF(N1216="zákl. přenesená",J1216,0)</f>
        <v>0</v>
      </c>
      <c r="BH1216" s="218">
        <f>IF(N1216="sníž. přenesená",J1216,0)</f>
        <v>0</v>
      </c>
      <c r="BI1216" s="218">
        <f>IF(N1216="nulová",J1216,0)</f>
        <v>0</v>
      </c>
      <c r="BJ1216" s="19" t="s">
        <v>82</v>
      </c>
      <c r="BK1216" s="218">
        <f>ROUND(I1216*H1216,2)</f>
        <v>0</v>
      </c>
      <c r="BL1216" s="19" t="s">
        <v>257</v>
      </c>
      <c r="BM1216" s="217" t="s">
        <v>1196</v>
      </c>
    </row>
    <row r="1217" s="2" customFormat="1">
      <c r="A1217" s="40"/>
      <c r="B1217" s="41"/>
      <c r="C1217" s="42"/>
      <c r="D1217" s="219" t="s">
        <v>142</v>
      </c>
      <c r="E1217" s="42"/>
      <c r="F1217" s="220" t="s">
        <v>1197</v>
      </c>
      <c r="G1217" s="42"/>
      <c r="H1217" s="42"/>
      <c r="I1217" s="221"/>
      <c r="J1217" s="42"/>
      <c r="K1217" s="42"/>
      <c r="L1217" s="46"/>
      <c r="M1217" s="222"/>
      <c r="N1217" s="223"/>
      <c r="O1217" s="86"/>
      <c r="P1217" s="86"/>
      <c r="Q1217" s="86"/>
      <c r="R1217" s="86"/>
      <c r="S1217" s="86"/>
      <c r="T1217" s="87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T1217" s="19" t="s">
        <v>142</v>
      </c>
      <c r="AU1217" s="19" t="s">
        <v>84</v>
      </c>
    </row>
    <row r="1218" s="13" customFormat="1">
      <c r="A1218" s="13"/>
      <c r="B1218" s="224"/>
      <c r="C1218" s="225"/>
      <c r="D1218" s="226" t="s">
        <v>144</v>
      </c>
      <c r="E1218" s="227" t="s">
        <v>19</v>
      </c>
      <c r="F1218" s="228" t="s">
        <v>162</v>
      </c>
      <c r="G1218" s="225"/>
      <c r="H1218" s="227" t="s">
        <v>19</v>
      </c>
      <c r="I1218" s="229"/>
      <c r="J1218" s="225"/>
      <c r="K1218" s="225"/>
      <c r="L1218" s="230"/>
      <c r="M1218" s="231"/>
      <c r="N1218" s="232"/>
      <c r="O1218" s="232"/>
      <c r="P1218" s="232"/>
      <c r="Q1218" s="232"/>
      <c r="R1218" s="232"/>
      <c r="S1218" s="232"/>
      <c r="T1218" s="23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34" t="s">
        <v>144</v>
      </c>
      <c r="AU1218" s="234" t="s">
        <v>84</v>
      </c>
      <c r="AV1218" s="13" t="s">
        <v>82</v>
      </c>
      <c r="AW1218" s="13" t="s">
        <v>36</v>
      </c>
      <c r="AX1218" s="13" t="s">
        <v>74</v>
      </c>
      <c r="AY1218" s="234" t="s">
        <v>132</v>
      </c>
    </row>
    <row r="1219" s="14" customFormat="1">
      <c r="A1219" s="14"/>
      <c r="B1219" s="235"/>
      <c r="C1219" s="236"/>
      <c r="D1219" s="226" t="s">
        <v>144</v>
      </c>
      <c r="E1219" s="237" t="s">
        <v>19</v>
      </c>
      <c r="F1219" s="238" t="s">
        <v>82</v>
      </c>
      <c r="G1219" s="236"/>
      <c r="H1219" s="239">
        <v>1</v>
      </c>
      <c r="I1219" s="240"/>
      <c r="J1219" s="236"/>
      <c r="K1219" s="236"/>
      <c r="L1219" s="241"/>
      <c r="M1219" s="242"/>
      <c r="N1219" s="243"/>
      <c r="O1219" s="243"/>
      <c r="P1219" s="243"/>
      <c r="Q1219" s="243"/>
      <c r="R1219" s="243"/>
      <c r="S1219" s="243"/>
      <c r="T1219" s="24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45" t="s">
        <v>144</v>
      </c>
      <c r="AU1219" s="245" t="s">
        <v>84</v>
      </c>
      <c r="AV1219" s="14" t="s">
        <v>84</v>
      </c>
      <c r="AW1219" s="14" t="s">
        <v>36</v>
      </c>
      <c r="AX1219" s="14" t="s">
        <v>74</v>
      </c>
      <c r="AY1219" s="245" t="s">
        <v>132</v>
      </c>
    </row>
    <row r="1220" s="13" customFormat="1">
      <c r="A1220" s="13"/>
      <c r="B1220" s="224"/>
      <c r="C1220" s="225"/>
      <c r="D1220" s="226" t="s">
        <v>144</v>
      </c>
      <c r="E1220" s="227" t="s">
        <v>19</v>
      </c>
      <c r="F1220" s="228" t="s">
        <v>167</v>
      </c>
      <c r="G1220" s="225"/>
      <c r="H1220" s="227" t="s">
        <v>19</v>
      </c>
      <c r="I1220" s="229"/>
      <c r="J1220" s="225"/>
      <c r="K1220" s="225"/>
      <c r="L1220" s="230"/>
      <c r="M1220" s="231"/>
      <c r="N1220" s="232"/>
      <c r="O1220" s="232"/>
      <c r="P1220" s="232"/>
      <c r="Q1220" s="232"/>
      <c r="R1220" s="232"/>
      <c r="S1220" s="232"/>
      <c r="T1220" s="23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34" t="s">
        <v>144</v>
      </c>
      <c r="AU1220" s="234" t="s">
        <v>84</v>
      </c>
      <c r="AV1220" s="13" t="s">
        <v>82</v>
      </c>
      <c r="AW1220" s="13" t="s">
        <v>36</v>
      </c>
      <c r="AX1220" s="13" t="s">
        <v>74</v>
      </c>
      <c r="AY1220" s="234" t="s">
        <v>132</v>
      </c>
    </row>
    <row r="1221" s="14" customFormat="1">
      <c r="A1221" s="14"/>
      <c r="B1221" s="235"/>
      <c r="C1221" s="236"/>
      <c r="D1221" s="226" t="s">
        <v>144</v>
      </c>
      <c r="E1221" s="237" t="s">
        <v>19</v>
      </c>
      <c r="F1221" s="238" t="s">
        <v>82</v>
      </c>
      <c r="G1221" s="236"/>
      <c r="H1221" s="239">
        <v>1</v>
      </c>
      <c r="I1221" s="240"/>
      <c r="J1221" s="236"/>
      <c r="K1221" s="236"/>
      <c r="L1221" s="241"/>
      <c r="M1221" s="242"/>
      <c r="N1221" s="243"/>
      <c r="O1221" s="243"/>
      <c r="P1221" s="243"/>
      <c r="Q1221" s="243"/>
      <c r="R1221" s="243"/>
      <c r="S1221" s="243"/>
      <c r="T1221" s="24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45" t="s">
        <v>144</v>
      </c>
      <c r="AU1221" s="245" t="s">
        <v>84</v>
      </c>
      <c r="AV1221" s="14" t="s">
        <v>84</v>
      </c>
      <c r="AW1221" s="14" t="s">
        <v>36</v>
      </c>
      <c r="AX1221" s="14" t="s">
        <v>74</v>
      </c>
      <c r="AY1221" s="245" t="s">
        <v>132</v>
      </c>
    </row>
    <row r="1222" s="15" customFormat="1">
      <c r="A1222" s="15"/>
      <c r="B1222" s="246"/>
      <c r="C1222" s="247"/>
      <c r="D1222" s="226" t="s">
        <v>144</v>
      </c>
      <c r="E1222" s="248" t="s">
        <v>19</v>
      </c>
      <c r="F1222" s="249" t="s">
        <v>147</v>
      </c>
      <c r="G1222" s="247"/>
      <c r="H1222" s="250">
        <v>2</v>
      </c>
      <c r="I1222" s="251"/>
      <c r="J1222" s="247"/>
      <c r="K1222" s="247"/>
      <c r="L1222" s="252"/>
      <c r="M1222" s="253"/>
      <c r="N1222" s="254"/>
      <c r="O1222" s="254"/>
      <c r="P1222" s="254"/>
      <c r="Q1222" s="254"/>
      <c r="R1222" s="254"/>
      <c r="S1222" s="254"/>
      <c r="T1222" s="25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T1222" s="256" t="s">
        <v>144</v>
      </c>
      <c r="AU1222" s="256" t="s">
        <v>84</v>
      </c>
      <c r="AV1222" s="15" t="s">
        <v>140</v>
      </c>
      <c r="AW1222" s="15" t="s">
        <v>36</v>
      </c>
      <c r="AX1222" s="15" t="s">
        <v>82</v>
      </c>
      <c r="AY1222" s="256" t="s">
        <v>132</v>
      </c>
    </row>
    <row r="1223" s="2" customFormat="1" ht="24.15" customHeight="1">
      <c r="A1223" s="40"/>
      <c r="B1223" s="41"/>
      <c r="C1223" s="206" t="s">
        <v>1198</v>
      </c>
      <c r="D1223" s="206" t="s">
        <v>135</v>
      </c>
      <c r="E1223" s="207" t="s">
        <v>1199</v>
      </c>
      <c r="F1223" s="208" t="s">
        <v>1200</v>
      </c>
      <c r="G1223" s="209" t="s">
        <v>180</v>
      </c>
      <c r="H1223" s="210">
        <v>49.899999999999999</v>
      </c>
      <c r="I1223" s="211"/>
      <c r="J1223" s="212">
        <f>ROUND(I1223*H1223,2)</f>
        <v>0</v>
      </c>
      <c r="K1223" s="208" t="s">
        <v>139</v>
      </c>
      <c r="L1223" s="46"/>
      <c r="M1223" s="213" t="s">
        <v>19</v>
      </c>
      <c r="N1223" s="214" t="s">
        <v>45</v>
      </c>
      <c r="O1223" s="86"/>
      <c r="P1223" s="215">
        <f>O1223*H1223</f>
        <v>0</v>
      </c>
      <c r="Q1223" s="215">
        <v>0.00142</v>
      </c>
      <c r="R1223" s="215">
        <f>Q1223*H1223</f>
        <v>0.070858000000000004</v>
      </c>
      <c r="S1223" s="215">
        <v>0</v>
      </c>
      <c r="T1223" s="216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17" t="s">
        <v>257</v>
      </c>
      <c r="AT1223" s="217" t="s">
        <v>135</v>
      </c>
      <c r="AU1223" s="217" t="s">
        <v>84</v>
      </c>
      <c r="AY1223" s="19" t="s">
        <v>132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82</v>
      </c>
      <c r="BK1223" s="218">
        <f>ROUND(I1223*H1223,2)</f>
        <v>0</v>
      </c>
      <c r="BL1223" s="19" t="s">
        <v>257</v>
      </c>
      <c r="BM1223" s="217" t="s">
        <v>1201</v>
      </c>
    </row>
    <row r="1224" s="2" customFormat="1">
      <c r="A1224" s="40"/>
      <c r="B1224" s="41"/>
      <c r="C1224" s="42"/>
      <c r="D1224" s="219" t="s">
        <v>142</v>
      </c>
      <c r="E1224" s="42"/>
      <c r="F1224" s="220" t="s">
        <v>1202</v>
      </c>
      <c r="G1224" s="42"/>
      <c r="H1224" s="42"/>
      <c r="I1224" s="221"/>
      <c r="J1224" s="42"/>
      <c r="K1224" s="42"/>
      <c r="L1224" s="46"/>
      <c r="M1224" s="222"/>
      <c r="N1224" s="223"/>
      <c r="O1224" s="86"/>
      <c r="P1224" s="86"/>
      <c r="Q1224" s="86"/>
      <c r="R1224" s="86"/>
      <c r="S1224" s="86"/>
      <c r="T1224" s="87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T1224" s="19" t="s">
        <v>142</v>
      </c>
      <c r="AU1224" s="19" t="s">
        <v>84</v>
      </c>
    </row>
    <row r="1225" s="13" customFormat="1">
      <c r="A1225" s="13"/>
      <c r="B1225" s="224"/>
      <c r="C1225" s="225"/>
      <c r="D1225" s="226" t="s">
        <v>144</v>
      </c>
      <c r="E1225" s="227" t="s">
        <v>19</v>
      </c>
      <c r="F1225" s="228" t="s">
        <v>162</v>
      </c>
      <c r="G1225" s="225"/>
      <c r="H1225" s="227" t="s">
        <v>19</v>
      </c>
      <c r="I1225" s="229"/>
      <c r="J1225" s="225"/>
      <c r="K1225" s="225"/>
      <c r="L1225" s="230"/>
      <c r="M1225" s="231"/>
      <c r="N1225" s="232"/>
      <c r="O1225" s="232"/>
      <c r="P1225" s="232"/>
      <c r="Q1225" s="232"/>
      <c r="R1225" s="232"/>
      <c r="S1225" s="232"/>
      <c r="T1225" s="23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4" t="s">
        <v>144</v>
      </c>
      <c r="AU1225" s="234" t="s">
        <v>84</v>
      </c>
      <c r="AV1225" s="13" t="s">
        <v>82</v>
      </c>
      <c r="AW1225" s="13" t="s">
        <v>36</v>
      </c>
      <c r="AX1225" s="13" t="s">
        <v>74</v>
      </c>
      <c r="AY1225" s="234" t="s">
        <v>132</v>
      </c>
    </row>
    <row r="1226" s="14" customFormat="1">
      <c r="A1226" s="14"/>
      <c r="B1226" s="235"/>
      <c r="C1226" s="236"/>
      <c r="D1226" s="226" t="s">
        <v>144</v>
      </c>
      <c r="E1226" s="237" t="s">
        <v>19</v>
      </c>
      <c r="F1226" s="238" t="s">
        <v>1203</v>
      </c>
      <c r="G1226" s="236"/>
      <c r="H1226" s="239">
        <v>17.100000000000001</v>
      </c>
      <c r="I1226" s="240"/>
      <c r="J1226" s="236"/>
      <c r="K1226" s="236"/>
      <c r="L1226" s="241"/>
      <c r="M1226" s="242"/>
      <c r="N1226" s="243"/>
      <c r="O1226" s="243"/>
      <c r="P1226" s="243"/>
      <c r="Q1226" s="243"/>
      <c r="R1226" s="243"/>
      <c r="S1226" s="243"/>
      <c r="T1226" s="24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45" t="s">
        <v>144</v>
      </c>
      <c r="AU1226" s="245" t="s">
        <v>84</v>
      </c>
      <c r="AV1226" s="14" t="s">
        <v>84</v>
      </c>
      <c r="AW1226" s="14" t="s">
        <v>36</v>
      </c>
      <c r="AX1226" s="14" t="s">
        <v>74</v>
      </c>
      <c r="AY1226" s="245" t="s">
        <v>132</v>
      </c>
    </row>
    <row r="1227" s="13" customFormat="1">
      <c r="A1227" s="13"/>
      <c r="B1227" s="224"/>
      <c r="C1227" s="225"/>
      <c r="D1227" s="226" t="s">
        <v>144</v>
      </c>
      <c r="E1227" s="227" t="s">
        <v>19</v>
      </c>
      <c r="F1227" s="228" t="s">
        <v>164</v>
      </c>
      <c r="G1227" s="225"/>
      <c r="H1227" s="227" t="s">
        <v>19</v>
      </c>
      <c r="I1227" s="229"/>
      <c r="J1227" s="225"/>
      <c r="K1227" s="225"/>
      <c r="L1227" s="230"/>
      <c r="M1227" s="231"/>
      <c r="N1227" s="232"/>
      <c r="O1227" s="232"/>
      <c r="P1227" s="232"/>
      <c r="Q1227" s="232"/>
      <c r="R1227" s="232"/>
      <c r="S1227" s="232"/>
      <c r="T1227" s="23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4" t="s">
        <v>144</v>
      </c>
      <c r="AU1227" s="234" t="s">
        <v>84</v>
      </c>
      <c r="AV1227" s="13" t="s">
        <v>82</v>
      </c>
      <c r="AW1227" s="13" t="s">
        <v>36</v>
      </c>
      <c r="AX1227" s="13" t="s">
        <v>74</v>
      </c>
      <c r="AY1227" s="234" t="s">
        <v>132</v>
      </c>
    </row>
    <row r="1228" s="14" customFormat="1">
      <c r="A1228" s="14"/>
      <c r="B1228" s="235"/>
      <c r="C1228" s="236"/>
      <c r="D1228" s="226" t="s">
        <v>144</v>
      </c>
      <c r="E1228" s="237" t="s">
        <v>19</v>
      </c>
      <c r="F1228" s="238" t="s">
        <v>1204</v>
      </c>
      <c r="G1228" s="236"/>
      <c r="H1228" s="239">
        <v>6.7999999999999998</v>
      </c>
      <c r="I1228" s="240"/>
      <c r="J1228" s="236"/>
      <c r="K1228" s="236"/>
      <c r="L1228" s="241"/>
      <c r="M1228" s="242"/>
      <c r="N1228" s="243"/>
      <c r="O1228" s="243"/>
      <c r="P1228" s="243"/>
      <c r="Q1228" s="243"/>
      <c r="R1228" s="243"/>
      <c r="S1228" s="243"/>
      <c r="T1228" s="24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45" t="s">
        <v>144</v>
      </c>
      <c r="AU1228" s="245" t="s">
        <v>84</v>
      </c>
      <c r="AV1228" s="14" t="s">
        <v>84</v>
      </c>
      <c r="AW1228" s="14" t="s">
        <v>36</v>
      </c>
      <c r="AX1228" s="14" t="s">
        <v>74</v>
      </c>
      <c r="AY1228" s="245" t="s">
        <v>132</v>
      </c>
    </row>
    <row r="1229" s="13" customFormat="1">
      <c r="A1229" s="13"/>
      <c r="B1229" s="224"/>
      <c r="C1229" s="225"/>
      <c r="D1229" s="226" t="s">
        <v>144</v>
      </c>
      <c r="E1229" s="227" t="s">
        <v>19</v>
      </c>
      <c r="F1229" s="228" t="s">
        <v>153</v>
      </c>
      <c r="G1229" s="225"/>
      <c r="H1229" s="227" t="s">
        <v>19</v>
      </c>
      <c r="I1229" s="229"/>
      <c r="J1229" s="225"/>
      <c r="K1229" s="225"/>
      <c r="L1229" s="230"/>
      <c r="M1229" s="231"/>
      <c r="N1229" s="232"/>
      <c r="O1229" s="232"/>
      <c r="P1229" s="232"/>
      <c r="Q1229" s="232"/>
      <c r="R1229" s="232"/>
      <c r="S1229" s="232"/>
      <c r="T1229" s="23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34" t="s">
        <v>144</v>
      </c>
      <c r="AU1229" s="234" t="s">
        <v>84</v>
      </c>
      <c r="AV1229" s="13" t="s">
        <v>82</v>
      </c>
      <c r="AW1229" s="13" t="s">
        <v>36</v>
      </c>
      <c r="AX1229" s="13" t="s">
        <v>74</v>
      </c>
      <c r="AY1229" s="234" t="s">
        <v>132</v>
      </c>
    </row>
    <row r="1230" s="14" customFormat="1">
      <c r="A1230" s="14"/>
      <c r="B1230" s="235"/>
      <c r="C1230" s="236"/>
      <c r="D1230" s="226" t="s">
        <v>144</v>
      </c>
      <c r="E1230" s="237" t="s">
        <v>19</v>
      </c>
      <c r="F1230" s="238" t="s">
        <v>1205</v>
      </c>
      <c r="G1230" s="236"/>
      <c r="H1230" s="239">
        <v>8.6999999999999993</v>
      </c>
      <c r="I1230" s="240"/>
      <c r="J1230" s="236"/>
      <c r="K1230" s="236"/>
      <c r="L1230" s="241"/>
      <c r="M1230" s="242"/>
      <c r="N1230" s="243"/>
      <c r="O1230" s="243"/>
      <c r="P1230" s="243"/>
      <c r="Q1230" s="243"/>
      <c r="R1230" s="243"/>
      <c r="S1230" s="243"/>
      <c r="T1230" s="24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45" t="s">
        <v>144</v>
      </c>
      <c r="AU1230" s="245" t="s">
        <v>84</v>
      </c>
      <c r="AV1230" s="14" t="s">
        <v>84</v>
      </c>
      <c r="AW1230" s="14" t="s">
        <v>36</v>
      </c>
      <c r="AX1230" s="14" t="s">
        <v>74</v>
      </c>
      <c r="AY1230" s="245" t="s">
        <v>132</v>
      </c>
    </row>
    <row r="1231" s="13" customFormat="1">
      <c r="A1231" s="13"/>
      <c r="B1231" s="224"/>
      <c r="C1231" s="225"/>
      <c r="D1231" s="226" t="s">
        <v>144</v>
      </c>
      <c r="E1231" s="227" t="s">
        <v>19</v>
      </c>
      <c r="F1231" s="228" t="s">
        <v>167</v>
      </c>
      <c r="G1231" s="225"/>
      <c r="H1231" s="227" t="s">
        <v>19</v>
      </c>
      <c r="I1231" s="229"/>
      <c r="J1231" s="225"/>
      <c r="K1231" s="225"/>
      <c r="L1231" s="230"/>
      <c r="M1231" s="231"/>
      <c r="N1231" s="232"/>
      <c r="O1231" s="232"/>
      <c r="P1231" s="232"/>
      <c r="Q1231" s="232"/>
      <c r="R1231" s="232"/>
      <c r="S1231" s="232"/>
      <c r="T1231" s="23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34" t="s">
        <v>144</v>
      </c>
      <c r="AU1231" s="234" t="s">
        <v>84</v>
      </c>
      <c r="AV1231" s="13" t="s">
        <v>82</v>
      </c>
      <c r="AW1231" s="13" t="s">
        <v>36</v>
      </c>
      <c r="AX1231" s="13" t="s">
        <v>74</v>
      </c>
      <c r="AY1231" s="234" t="s">
        <v>132</v>
      </c>
    </row>
    <row r="1232" s="14" customFormat="1">
      <c r="A1232" s="14"/>
      <c r="B1232" s="235"/>
      <c r="C1232" s="236"/>
      <c r="D1232" s="226" t="s">
        <v>144</v>
      </c>
      <c r="E1232" s="237" t="s">
        <v>19</v>
      </c>
      <c r="F1232" s="238" t="s">
        <v>1206</v>
      </c>
      <c r="G1232" s="236"/>
      <c r="H1232" s="239">
        <v>17.300000000000001</v>
      </c>
      <c r="I1232" s="240"/>
      <c r="J1232" s="236"/>
      <c r="K1232" s="236"/>
      <c r="L1232" s="241"/>
      <c r="M1232" s="242"/>
      <c r="N1232" s="243"/>
      <c r="O1232" s="243"/>
      <c r="P1232" s="243"/>
      <c r="Q1232" s="243"/>
      <c r="R1232" s="243"/>
      <c r="S1232" s="243"/>
      <c r="T1232" s="24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45" t="s">
        <v>144</v>
      </c>
      <c r="AU1232" s="245" t="s">
        <v>84</v>
      </c>
      <c r="AV1232" s="14" t="s">
        <v>84</v>
      </c>
      <c r="AW1232" s="14" t="s">
        <v>36</v>
      </c>
      <c r="AX1232" s="14" t="s">
        <v>74</v>
      </c>
      <c r="AY1232" s="245" t="s">
        <v>132</v>
      </c>
    </row>
    <row r="1233" s="15" customFormat="1">
      <c r="A1233" s="15"/>
      <c r="B1233" s="246"/>
      <c r="C1233" s="247"/>
      <c r="D1233" s="226" t="s">
        <v>144</v>
      </c>
      <c r="E1233" s="248" t="s">
        <v>19</v>
      </c>
      <c r="F1233" s="249" t="s">
        <v>147</v>
      </c>
      <c r="G1233" s="247"/>
      <c r="H1233" s="250">
        <v>49.899999999999999</v>
      </c>
      <c r="I1233" s="251"/>
      <c r="J1233" s="247"/>
      <c r="K1233" s="247"/>
      <c r="L1233" s="252"/>
      <c r="M1233" s="253"/>
      <c r="N1233" s="254"/>
      <c r="O1233" s="254"/>
      <c r="P1233" s="254"/>
      <c r="Q1233" s="254"/>
      <c r="R1233" s="254"/>
      <c r="S1233" s="254"/>
      <c r="T1233" s="25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T1233" s="256" t="s">
        <v>144</v>
      </c>
      <c r="AU1233" s="256" t="s">
        <v>84</v>
      </c>
      <c r="AV1233" s="15" t="s">
        <v>140</v>
      </c>
      <c r="AW1233" s="15" t="s">
        <v>36</v>
      </c>
      <c r="AX1233" s="15" t="s">
        <v>82</v>
      </c>
      <c r="AY1233" s="256" t="s">
        <v>132</v>
      </c>
    </row>
    <row r="1234" s="2" customFormat="1" ht="24.15" customHeight="1">
      <c r="A1234" s="40"/>
      <c r="B1234" s="41"/>
      <c r="C1234" s="206" t="s">
        <v>1207</v>
      </c>
      <c r="D1234" s="206" t="s">
        <v>135</v>
      </c>
      <c r="E1234" s="207" t="s">
        <v>1208</v>
      </c>
      <c r="F1234" s="208" t="s">
        <v>1209</v>
      </c>
      <c r="G1234" s="209" t="s">
        <v>138</v>
      </c>
      <c r="H1234" s="210">
        <v>118.55</v>
      </c>
      <c r="I1234" s="211"/>
      <c r="J1234" s="212">
        <f>ROUND(I1234*H1234,2)</f>
        <v>0</v>
      </c>
      <c r="K1234" s="208" t="s">
        <v>139</v>
      </c>
      <c r="L1234" s="46"/>
      <c r="M1234" s="213" t="s">
        <v>19</v>
      </c>
      <c r="N1234" s="214" t="s">
        <v>45</v>
      </c>
      <c r="O1234" s="86"/>
      <c r="P1234" s="215">
        <f>O1234*H1234</f>
        <v>0</v>
      </c>
      <c r="Q1234" s="215">
        <v>5.0000000000000002E-05</v>
      </c>
      <c r="R1234" s="215">
        <f>Q1234*H1234</f>
        <v>0.0059275000000000005</v>
      </c>
      <c r="S1234" s="215">
        <v>0</v>
      </c>
      <c r="T1234" s="216">
        <f>S1234*H1234</f>
        <v>0</v>
      </c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R1234" s="217" t="s">
        <v>257</v>
      </c>
      <c r="AT1234" s="217" t="s">
        <v>135</v>
      </c>
      <c r="AU1234" s="217" t="s">
        <v>84</v>
      </c>
      <c r="AY1234" s="19" t="s">
        <v>132</v>
      </c>
      <c r="BE1234" s="218">
        <f>IF(N1234="základní",J1234,0)</f>
        <v>0</v>
      </c>
      <c r="BF1234" s="218">
        <f>IF(N1234="snížená",J1234,0)</f>
        <v>0</v>
      </c>
      <c r="BG1234" s="218">
        <f>IF(N1234="zákl. přenesená",J1234,0)</f>
        <v>0</v>
      </c>
      <c r="BH1234" s="218">
        <f>IF(N1234="sníž. přenesená",J1234,0)</f>
        <v>0</v>
      </c>
      <c r="BI1234" s="218">
        <f>IF(N1234="nulová",J1234,0)</f>
        <v>0</v>
      </c>
      <c r="BJ1234" s="19" t="s">
        <v>82</v>
      </c>
      <c r="BK1234" s="218">
        <f>ROUND(I1234*H1234,2)</f>
        <v>0</v>
      </c>
      <c r="BL1234" s="19" t="s">
        <v>257</v>
      </c>
      <c r="BM1234" s="217" t="s">
        <v>1210</v>
      </c>
    </row>
    <row r="1235" s="2" customFormat="1">
      <c r="A1235" s="40"/>
      <c r="B1235" s="41"/>
      <c r="C1235" s="42"/>
      <c r="D1235" s="219" t="s">
        <v>142</v>
      </c>
      <c r="E1235" s="42"/>
      <c r="F1235" s="220" t="s">
        <v>1211</v>
      </c>
      <c r="G1235" s="42"/>
      <c r="H1235" s="42"/>
      <c r="I1235" s="221"/>
      <c r="J1235" s="42"/>
      <c r="K1235" s="42"/>
      <c r="L1235" s="46"/>
      <c r="M1235" s="222"/>
      <c r="N1235" s="223"/>
      <c r="O1235" s="86"/>
      <c r="P1235" s="86"/>
      <c r="Q1235" s="86"/>
      <c r="R1235" s="86"/>
      <c r="S1235" s="86"/>
      <c r="T1235" s="87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T1235" s="19" t="s">
        <v>142</v>
      </c>
      <c r="AU1235" s="19" t="s">
        <v>84</v>
      </c>
    </row>
    <row r="1236" s="13" customFormat="1">
      <c r="A1236" s="13"/>
      <c r="B1236" s="224"/>
      <c r="C1236" s="225"/>
      <c r="D1236" s="226" t="s">
        <v>144</v>
      </c>
      <c r="E1236" s="227" t="s">
        <v>19</v>
      </c>
      <c r="F1236" s="228" t="s">
        <v>162</v>
      </c>
      <c r="G1236" s="225"/>
      <c r="H1236" s="227" t="s">
        <v>19</v>
      </c>
      <c r="I1236" s="229"/>
      <c r="J1236" s="225"/>
      <c r="K1236" s="225"/>
      <c r="L1236" s="230"/>
      <c r="M1236" s="231"/>
      <c r="N1236" s="232"/>
      <c r="O1236" s="232"/>
      <c r="P1236" s="232"/>
      <c r="Q1236" s="232"/>
      <c r="R1236" s="232"/>
      <c r="S1236" s="232"/>
      <c r="T1236" s="23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34" t="s">
        <v>144</v>
      </c>
      <c r="AU1236" s="234" t="s">
        <v>84</v>
      </c>
      <c r="AV1236" s="13" t="s">
        <v>82</v>
      </c>
      <c r="AW1236" s="13" t="s">
        <v>36</v>
      </c>
      <c r="AX1236" s="13" t="s">
        <v>74</v>
      </c>
      <c r="AY1236" s="234" t="s">
        <v>132</v>
      </c>
    </row>
    <row r="1237" s="14" customFormat="1">
      <c r="A1237" s="14"/>
      <c r="B1237" s="235"/>
      <c r="C1237" s="236"/>
      <c r="D1237" s="226" t="s">
        <v>144</v>
      </c>
      <c r="E1237" s="237" t="s">
        <v>19</v>
      </c>
      <c r="F1237" s="238" t="s">
        <v>590</v>
      </c>
      <c r="G1237" s="236"/>
      <c r="H1237" s="239">
        <v>26.66</v>
      </c>
      <c r="I1237" s="240"/>
      <c r="J1237" s="236"/>
      <c r="K1237" s="236"/>
      <c r="L1237" s="241"/>
      <c r="M1237" s="242"/>
      <c r="N1237" s="243"/>
      <c r="O1237" s="243"/>
      <c r="P1237" s="243"/>
      <c r="Q1237" s="243"/>
      <c r="R1237" s="243"/>
      <c r="S1237" s="243"/>
      <c r="T1237" s="24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45" t="s">
        <v>144</v>
      </c>
      <c r="AU1237" s="245" t="s">
        <v>84</v>
      </c>
      <c r="AV1237" s="14" t="s">
        <v>84</v>
      </c>
      <c r="AW1237" s="14" t="s">
        <v>36</v>
      </c>
      <c r="AX1237" s="14" t="s">
        <v>74</v>
      </c>
      <c r="AY1237" s="245" t="s">
        <v>132</v>
      </c>
    </row>
    <row r="1238" s="13" customFormat="1">
      <c r="A1238" s="13"/>
      <c r="B1238" s="224"/>
      <c r="C1238" s="225"/>
      <c r="D1238" s="226" t="s">
        <v>144</v>
      </c>
      <c r="E1238" s="227" t="s">
        <v>19</v>
      </c>
      <c r="F1238" s="228" t="s">
        <v>164</v>
      </c>
      <c r="G1238" s="225"/>
      <c r="H1238" s="227" t="s">
        <v>19</v>
      </c>
      <c r="I1238" s="229"/>
      <c r="J1238" s="225"/>
      <c r="K1238" s="225"/>
      <c r="L1238" s="230"/>
      <c r="M1238" s="231"/>
      <c r="N1238" s="232"/>
      <c r="O1238" s="232"/>
      <c r="P1238" s="232"/>
      <c r="Q1238" s="232"/>
      <c r="R1238" s="232"/>
      <c r="S1238" s="232"/>
      <c r="T1238" s="23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4" t="s">
        <v>144</v>
      </c>
      <c r="AU1238" s="234" t="s">
        <v>84</v>
      </c>
      <c r="AV1238" s="13" t="s">
        <v>82</v>
      </c>
      <c r="AW1238" s="13" t="s">
        <v>36</v>
      </c>
      <c r="AX1238" s="13" t="s">
        <v>74</v>
      </c>
      <c r="AY1238" s="234" t="s">
        <v>132</v>
      </c>
    </row>
    <row r="1239" s="14" customFormat="1">
      <c r="A1239" s="14"/>
      <c r="B1239" s="235"/>
      <c r="C1239" s="236"/>
      <c r="D1239" s="226" t="s">
        <v>144</v>
      </c>
      <c r="E1239" s="237" t="s">
        <v>19</v>
      </c>
      <c r="F1239" s="238" t="s">
        <v>591</v>
      </c>
      <c r="G1239" s="236"/>
      <c r="H1239" s="239">
        <v>34.18</v>
      </c>
      <c r="I1239" s="240"/>
      <c r="J1239" s="236"/>
      <c r="K1239" s="236"/>
      <c r="L1239" s="241"/>
      <c r="M1239" s="242"/>
      <c r="N1239" s="243"/>
      <c r="O1239" s="243"/>
      <c r="P1239" s="243"/>
      <c r="Q1239" s="243"/>
      <c r="R1239" s="243"/>
      <c r="S1239" s="243"/>
      <c r="T1239" s="24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45" t="s">
        <v>144</v>
      </c>
      <c r="AU1239" s="245" t="s">
        <v>84</v>
      </c>
      <c r="AV1239" s="14" t="s">
        <v>84</v>
      </c>
      <c r="AW1239" s="14" t="s">
        <v>36</v>
      </c>
      <c r="AX1239" s="14" t="s">
        <v>74</v>
      </c>
      <c r="AY1239" s="245" t="s">
        <v>132</v>
      </c>
    </row>
    <row r="1240" s="13" customFormat="1">
      <c r="A1240" s="13"/>
      <c r="B1240" s="224"/>
      <c r="C1240" s="225"/>
      <c r="D1240" s="226" t="s">
        <v>144</v>
      </c>
      <c r="E1240" s="227" t="s">
        <v>19</v>
      </c>
      <c r="F1240" s="228" t="s">
        <v>153</v>
      </c>
      <c r="G1240" s="225"/>
      <c r="H1240" s="227" t="s">
        <v>19</v>
      </c>
      <c r="I1240" s="229"/>
      <c r="J1240" s="225"/>
      <c r="K1240" s="225"/>
      <c r="L1240" s="230"/>
      <c r="M1240" s="231"/>
      <c r="N1240" s="232"/>
      <c r="O1240" s="232"/>
      <c r="P1240" s="232"/>
      <c r="Q1240" s="232"/>
      <c r="R1240" s="232"/>
      <c r="S1240" s="232"/>
      <c r="T1240" s="23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4" t="s">
        <v>144</v>
      </c>
      <c r="AU1240" s="234" t="s">
        <v>84</v>
      </c>
      <c r="AV1240" s="13" t="s">
        <v>82</v>
      </c>
      <c r="AW1240" s="13" t="s">
        <v>36</v>
      </c>
      <c r="AX1240" s="13" t="s">
        <v>74</v>
      </c>
      <c r="AY1240" s="234" t="s">
        <v>132</v>
      </c>
    </row>
    <row r="1241" s="14" customFormat="1">
      <c r="A1241" s="14"/>
      <c r="B1241" s="235"/>
      <c r="C1241" s="236"/>
      <c r="D1241" s="226" t="s">
        <v>144</v>
      </c>
      <c r="E1241" s="237" t="s">
        <v>19</v>
      </c>
      <c r="F1241" s="238" t="s">
        <v>592</v>
      </c>
      <c r="G1241" s="236"/>
      <c r="H1241" s="239">
        <v>31.52</v>
      </c>
      <c r="I1241" s="240"/>
      <c r="J1241" s="236"/>
      <c r="K1241" s="236"/>
      <c r="L1241" s="241"/>
      <c r="M1241" s="242"/>
      <c r="N1241" s="243"/>
      <c r="O1241" s="243"/>
      <c r="P1241" s="243"/>
      <c r="Q1241" s="243"/>
      <c r="R1241" s="243"/>
      <c r="S1241" s="243"/>
      <c r="T1241" s="24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45" t="s">
        <v>144</v>
      </c>
      <c r="AU1241" s="245" t="s">
        <v>84</v>
      </c>
      <c r="AV1241" s="14" t="s">
        <v>84</v>
      </c>
      <c r="AW1241" s="14" t="s">
        <v>36</v>
      </c>
      <c r="AX1241" s="14" t="s">
        <v>74</v>
      </c>
      <c r="AY1241" s="245" t="s">
        <v>132</v>
      </c>
    </row>
    <row r="1242" s="13" customFormat="1">
      <c r="A1242" s="13"/>
      <c r="B1242" s="224"/>
      <c r="C1242" s="225"/>
      <c r="D1242" s="226" t="s">
        <v>144</v>
      </c>
      <c r="E1242" s="227" t="s">
        <v>19</v>
      </c>
      <c r="F1242" s="228" t="s">
        <v>167</v>
      </c>
      <c r="G1242" s="225"/>
      <c r="H1242" s="227" t="s">
        <v>19</v>
      </c>
      <c r="I1242" s="229"/>
      <c r="J1242" s="225"/>
      <c r="K1242" s="225"/>
      <c r="L1242" s="230"/>
      <c r="M1242" s="231"/>
      <c r="N1242" s="232"/>
      <c r="O1242" s="232"/>
      <c r="P1242" s="232"/>
      <c r="Q1242" s="232"/>
      <c r="R1242" s="232"/>
      <c r="S1242" s="232"/>
      <c r="T1242" s="23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4" t="s">
        <v>144</v>
      </c>
      <c r="AU1242" s="234" t="s">
        <v>84</v>
      </c>
      <c r="AV1242" s="13" t="s">
        <v>82</v>
      </c>
      <c r="AW1242" s="13" t="s">
        <v>36</v>
      </c>
      <c r="AX1242" s="13" t="s">
        <v>74</v>
      </c>
      <c r="AY1242" s="234" t="s">
        <v>132</v>
      </c>
    </row>
    <row r="1243" s="14" customFormat="1">
      <c r="A1243" s="14"/>
      <c r="B1243" s="235"/>
      <c r="C1243" s="236"/>
      <c r="D1243" s="226" t="s">
        <v>144</v>
      </c>
      <c r="E1243" s="237" t="s">
        <v>19</v>
      </c>
      <c r="F1243" s="238" t="s">
        <v>593</v>
      </c>
      <c r="G1243" s="236"/>
      <c r="H1243" s="239">
        <v>26.190000000000001</v>
      </c>
      <c r="I1243" s="240"/>
      <c r="J1243" s="236"/>
      <c r="K1243" s="236"/>
      <c r="L1243" s="241"/>
      <c r="M1243" s="242"/>
      <c r="N1243" s="243"/>
      <c r="O1243" s="243"/>
      <c r="P1243" s="243"/>
      <c r="Q1243" s="243"/>
      <c r="R1243" s="243"/>
      <c r="S1243" s="243"/>
      <c r="T1243" s="24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45" t="s">
        <v>144</v>
      </c>
      <c r="AU1243" s="245" t="s">
        <v>84</v>
      </c>
      <c r="AV1243" s="14" t="s">
        <v>84</v>
      </c>
      <c r="AW1243" s="14" t="s">
        <v>36</v>
      </c>
      <c r="AX1243" s="14" t="s">
        <v>74</v>
      </c>
      <c r="AY1243" s="245" t="s">
        <v>132</v>
      </c>
    </row>
    <row r="1244" s="15" customFormat="1">
      <c r="A1244" s="15"/>
      <c r="B1244" s="246"/>
      <c r="C1244" s="247"/>
      <c r="D1244" s="226" t="s">
        <v>144</v>
      </c>
      <c r="E1244" s="248" t="s">
        <v>19</v>
      </c>
      <c r="F1244" s="249" t="s">
        <v>147</v>
      </c>
      <c r="G1244" s="247"/>
      <c r="H1244" s="250">
        <v>118.55</v>
      </c>
      <c r="I1244" s="251"/>
      <c r="J1244" s="247"/>
      <c r="K1244" s="247"/>
      <c r="L1244" s="252"/>
      <c r="M1244" s="253"/>
      <c r="N1244" s="254"/>
      <c r="O1244" s="254"/>
      <c r="P1244" s="254"/>
      <c r="Q1244" s="254"/>
      <c r="R1244" s="254"/>
      <c r="S1244" s="254"/>
      <c r="T1244" s="25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T1244" s="256" t="s">
        <v>144</v>
      </c>
      <c r="AU1244" s="256" t="s">
        <v>84</v>
      </c>
      <c r="AV1244" s="15" t="s">
        <v>140</v>
      </c>
      <c r="AW1244" s="15" t="s">
        <v>36</v>
      </c>
      <c r="AX1244" s="15" t="s">
        <v>82</v>
      </c>
      <c r="AY1244" s="256" t="s">
        <v>132</v>
      </c>
    </row>
    <row r="1245" s="2" customFormat="1" ht="55.5" customHeight="1">
      <c r="A1245" s="40"/>
      <c r="B1245" s="41"/>
      <c r="C1245" s="206" t="s">
        <v>1212</v>
      </c>
      <c r="D1245" s="206" t="s">
        <v>135</v>
      </c>
      <c r="E1245" s="207" t="s">
        <v>1213</v>
      </c>
      <c r="F1245" s="208" t="s">
        <v>1214</v>
      </c>
      <c r="G1245" s="209" t="s">
        <v>227</v>
      </c>
      <c r="H1245" s="210">
        <v>4.3230000000000004</v>
      </c>
      <c r="I1245" s="211"/>
      <c r="J1245" s="212">
        <f>ROUND(I1245*H1245,2)</f>
        <v>0</v>
      </c>
      <c r="K1245" s="208" t="s">
        <v>139</v>
      </c>
      <c r="L1245" s="46"/>
      <c r="M1245" s="213" t="s">
        <v>19</v>
      </c>
      <c r="N1245" s="214" t="s">
        <v>45</v>
      </c>
      <c r="O1245" s="86"/>
      <c r="P1245" s="215">
        <f>O1245*H1245</f>
        <v>0</v>
      </c>
      <c r="Q1245" s="215">
        <v>0</v>
      </c>
      <c r="R1245" s="215">
        <f>Q1245*H1245</f>
        <v>0</v>
      </c>
      <c r="S1245" s="215">
        <v>0</v>
      </c>
      <c r="T1245" s="216">
        <f>S1245*H1245</f>
        <v>0</v>
      </c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R1245" s="217" t="s">
        <v>257</v>
      </c>
      <c r="AT1245" s="217" t="s">
        <v>135</v>
      </c>
      <c r="AU1245" s="217" t="s">
        <v>84</v>
      </c>
      <c r="AY1245" s="19" t="s">
        <v>132</v>
      </c>
      <c r="BE1245" s="218">
        <f>IF(N1245="základní",J1245,0)</f>
        <v>0</v>
      </c>
      <c r="BF1245" s="218">
        <f>IF(N1245="snížená",J1245,0)</f>
        <v>0</v>
      </c>
      <c r="BG1245" s="218">
        <f>IF(N1245="zákl. přenesená",J1245,0)</f>
        <v>0</v>
      </c>
      <c r="BH1245" s="218">
        <f>IF(N1245="sníž. přenesená",J1245,0)</f>
        <v>0</v>
      </c>
      <c r="BI1245" s="218">
        <f>IF(N1245="nulová",J1245,0)</f>
        <v>0</v>
      </c>
      <c r="BJ1245" s="19" t="s">
        <v>82</v>
      </c>
      <c r="BK1245" s="218">
        <f>ROUND(I1245*H1245,2)</f>
        <v>0</v>
      </c>
      <c r="BL1245" s="19" t="s">
        <v>257</v>
      </c>
      <c r="BM1245" s="217" t="s">
        <v>1215</v>
      </c>
    </row>
    <row r="1246" s="2" customFormat="1">
      <c r="A1246" s="40"/>
      <c r="B1246" s="41"/>
      <c r="C1246" s="42"/>
      <c r="D1246" s="219" t="s">
        <v>142</v>
      </c>
      <c r="E1246" s="42"/>
      <c r="F1246" s="220" t="s">
        <v>1216</v>
      </c>
      <c r="G1246" s="42"/>
      <c r="H1246" s="42"/>
      <c r="I1246" s="221"/>
      <c r="J1246" s="42"/>
      <c r="K1246" s="42"/>
      <c r="L1246" s="46"/>
      <c r="M1246" s="222"/>
      <c r="N1246" s="223"/>
      <c r="O1246" s="86"/>
      <c r="P1246" s="86"/>
      <c r="Q1246" s="86"/>
      <c r="R1246" s="86"/>
      <c r="S1246" s="86"/>
      <c r="T1246" s="87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T1246" s="19" t="s">
        <v>142</v>
      </c>
      <c r="AU1246" s="19" t="s">
        <v>84</v>
      </c>
    </row>
    <row r="1247" s="12" customFormat="1" ht="22.8" customHeight="1">
      <c r="A1247" s="12"/>
      <c r="B1247" s="190"/>
      <c r="C1247" s="191"/>
      <c r="D1247" s="192" t="s">
        <v>73</v>
      </c>
      <c r="E1247" s="204" t="s">
        <v>506</v>
      </c>
      <c r="F1247" s="204" t="s">
        <v>507</v>
      </c>
      <c r="G1247" s="191"/>
      <c r="H1247" s="191"/>
      <c r="I1247" s="194"/>
      <c r="J1247" s="205">
        <f>BK1247</f>
        <v>0</v>
      </c>
      <c r="K1247" s="191"/>
      <c r="L1247" s="196"/>
      <c r="M1247" s="197"/>
      <c r="N1247" s="198"/>
      <c r="O1247" s="198"/>
      <c r="P1247" s="199">
        <f>SUM(P1248:P1418)</f>
        <v>0</v>
      </c>
      <c r="Q1247" s="198"/>
      <c r="R1247" s="199">
        <f>SUM(R1248:R1418)</f>
        <v>7.3144509000000006</v>
      </c>
      <c r="S1247" s="198"/>
      <c r="T1247" s="200">
        <f>SUM(T1248:T1418)</f>
        <v>0</v>
      </c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R1247" s="201" t="s">
        <v>84</v>
      </c>
      <c r="AT1247" s="202" t="s">
        <v>73</v>
      </c>
      <c r="AU1247" s="202" t="s">
        <v>82</v>
      </c>
      <c r="AY1247" s="201" t="s">
        <v>132</v>
      </c>
      <c r="BK1247" s="203">
        <f>SUM(BK1248:BK1418)</f>
        <v>0</v>
      </c>
    </row>
    <row r="1248" s="2" customFormat="1" ht="24.15" customHeight="1">
      <c r="A1248" s="40"/>
      <c r="B1248" s="41"/>
      <c r="C1248" s="206" t="s">
        <v>1217</v>
      </c>
      <c r="D1248" s="206" t="s">
        <v>135</v>
      </c>
      <c r="E1248" s="207" t="s">
        <v>1218</v>
      </c>
      <c r="F1248" s="208" t="s">
        <v>1219</v>
      </c>
      <c r="G1248" s="209" t="s">
        <v>138</v>
      </c>
      <c r="H1248" s="210">
        <v>276.80000000000001</v>
      </c>
      <c r="I1248" s="211"/>
      <c r="J1248" s="212">
        <f>ROUND(I1248*H1248,2)</f>
        <v>0</v>
      </c>
      <c r="K1248" s="208" t="s">
        <v>139</v>
      </c>
      <c r="L1248" s="46"/>
      <c r="M1248" s="213" t="s">
        <v>19</v>
      </c>
      <c r="N1248" s="214" t="s">
        <v>45</v>
      </c>
      <c r="O1248" s="86"/>
      <c r="P1248" s="215">
        <f>O1248*H1248</f>
        <v>0</v>
      </c>
      <c r="Q1248" s="215">
        <v>0</v>
      </c>
      <c r="R1248" s="215">
        <f>Q1248*H1248</f>
        <v>0</v>
      </c>
      <c r="S1248" s="215">
        <v>0</v>
      </c>
      <c r="T1248" s="216">
        <f>S1248*H1248</f>
        <v>0</v>
      </c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R1248" s="217" t="s">
        <v>257</v>
      </c>
      <c r="AT1248" s="217" t="s">
        <v>135</v>
      </c>
      <c r="AU1248" s="217" t="s">
        <v>84</v>
      </c>
      <c r="AY1248" s="19" t="s">
        <v>132</v>
      </c>
      <c r="BE1248" s="218">
        <f>IF(N1248="základní",J1248,0)</f>
        <v>0</v>
      </c>
      <c r="BF1248" s="218">
        <f>IF(N1248="snížená",J1248,0)</f>
        <v>0</v>
      </c>
      <c r="BG1248" s="218">
        <f>IF(N1248="zákl. přenesená",J1248,0)</f>
        <v>0</v>
      </c>
      <c r="BH1248" s="218">
        <f>IF(N1248="sníž. přenesená",J1248,0)</f>
        <v>0</v>
      </c>
      <c r="BI1248" s="218">
        <f>IF(N1248="nulová",J1248,0)</f>
        <v>0</v>
      </c>
      <c r="BJ1248" s="19" t="s">
        <v>82</v>
      </c>
      <c r="BK1248" s="218">
        <f>ROUND(I1248*H1248,2)</f>
        <v>0</v>
      </c>
      <c r="BL1248" s="19" t="s">
        <v>257</v>
      </c>
      <c r="BM1248" s="217" t="s">
        <v>1220</v>
      </c>
    </row>
    <row r="1249" s="2" customFormat="1">
      <c r="A1249" s="40"/>
      <c r="B1249" s="41"/>
      <c r="C1249" s="42"/>
      <c r="D1249" s="219" t="s">
        <v>142</v>
      </c>
      <c r="E1249" s="42"/>
      <c r="F1249" s="220" t="s">
        <v>1221</v>
      </c>
      <c r="G1249" s="42"/>
      <c r="H1249" s="42"/>
      <c r="I1249" s="221"/>
      <c r="J1249" s="42"/>
      <c r="K1249" s="42"/>
      <c r="L1249" s="46"/>
      <c r="M1249" s="222"/>
      <c r="N1249" s="223"/>
      <c r="O1249" s="86"/>
      <c r="P1249" s="86"/>
      <c r="Q1249" s="86"/>
      <c r="R1249" s="86"/>
      <c r="S1249" s="86"/>
      <c r="T1249" s="87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T1249" s="19" t="s">
        <v>142</v>
      </c>
      <c r="AU1249" s="19" t="s">
        <v>84</v>
      </c>
    </row>
    <row r="1250" s="13" customFormat="1">
      <c r="A1250" s="13"/>
      <c r="B1250" s="224"/>
      <c r="C1250" s="225"/>
      <c r="D1250" s="226" t="s">
        <v>144</v>
      </c>
      <c r="E1250" s="227" t="s">
        <v>19</v>
      </c>
      <c r="F1250" s="228" t="s">
        <v>162</v>
      </c>
      <c r="G1250" s="225"/>
      <c r="H1250" s="227" t="s">
        <v>19</v>
      </c>
      <c r="I1250" s="229"/>
      <c r="J1250" s="225"/>
      <c r="K1250" s="225"/>
      <c r="L1250" s="230"/>
      <c r="M1250" s="231"/>
      <c r="N1250" s="232"/>
      <c r="O1250" s="232"/>
      <c r="P1250" s="232"/>
      <c r="Q1250" s="232"/>
      <c r="R1250" s="232"/>
      <c r="S1250" s="232"/>
      <c r="T1250" s="23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4" t="s">
        <v>144</v>
      </c>
      <c r="AU1250" s="234" t="s">
        <v>84</v>
      </c>
      <c r="AV1250" s="13" t="s">
        <v>82</v>
      </c>
      <c r="AW1250" s="13" t="s">
        <v>36</v>
      </c>
      <c r="AX1250" s="13" t="s">
        <v>74</v>
      </c>
      <c r="AY1250" s="234" t="s">
        <v>132</v>
      </c>
    </row>
    <row r="1251" s="14" customFormat="1">
      <c r="A1251" s="14"/>
      <c r="B1251" s="235"/>
      <c r="C1251" s="236"/>
      <c r="D1251" s="226" t="s">
        <v>144</v>
      </c>
      <c r="E1251" s="237" t="s">
        <v>19</v>
      </c>
      <c r="F1251" s="238" t="s">
        <v>565</v>
      </c>
      <c r="G1251" s="236"/>
      <c r="H1251" s="239">
        <v>66.400000000000006</v>
      </c>
      <c r="I1251" s="240"/>
      <c r="J1251" s="236"/>
      <c r="K1251" s="236"/>
      <c r="L1251" s="241"/>
      <c r="M1251" s="242"/>
      <c r="N1251" s="243"/>
      <c r="O1251" s="243"/>
      <c r="P1251" s="243"/>
      <c r="Q1251" s="243"/>
      <c r="R1251" s="243"/>
      <c r="S1251" s="243"/>
      <c r="T1251" s="24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45" t="s">
        <v>144</v>
      </c>
      <c r="AU1251" s="245" t="s">
        <v>84</v>
      </c>
      <c r="AV1251" s="14" t="s">
        <v>84</v>
      </c>
      <c r="AW1251" s="14" t="s">
        <v>36</v>
      </c>
      <c r="AX1251" s="14" t="s">
        <v>74</v>
      </c>
      <c r="AY1251" s="245" t="s">
        <v>132</v>
      </c>
    </row>
    <row r="1252" s="14" customFormat="1">
      <c r="A1252" s="14"/>
      <c r="B1252" s="235"/>
      <c r="C1252" s="236"/>
      <c r="D1252" s="226" t="s">
        <v>144</v>
      </c>
      <c r="E1252" s="237" t="s">
        <v>19</v>
      </c>
      <c r="F1252" s="238" t="s">
        <v>1222</v>
      </c>
      <c r="G1252" s="236"/>
      <c r="H1252" s="239">
        <v>-5.4000000000000004</v>
      </c>
      <c r="I1252" s="240"/>
      <c r="J1252" s="236"/>
      <c r="K1252" s="236"/>
      <c r="L1252" s="241"/>
      <c r="M1252" s="242"/>
      <c r="N1252" s="243"/>
      <c r="O1252" s="243"/>
      <c r="P1252" s="243"/>
      <c r="Q1252" s="243"/>
      <c r="R1252" s="243"/>
      <c r="S1252" s="243"/>
      <c r="T1252" s="24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45" t="s">
        <v>144</v>
      </c>
      <c r="AU1252" s="245" t="s">
        <v>84</v>
      </c>
      <c r="AV1252" s="14" t="s">
        <v>84</v>
      </c>
      <c r="AW1252" s="14" t="s">
        <v>36</v>
      </c>
      <c r="AX1252" s="14" t="s">
        <v>74</v>
      </c>
      <c r="AY1252" s="245" t="s">
        <v>132</v>
      </c>
    </row>
    <row r="1253" s="13" customFormat="1">
      <c r="A1253" s="13"/>
      <c r="B1253" s="224"/>
      <c r="C1253" s="225"/>
      <c r="D1253" s="226" t="s">
        <v>144</v>
      </c>
      <c r="E1253" s="227" t="s">
        <v>19</v>
      </c>
      <c r="F1253" s="228" t="s">
        <v>164</v>
      </c>
      <c r="G1253" s="225"/>
      <c r="H1253" s="227" t="s">
        <v>19</v>
      </c>
      <c r="I1253" s="229"/>
      <c r="J1253" s="225"/>
      <c r="K1253" s="225"/>
      <c r="L1253" s="230"/>
      <c r="M1253" s="231"/>
      <c r="N1253" s="232"/>
      <c r="O1253" s="232"/>
      <c r="P1253" s="232"/>
      <c r="Q1253" s="232"/>
      <c r="R1253" s="232"/>
      <c r="S1253" s="232"/>
      <c r="T1253" s="23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4" t="s">
        <v>144</v>
      </c>
      <c r="AU1253" s="234" t="s">
        <v>84</v>
      </c>
      <c r="AV1253" s="13" t="s">
        <v>82</v>
      </c>
      <c r="AW1253" s="13" t="s">
        <v>36</v>
      </c>
      <c r="AX1253" s="13" t="s">
        <v>74</v>
      </c>
      <c r="AY1253" s="234" t="s">
        <v>132</v>
      </c>
    </row>
    <row r="1254" s="14" customFormat="1">
      <c r="A1254" s="14"/>
      <c r="B1254" s="235"/>
      <c r="C1254" s="236"/>
      <c r="D1254" s="226" t="s">
        <v>144</v>
      </c>
      <c r="E1254" s="237" t="s">
        <v>19</v>
      </c>
      <c r="F1254" s="238" t="s">
        <v>566</v>
      </c>
      <c r="G1254" s="236"/>
      <c r="H1254" s="239">
        <v>82.599999999999994</v>
      </c>
      <c r="I1254" s="240"/>
      <c r="J1254" s="236"/>
      <c r="K1254" s="236"/>
      <c r="L1254" s="241"/>
      <c r="M1254" s="242"/>
      <c r="N1254" s="243"/>
      <c r="O1254" s="243"/>
      <c r="P1254" s="243"/>
      <c r="Q1254" s="243"/>
      <c r="R1254" s="243"/>
      <c r="S1254" s="243"/>
      <c r="T1254" s="24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45" t="s">
        <v>144</v>
      </c>
      <c r="AU1254" s="245" t="s">
        <v>84</v>
      </c>
      <c r="AV1254" s="14" t="s">
        <v>84</v>
      </c>
      <c r="AW1254" s="14" t="s">
        <v>36</v>
      </c>
      <c r="AX1254" s="14" t="s">
        <v>74</v>
      </c>
      <c r="AY1254" s="245" t="s">
        <v>132</v>
      </c>
    </row>
    <row r="1255" s="14" customFormat="1">
      <c r="A1255" s="14"/>
      <c r="B1255" s="235"/>
      <c r="C1255" s="236"/>
      <c r="D1255" s="226" t="s">
        <v>144</v>
      </c>
      <c r="E1255" s="237" t="s">
        <v>19</v>
      </c>
      <c r="F1255" s="238" t="s">
        <v>1223</v>
      </c>
      <c r="G1255" s="236"/>
      <c r="H1255" s="239">
        <v>2.1000000000000001</v>
      </c>
      <c r="I1255" s="240"/>
      <c r="J1255" s="236"/>
      <c r="K1255" s="236"/>
      <c r="L1255" s="241"/>
      <c r="M1255" s="242"/>
      <c r="N1255" s="243"/>
      <c r="O1255" s="243"/>
      <c r="P1255" s="243"/>
      <c r="Q1255" s="243"/>
      <c r="R1255" s="243"/>
      <c r="S1255" s="243"/>
      <c r="T1255" s="24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45" t="s">
        <v>144</v>
      </c>
      <c r="AU1255" s="245" t="s">
        <v>84</v>
      </c>
      <c r="AV1255" s="14" t="s">
        <v>84</v>
      </c>
      <c r="AW1255" s="14" t="s">
        <v>36</v>
      </c>
      <c r="AX1255" s="14" t="s">
        <v>74</v>
      </c>
      <c r="AY1255" s="245" t="s">
        <v>132</v>
      </c>
    </row>
    <row r="1256" s="14" customFormat="1">
      <c r="A1256" s="14"/>
      <c r="B1256" s="235"/>
      <c r="C1256" s="236"/>
      <c r="D1256" s="226" t="s">
        <v>144</v>
      </c>
      <c r="E1256" s="237" t="s">
        <v>19</v>
      </c>
      <c r="F1256" s="238" t="s">
        <v>1224</v>
      </c>
      <c r="G1256" s="236"/>
      <c r="H1256" s="239">
        <v>-9.5999999999999996</v>
      </c>
      <c r="I1256" s="240"/>
      <c r="J1256" s="236"/>
      <c r="K1256" s="236"/>
      <c r="L1256" s="241"/>
      <c r="M1256" s="242"/>
      <c r="N1256" s="243"/>
      <c r="O1256" s="243"/>
      <c r="P1256" s="243"/>
      <c r="Q1256" s="243"/>
      <c r="R1256" s="243"/>
      <c r="S1256" s="243"/>
      <c r="T1256" s="24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45" t="s">
        <v>144</v>
      </c>
      <c r="AU1256" s="245" t="s">
        <v>84</v>
      </c>
      <c r="AV1256" s="14" t="s">
        <v>84</v>
      </c>
      <c r="AW1256" s="14" t="s">
        <v>36</v>
      </c>
      <c r="AX1256" s="14" t="s">
        <v>74</v>
      </c>
      <c r="AY1256" s="245" t="s">
        <v>132</v>
      </c>
    </row>
    <row r="1257" s="13" customFormat="1">
      <c r="A1257" s="13"/>
      <c r="B1257" s="224"/>
      <c r="C1257" s="225"/>
      <c r="D1257" s="226" t="s">
        <v>144</v>
      </c>
      <c r="E1257" s="227" t="s">
        <v>19</v>
      </c>
      <c r="F1257" s="228" t="s">
        <v>153</v>
      </c>
      <c r="G1257" s="225"/>
      <c r="H1257" s="227" t="s">
        <v>19</v>
      </c>
      <c r="I1257" s="229"/>
      <c r="J1257" s="225"/>
      <c r="K1257" s="225"/>
      <c r="L1257" s="230"/>
      <c r="M1257" s="231"/>
      <c r="N1257" s="232"/>
      <c r="O1257" s="232"/>
      <c r="P1257" s="232"/>
      <c r="Q1257" s="232"/>
      <c r="R1257" s="232"/>
      <c r="S1257" s="232"/>
      <c r="T1257" s="23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4" t="s">
        <v>144</v>
      </c>
      <c r="AU1257" s="234" t="s">
        <v>84</v>
      </c>
      <c r="AV1257" s="13" t="s">
        <v>82</v>
      </c>
      <c r="AW1257" s="13" t="s">
        <v>36</v>
      </c>
      <c r="AX1257" s="13" t="s">
        <v>74</v>
      </c>
      <c r="AY1257" s="234" t="s">
        <v>132</v>
      </c>
    </row>
    <row r="1258" s="14" customFormat="1">
      <c r="A1258" s="14"/>
      <c r="B1258" s="235"/>
      <c r="C1258" s="236"/>
      <c r="D1258" s="226" t="s">
        <v>144</v>
      </c>
      <c r="E1258" s="237" t="s">
        <v>19</v>
      </c>
      <c r="F1258" s="238" t="s">
        <v>1225</v>
      </c>
      <c r="G1258" s="236"/>
      <c r="H1258" s="239">
        <v>90.799999999999997</v>
      </c>
      <c r="I1258" s="240"/>
      <c r="J1258" s="236"/>
      <c r="K1258" s="236"/>
      <c r="L1258" s="241"/>
      <c r="M1258" s="242"/>
      <c r="N1258" s="243"/>
      <c r="O1258" s="243"/>
      <c r="P1258" s="243"/>
      <c r="Q1258" s="243"/>
      <c r="R1258" s="243"/>
      <c r="S1258" s="243"/>
      <c r="T1258" s="24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5" t="s">
        <v>144</v>
      </c>
      <c r="AU1258" s="245" t="s">
        <v>84</v>
      </c>
      <c r="AV1258" s="14" t="s">
        <v>84</v>
      </c>
      <c r="AW1258" s="14" t="s">
        <v>36</v>
      </c>
      <c r="AX1258" s="14" t="s">
        <v>74</v>
      </c>
      <c r="AY1258" s="245" t="s">
        <v>132</v>
      </c>
    </row>
    <row r="1259" s="14" customFormat="1">
      <c r="A1259" s="14"/>
      <c r="B1259" s="235"/>
      <c r="C1259" s="236"/>
      <c r="D1259" s="226" t="s">
        <v>144</v>
      </c>
      <c r="E1259" s="237" t="s">
        <v>19</v>
      </c>
      <c r="F1259" s="238" t="s">
        <v>1223</v>
      </c>
      <c r="G1259" s="236"/>
      <c r="H1259" s="239">
        <v>2.1000000000000001</v>
      </c>
      <c r="I1259" s="240"/>
      <c r="J1259" s="236"/>
      <c r="K1259" s="236"/>
      <c r="L1259" s="241"/>
      <c r="M1259" s="242"/>
      <c r="N1259" s="243"/>
      <c r="O1259" s="243"/>
      <c r="P1259" s="243"/>
      <c r="Q1259" s="243"/>
      <c r="R1259" s="243"/>
      <c r="S1259" s="243"/>
      <c r="T1259" s="24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45" t="s">
        <v>144</v>
      </c>
      <c r="AU1259" s="245" t="s">
        <v>84</v>
      </c>
      <c r="AV1259" s="14" t="s">
        <v>84</v>
      </c>
      <c r="AW1259" s="14" t="s">
        <v>36</v>
      </c>
      <c r="AX1259" s="14" t="s">
        <v>74</v>
      </c>
      <c r="AY1259" s="245" t="s">
        <v>132</v>
      </c>
    </row>
    <row r="1260" s="14" customFormat="1">
      <c r="A1260" s="14"/>
      <c r="B1260" s="235"/>
      <c r="C1260" s="236"/>
      <c r="D1260" s="226" t="s">
        <v>144</v>
      </c>
      <c r="E1260" s="237" t="s">
        <v>19</v>
      </c>
      <c r="F1260" s="238" t="s">
        <v>1226</v>
      </c>
      <c r="G1260" s="236"/>
      <c r="H1260" s="239">
        <v>-13.199999999999999</v>
      </c>
      <c r="I1260" s="240"/>
      <c r="J1260" s="236"/>
      <c r="K1260" s="236"/>
      <c r="L1260" s="241"/>
      <c r="M1260" s="242"/>
      <c r="N1260" s="243"/>
      <c r="O1260" s="243"/>
      <c r="P1260" s="243"/>
      <c r="Q1260" s="243"/>
      <c r="R1260" s="243"/>
      <c r="S1260" s="243"/>
      <c r="T1260" s="24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45" t="s">
        <v>144</v>
      </c>
      <c r="AU1260" s="245" t="s">
        <v>84</v>
      </c>
      <c r="AV1260" s="14" t="s">
        <v>84</v>
      </c>
      <c r="AW1260" s="14" t="s">
        <v>36</v>
      </c>
      <c r="AX1260" s="14" t="s">
        <v>74</v>
      </c>
      <c r="AY1260" s="245" t="s">
        <v>132</v>
      </c>
    </row>
    <row r="1261" s="13" customFormat="1">
      <c r="A1261" s="13"/>
      <c r="B1261" s="224"/>
      <c r="C1261" s="225"/>
      <c r="D1261" s="226" t="s">
        <v>144</v>
      </c>
      <c r="E1261" s="227" t="s">
        <v>19</v>
      </c>
      <c r="F1261" s="228" t="s">
        <v>167</v>
      </c>
      <c r="G1261" s="225"/>
      <c r="H1261" s="227" t="s">
        <v>19</v>
      </c>
      <c r="I1261" s="229"/>
      <c r="J1261" s="225"/>
      <c r="K1261" s="225"/>
      <c r="L1261" s="230"/>
      <c r="M1261" s="231"/>
      <c r="N1261" s="232"/>
      <c r="O1261" s="232"/>
      <c r="P1261" s="232"/>
      <c r="Q1261" s="232"/>
      <c r="R1261" s="232"/>
      <c r="S1261" s="232"/>
      <c r="T1261" s="23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34" t="s">
        <v>144</v>
      </c>
      <c r="AU1261" s="234" t="s">
        <v>84</v>
      </c>
      <c r="AV1261" s="13" t="s">
        <v>82</v>
      </c>
      <c r="AW1261" s="13" t="s">
        <v>36</v>
      </c>
      <c r="AX1261" s="13" t="s">
        <v>74</v>
      </c>
      <c r="AY1261" s="234" t="s">
        <v>132</v>
      </c>
    </row>
    <row r="1262" s="14" customFormat="1">
      <c r="A1262" s="14"/>
      <c r="B1262" s="235"/>
      <c r="C1262" s="236"/>
      <c r="D1262" s="226" t="s">
        <v>144</v>
      </c>
      <c r="E1262" s="237" t="s">
        <v>19</v>
      </c>
      <c r="F1262" s="238" t="s">
        <v>568</v>
      </c>
      <c r="G1262" s="236"/>
      <c r="H1262" s="239">
        <v>66.400000000000006</v>
      </c>
      <c r="I1262" s="240"/>
      <c r="J1262" s="236"/>
      <c r="K1262" s="236"/>
      <c r="L1262" s="241"/>
      <c r="M1262" s="242"/>
      <c r="N1262" s="243"/>
      <c r="O1262" s="243"/>
      <c r="P1262" s="243"/>
      <c r="Q1262" s="243"/>
      <c r="R1262" s="243"/>
      <c r="S1262" s="243"/>
      <c r="T1262" s="24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45" t="s">
        <v>144</v>
      </c>
      <c r="AU1262" s="245" t="s">
        <v>84</v>
      </c>
      <c r="AV1262" s="14" t="s">
        <v>84</v>
      </c>
      <c r="AW1262" s="14" t="s">
        <v>36</v>
      </c>
      <c r="AX1262" s="14" t="s">
        <v>74</v>
      </c>
      <c r="AY1262" s="245" t="s">
        <v>132</v>
      </c>
    </row>
    <row r="1263" s="14" customFormat="1">
      <c r="A1263" s="14"/>
      <c r="B1263" s="235"/>
      <c r="C1263" s="236"/>
      <c r="D1263" s="226" t="s">
        <v>144</v>
      </c>
      <c r="E1263" s="237" t="s">
        <v>19</v>
      </c>
      <c r="F1263" s="238" t="s">
        <v>1222</v>
      </c>
      <c r="G1263" s="236"/>
      <c r="H1263" s="239">
        <v>-5.4000000000000004</v>
      </c>
      <c r="I1263" s="240"/>
      <c r="J1263" s="236"/>
      <c r="K1263" s="236"/>
      <c r="L1263" s="241"/>
      <c r="M1263" s="242"/>
      <c r="N1263" s="243"/>
      <c r="O1263" s="243"/>
      <c r="P1263" s="243"/>
      <c r="Q1263" s="243"/>
      <c r="R1263" s="243"/>
      <c r="S1263" s="243"/>
      <c r="T1263" s="24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45" t="s">
        <v>144</v>
      </c>
      <c r="AU1263" s="245" t="s">
        <v>84</v>
      </c>
      <c r="AV1263" s="14" t="s">
        <v>84</v>
      </c>
      <c r="AW1263" s="14" t="s">
        <v>36</v>
      </c>
      <c r="AX1263" s="14" t="s">
        <v>74</v>
      </c>
      <c r="AY1263" s="245" t="s">
        <v>132</v>
      </c>
    </row>
    <row r="1264" s="15" customFormat="1">
      <c r="A1264" s="15"/>
      <c r="B1264" s="246"/>
      <c r="C1264" s="247"/>
      <c r="D1264" s="226" t="s">
        <v>144</v>
      </c>
      <c r="E1264" s="248" t="s">
        <v>19</v>
      </c>
      <c r="F1264" s="249" t="s">
        <v>147</v>
      </c>
      <c r="G1264" s="247"/>
      <c r="H1264" s="250">
        <v>276.80000000000001</v>
      </c>
      <c r="I1264" s="251"/>
      <c r="J1264" s="247"/>
      <c r="K1264" s="247"/>
      <c r="L1264" s="252"/>
      <c r="M1264" s="253"/>
      <c r="N1264" s="254"/>
      <c r="O1264" s="254"/>
      <c r="P1264" s="254"/>
      <c r="Q1264" s="254"/>
      <c r="R1264" s="254"/>
      <c r="S1264" s="254"/>
      <c r="T1264" s="25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56" t="s">
        <v>144</v>
      </c>
      <c r="AU1264" s="256" t="s">
        <v>84</v>
      </c>
      <c r="AV1264" s="15" t="s">
        <v>140</v>
      </c>
      <c r="AW1264" s="15" t="s">
        <v>36</v>
      </c>
      <c r="AX1264" s="15" t="s">
        <v>82</v>
      </c>
      <c r="AY1264" s="256" t="s">
        <v>132</v>
      </c>
    </row>
    <row r="1265" s="2" customFormat="1" ht="24.15" customHeight="1">
      <c r="A1265" s="40"/>
      <c r="B1265" s="41"/>
      <c r="C1265" s="206" t="s">
        <v>1227</v>
      </c>
      <c r="D1265" s="206" t="s">
        <v>135</v>
      </c>
      <c r="E1265" s="207" t="s">
        <v>1228</v>
      </c>
      <c r="F1265" s="208" t="s">
        <v>1229</v>
      </c>
      <c r="G1265" s="209" t="s">
        <v>138</v>
      </c>
      <c r="H1265" s="210">
        <v>276.80000000000001</v>
      </c>
      <c r="I1265" s="211"/>
      <c r="J1265" s="212">
        <f>ROUND(I1265*H1265,2)</f>
        <v>0</v>
      </c>
      <c r="K1265" s="208" t="s">
        <v>139</v>
      </c>
      <c r="L1265" s="46"/>
      <c r="M1265" s="213" t="s">
        <v>19</v>
      </c>
      <c r="N1265" s="214" t="s">
        <v>45</v>
      </c>
      <c r="O1265" s="86"/>
      <c r="P1265" s="215">
        <f>O1265*H1265</f>
        <v>0</v>
      </c>
      <c r="Q1265" s="215">
        <v>0.00029999999999999997</v>
      </c>
      <c r="R1265" s="215">
        <f>Q1265*H1265</f>
        <v>0.083040000000000003</v>
      </c>
      <c r="S1265" s="215">
        <v>0</v>
      </c>
      <c r="T1265" s="216">
        <f>S1265*H1265</f>
        <v>0</v>
      </c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R1265" s="217" t="s">
        <v>257</v>
      </c>
      <c r="AT1265" s="217" t="s">
        <v>135</v>
      </c>
      <c r="AU1265" s="217" t="s">
        <v>84</v>
      </c>
      <c r="AY1265" s="19" t="s">
        <v>132</v>
      </c>
      <c r="BE1265" s="218">
        <f>IF(N1265="základní",J1265,0)</f>
        <v>0</v>
      </c>
      <c r="BF1265" s="218">
        <f>IF(N1265="snížená",J1265,0)</f>
        <v>0</v>
      </c>
      <c r="BG1265" s="218">
        <f>IF(N1265="zákl. přenesená",J1265,0)</f>
        <v>0</v>
      </c>
      <c r="BH1265" s="218">
        <f>IF(N1265="sníž. přenesená",J1265,0)</f>
        <v>0</v>
      </c>
      <c r="BI1265" s="218">
        <f>IF(N1265="nulová",J1265,0)</f>
        <v>0</v>
      </c>
      <c r="BJ1265" s="19" t="s">
        <v>82</v>
      </c>
      <c r="BK1265" s="218">
        <f>ROUND(I1265*H1265,2)</f>
        <v>0</v>
      </c>
      <c r="BL1265" s="19" t="s">
        <v>257</v>
      </c>
      <c r="BM1265" s="217" t="s">
        <v>1230</v>
      </c>
    </row>
    <row r="1266" s="2" customFormat="1">
      <c r="A1266" s="40"/>
      <c r="B1266" s="41"/>
      <c r="C1266" s="42"/>
      <c r="D1266" s="219" t="s">
        <v>142</v>
      </c>
      <c r="E1266" s="42"/>
      <c r="F1266" s="220" t="s">
        <v>1231</v>
      </c>
      <c r="G1266" s="42"/>
      <c r="H1266" s="42"/>
      <c r="I1266" s="221"/>
      <c r="J1266" s="42"/>
      <c r="K1266" s="42"/>
      <c r="L1266" s="46"/>
      <c r="M1266" s="222"/>
      <c r="N1266" s="223"/>
      <c r="O1266" s="86"/>
      <c r="P1266" s="86"/>
      <c r="Q1266" s="86"/>
      <c r="R1266" s="86"/>
      <c r="S1266" s="86"/>
      <c r="T1266" s="87"/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  <c r="AT1266" s="19" t="s">
        <v>142</v>
      </c>
      <c r="AU1266" s="19" t="s">
        <v>84</v>
      </c>
    </row>
    <row r="1267" s="13" customFormat="1">
      <c r="A1267" s="13"/>
      <c r="B1267" s="224"/>
      <c r="C1267" s="225"/>
      <c r="D1267" s="226" t="s">
        <v>144</v>
      </c>
      <c r="E1267" s="227" t="s">
        <v>19</v>
      </c>
      <c r="F1267" s="228" t="s">
        <v>162</v>
      </c>
      <c r="G1267" s="225"/>
      <c r="H1267" s="227" t="s">
        <v>19</v>
      </c>
      <c r="I1267" s="229"/>
      <c r="J1267" s="225"/>
      <c r="K1267" s="225"/>
      <c r="L1267" s="230"/>
      <c r="M1267" s="231"/>
      <c r="N1267" s="232"/>
      <c r="O1267" s="232"/>
      <c r="P1267" s="232"/>
      <c r="Q1267" s="232"/>
      <c r="R1267" s="232"/>
      <c r="S1267" s="232"/>
      <c r="T1267" s="23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4" t="s">
        <v>144</v>
      </c>
      <c r="AU1267" s="234" t="s">
        <v>84</v>
      </c>
      <c r="AV1267" s="13" t="s">
        <v>82</v>
      </c>
      <c r="AW1267" s="13" t="s">
        <v>36</v>
      </c>
      <c r="AX1267" s="13" t="s">
        <v>74</v>
      </c>
      <c r="AY1267" s="234" t="s">
        <v>132</v>
      </c>
    </row>
    <row r="1268" s="14" customFormat="1">
      <c r="A1268" s="14"/>
      <c r="B1268" s="235"/>
      <c r="C1268" s="236"/>
      <c r="D1268" s="226" t="s">
        <v>144</v>
      </c>
      <c r="E1268" s="237" t="s">
        <v>19</v>
      </c>
      <c r="F1268" s="238" t="s">
        <v>565</v>
      </c>
      <c r="G1268" s="236"/>
      <c r="H1268" s="239">
        <v>66.400000000000006</v>
      </c>
      <c r="I1268" s="240"/>
      <c r="J1268" s="236"/>
      <c r="K1268" s="236"/>
      <c r="L1268" s="241"/>
      <c r="M1268" s="242"/>
      <c r="N1268" s="243"/>
      <c r="O1268" s="243"/>
      <c r="P1268" s="243"/>
      <c r="Q1268" s="243"/>
      <c r="R1268" s="243"/>
      <c r="S1268" s="243"/>
      <c r="T1268" s="24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45" t="s">
        <v>144</v>
      </c>
      <c r="AU1268" s="245" t="s">
        <v>84</v>
      </c>
      <c r="AV1268" s="14" t="s">
        <v>84</v>
      </c>
      <c r="AW1268" s="14" t="s">
        <v>36</v>
      </c>
      <c r="AX1268" s="14" t="s">
        <v>74</v>
      </c>
      <c r="AY1268" s="245" t="s">
        <v>132</v>
      </c>
    </row>
    <row r="1269" s="14" customFormat="1">
      <c r="A1269" s="14"/>
      <c r="B1269" s="235"/>
      <c r="C1269" s="236"/>
      <c r="D1269" s="226" t="s">
        <v>144</v>
      </c>
      <c r="E1269" s="237" t="s">
        <v>19</v>
      </c>
      <c r="F1269" s="238" t="s">
        <v>1222</v>
      </c>
      <c r="G1269" s="236"/>
      <c r="H1269" s="239">
        <v>-5.4000000000000004</v>
      </c>
      <c r="I1269" s="240"/>
      <c r="J1269" s="236"/>
      <c r="K1269" s="236"/>
      <c r="L1269" s="241"/>
      <c r="M1269" s="242"/>
      <c r="N1269" s="243"/>
      <c r="O1269" s="243"/>
      <c r="P1269" s="243"/>
      <c r="Q1269" s="243"/>
      <c r="R1269" s="243"/>
      <c r="S1269" s="243"/>
      <c r="T1269" s="24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45" t="s">
        <v>144</v>
      </c>
      <c r="AU1269" s="245" t="s">
        <v>84</v>
      </c>
      <c r="AV1269" s="14" t="s">
        <v>84</v>
      </c>
      <c r="AW1269" s="14" t="s">
        <v>36</v>
      </c>
      <c r="AX1269" s="14" t="s">
        <v>74</v>
      </c>
      <c r="AY1269" s="245" t="s">
        <v>132</v>
      </c>
    </row>
    <row r="1270" s="13" customFormat="1">
      <c r="A1270" s="13"/>
      <c r="B1270" s="224"/>
      <c r="C1270" s="225"/>
      <c r="D1270" s="226" t="s">
        <v>144</v>
      </c>
      <c r="E1270" s="227" t="s">
        <v>19</v>
      </c>
      <c r="F1270" s="228" t="s">
        <v>164</v>
      </c>
      <c r="G1270" s="225"/>
      <c r="H1270" s="227" t="s">
        <v>19</v>
      </c>
      <c r="I1270" s="229"/>
      <c r="J1270" s="225"/>
      <c r="K1270" s="225"/>
      <c r="L1270" s="230"/>
      <c r="M1270" s="231"/>
      <c r="N1270" s="232"/>
      <c r="O1270" s="232"/>
      <c r="P1270" s="232"/>
      <c r="Q1270" s="232"/>
      <c r="R1270" s="232"/>
      <c r="S1270" s="232"/>
      <c r="T1270" s="23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4" t="s">
        <v>144</v>
      </c>
      <c r="AU1270" s="234" t="s">
        <v>84</v>
      </c>
      <c r="AV1270" s="13" t="s">
        <v>82</v>
      </c>
      <c r="AW1270" s="13" t="s">
        <v>36</v>
      </c>
      <c r="AX1270" s="13" t="s">
        <v>74</v>
      </c>
      <c r="AY1270" s="234" t="s">
        <v>132</v>
      </c>
    </row>
    <row r="1271" s="14" customFormat="1">
      <c r="A1271" s="14"/>
      <c r="B1271" s="235"/>
      <c r="C1271" s="236"/>
      <c r="D1271" s="226" t="s">
        <v>144</v>
      </c>
      <c r="E1271" s="237" t="s">
        <v>19</v>
      </c>
      <c r="F1271" s="238" t="s">
        <v>566</v>
      </c>
      <c r="G1271" s="236"/>
      <c r="H1271" s="239">
        <v>82.599999999999994</v>
      </c>
      <c r="I1271" s="240"/>
      <c r="J1271" s="236"/>
      <c r="K1271" s="236"/>
      <c r="L1271" s="241"/>
      <c r="M1271" s="242"/>
      <c r="N1271" s="243"/>
      <c r="O1271" s="243"/>
      <c r="P1271" s="243"/>
      <c r="Q1271" s="243"/>
      <c r="R1271" s="243"/>
      <c r="S1271" s="243"/>
      <c r="T1271" s="24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45" t="s">
        <v>144</v>
      </c>
      <c r="AU1271" s="245" t="s">
        <v>84</v>
      </c>
      <c r="AV1271" s="14" t="s">
        <v>84</v>
      </c>
      <c r="AW1271" s="14" t="s">
        <v>36</v>
      </c>
      <c r="AX1271" s="14" t="s">
        <v>74</v>
      </c>
      <c r="AY1271" s="245" t="s">
        <v>132</v>
      </c>
    </row>
    <row r="1272" s="14" customFormat="1">
      <c r="A1272" s="14"/>
      <c r="B1272" s="235"/>
      <c r="C1272" s="236"/>
      <c r="D1272" s="226" t="s">
        <v>144</v>
      </c>
      <c r="E1272" s="237" t="s">
        <v>19</v>
      </c>
      <c r="F1272" s="238" t="s">
        <v>1223</v>
      </c>
      <c r="G1272" s="236"/>
      <c r="H1272" s="239">
        <v>2.1000000000000001</v>
      </c>
      <c r="I1272" s="240"/>
      <c r="J1272" s="236"/>
      <c r="K1272" s="236"/>
      <c r="L1272" s="241"/>
      <c r="M1272" s="242"/>
      <c r="N1272" s="243"/>
      <c r="O1272" s="243"/>
      <c r="P1272" s="243"/>
      <c r="Q1272" s="243"/>
      <c r="R1272" s="243"/>
      <c r="S1272" s="243"/>
      <c r="T1272" s="24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5" t="s">
        <v>144</v>
      </c>
      <c r="AU1272" s="245" t="s">
        <v>84</v>
      </c>
      <c r="AV1272" s="14" t="s">
        <v>84</v>
      </c>
      <c r="AW1272" s="14" t="s">
        <v>36</v>
      </c>
      <c r="AX1272" s="14" t="s">
        <v>74</v>
      </c>
      <c r="AY1272" s="245" t="s">
        <v>132</v>
      </c>
    </row>
    <row r="1273" s="14" customFormat="1">
      <c r="A1273" s="14"/>
      <c r="B1273" s="235"/>
      <c r="C1273" s="236"/>
      <c r="D1273" s="226" t="s">
        <v>144</v>
      </c>
      <c r="E1273" s="237" t="s">
        <v>19</v>
      </c>
      <c r="F1273" s="238" t="s">
        <v>1224</v>
      </c>
      <c r="G1273" s="236"/>
      <c r="H1273" s="239">
        <v>-9.5999999999999996</v>
      </c>
      <c r="I1273" s="240"/>
      <c r="J1273" s="236"/>
      <c r="K1273" s="236"/>
      <c r="L1273" s="241"/>
      <c r="M1273" s="242"/>
      <c r="N1273" s="243"/>
      <c r="O1273" s="243"/>
      <c r="P1273" s="243"/>
      <c r="Q1273" s="243"/>
      <c r="R1273" s="243"/>
      <c r="S1273" s="243"/>
      <c r="T1273" s="24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45" t="s">
        <v>144</v>
      </c>
      <c r="AU1273" s="245" t="s">
        <v>84</v>
      </c>
      <c r="AV1273" s="14" t="s">
        <v>84</v>
      </c>
      <c r="AW1273" s="14" t="s">
        <v>36</v>
      </c>
      <c r="AX1273" s="14" t="s">
        <v>74</v>
      </c>
      <c r="AY1273" s="245" t="s">
        <v>132</v>
      </c>
    </row>
    <row r="1274" s="13" customFormat="1">
      <c r="A1274" s="13"/>
      <c r="B1274" s="224"/>
      <c r="C1274" s="225"/>
      <c r="D1274" s="226" t="s">
        <v>144</v>
      </c>
      <c r="E1274" s="227" t="s">
        <v>19</v>
      </c>
      <c r="F1274" s="228" t="s">
        <v>153</v>
      </c>
      <c r="G1274" s="225"/>
      <c r="H1274" s="227" t="s">
        <v>19</v>
      </c>
      <c r="I1274" s="229"/>
      <c r="J1274" s="225"/>
      <c r="K1274" s="225"/>
      <c r="L1274" s="230"/>
      <c r="M1274" s="231"/>
      <c r="N1274" s="232"/>
      <c r="O1274" s="232"/>
      <c r="P1274" s="232"/>
      <c r="Q1274" s="232"/>
      <c r="R1274" s="232"/>
      <c r="S1274" s="232"/>
      <c r="T1274" s="23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4" t="s">
        <v>144</v>
      </c>
      <c r="AU1274" s="234" t="s">
        <v>84</v>
      </c>
      <c r="AV1274" s="13" t="s">
        <v>82</v>
      </c>
      <c r="AW1274" s="13" t="s">
        <v>36</v>
      </c>
      <c r="AX1274" s="13" t="s">
        <v>74</v>
      </c>
      <c r="AY1274" s="234" t="s">
        <v>132</v>
      </c>
    </row>
    <row r="1275" s="14" customFormat="1">
      <c r="A1275" s="14"/>
      <c r="B1275" s="235"/>
      <c r="C1275" s="236"/>
      <c r="D1275" s="226" t="s">
        <v>144</v>
      </c>
      <c r="E1275" s="237" t="s">
        <v>19</v>
      </c>
      <c r="F1275" s="238" t="s">
        <v>1225</v>
      </c>
      <c r="G1275" s="236"/>
      <c r="H1275" s="239">
        <v>90.799999999999997</v>
      </c>
      <c r="I1275" s="240"/>
      <c r="J1275" s="236"/>
      <c r="K1275" s="236"/>
      <c r="L1275" s="241"/>
      <c r="M1275" s="242"/>
      <c r="N1275" s="243"/>
      <c r="O1275" s="243"/>
      <c r="P1275" s="243"/>
      <c r="Q1275" s="243"/>
      <c r="R1275" s="243"/>
      <c r="S1275" s="243"/>
      <c r="T1275" s="24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45" t="s">
        <v>144</v>
      </c>
      <c r="AU1275" s="245" t="s">
        <v>84</v>
      </c>
      <c r="AV1275" s="14" t="s">
        <v>84</v>
      </c>
      <c r="AW1275" s="14" t="s">
        <v>36</v>
      </c>
      <c r="AX1275" s="14" t="s">
        <v>74</v>
      </c>
      <c r="AY1275" s="245" t="s">
        <v>132</v>
      </c>
    </row>
    <row r="1276" s="14" customFormat="1">
      <c r="A1276" s="14"/>
      <c r="B1276" s="235"/>
      <c r="C1276" s="236"/>
      <c r="D1276" s="226" t="s">
        <v>144</v>
      </c>
      <c r="E1276" s="237" t="s">
        <v>19</v>
      </c>
      <c r="F1276" s="238" t="s">
        <v>1223</v>
      </c>
      <c r="G1276" s="236"/>
      <c r="H1276" s="239">
        <v>2.1000000000000001</v>
      </c>
      <c r="I1276" s="240"/>
      <c r="J1276" s="236"/>
      <c r="K1276" s="236"/>
      <c r="L1276" s="241"/>
      <c r="M1276" s="242"/>
      <c r="N1276" s="243"/>
      <c r="O1276" s="243"/>
      <c r="P1276" s="243"/>
      <c r="Q1276" s="243"/>
      <c r="R1276" s="243"/>
      <c r="S1276" s="243"/>
      <c r="T1276" s="24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45" t="s">
        <v>144</v>
      </c>
      <c r="AU1276" s="245" t="s">
        <v>84</v>
      </c>
      <c r="AV1276" s="14" t="s">
        <v>84</v>
      </c>
      <c r="AW1276" s="14" t="s">
        <v>36</v>
      </c>
      <c r="AX1276" s="14" t="s">
        <v>74</v>
      </c>
      <c r="AY1276" s="245" t="s">
        <v>132</v>
      </c>
    </row>
    <row r="1277" s="14" customFormat="1">
      <c r="A1277" s="14"/>
      <c r="B1277" s="235"/>
      <c r="C1277" s="236"/>
      <c r="D1277" s="226" t="s">
        <v>144</v>
      </c>
      <c r="E1277" s="237" t="s">
        <v>19</v>
      </c>
      <c r="F1277" s="238" t="s">
        <v>1226</v>
      </c>
      <c r="G1277" s="236"/>
      <c r="H1277" s="239">
        <v>-13.199999999999999</v>
      </c>
      <c r="I1277" s="240"/>
      <c r="J1277" s="236"/>
      <c r="K1277" s="236"/>
      <c r="L1277" s="241"/>
      <c r="M1277" s="242"/>
      <c r="N1277" s="243"/>
      <c r="O1277" s="243"/>
      <c r="P1277" s="243"/>
      <c r="Q1277" s="243"/>
      <c r="R1277" s="243"/>
      <c r="S1277" s="243"/>
      <c r="T1277" s="24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5" t="s">
        <v>144</v>
      </c>
      <c r="AU1277" s="245" t="s">
        <v>84</v>
      </c>
      <c r="AV1277" s="14" t="s">
        <v>84</v>
      </c>
      <c r="AW1277" s="14" t="s">
        <v>36</v>
      </c>
      <c r="AX1277" s="14" t="s">
        <v>74</v>
      </c>
      <c r="AY1277" s="245" t="s">
        <v>132</v>
      </c>
    </row>
    <row r="1278" s="13" customFormat="1">
      <c r="A1278" s="13"/>
      <c r="B1278" s="224"/>
      <c r="C1278" s="225"/>
      <c r="D1278" s="226" t="s">
        <v>144</v>
      </c>
      <c r="E1278" s="227" t="s">
        <v>19</v>
      </c>
      <c r="F1278" s="228" t="s">
        <v>167</v>
      </c>
      <c r="G1278" s="225"/>
      <c r="H1278" s="227" t="s">
        <v>19</v>
      </c>
      <c r="I1278" s="229"/>
      <c r="J1278" s="225"/>
      <c r="K1278" s="225"/>
      <c r="L1278" s="230"/>
      <c r="M1278" s="231"/>
      <c r="N1278" s="232"/>
      <c r="O1278" s="232"/>
      <c r="P1278" s="232"/>
      <c r="Q1278" s="232"/>
      <c r="R1278" s="232"/>
      <c r="S1278" s="232"/>
      <c r="T1278" s="23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34" t="s">
        <v>144</v>
      </c>
      <c r="AU1278" s="234" t="s">
        <v>84</v>
      </c>
      <c r="AV1278" s="13" t="s">
        <v>82</v>
      </c>
      <c r="AW1278" s="13" t="s">
        <v>36</v>
      </c>
      <c r="AX1278" s="13" t="s">
        <v>74</v>
      </c>
      <c r="AY1278" s="234" t="s">
        <v>132</v>
      </c>
    </row>
    <row r="1279" s="14" customFormat="1">
      <c r="A1279" s="14"/>
      <c r="B1279" s="235"/>
      <c r="C1279" s="236"/>
      <c r="D1279" s="226" t="s">
        <v>144</v>
      </c>
      <c r="E1279" s="237" t="s">
        <v>19</v>
      </c>
      <c r="F1279" s="238" t="s">
        <v>568</v>
      </c>
      <c r="G1279" s="236"/>
      <c r="H1279" s="239">
        <v>66.400000000000006</v>
      </c>
      <c r="I1279" s="240"/>
      <c r="J1279" s="236"/>
      <c r="K1279" s="236"/>
      <c r="L1279" s="241"/>
      <c r="M1279" s="242"/>
      <c r="N1279" s="243"/>
      <c r="O1279" s="243"/>
      <c r="P1279" s="243"/>
      <c r="Q1279" s="243"/>
      <c r="R1279" s="243"/>
      <c r="S1279" s="243"/>
      <c r="T1279" s="24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T1279" s="245" t="s">
        <v>144</v>
      </c>
      <c r="AU1279" s="245" t="s">
        <v>84</v>
      </c>
      <c r="AV1279" s="14" t="s">
        <v>84</v>
      </c>
      <c r="AW1279" s="14" t="s">
        <v>36</v>
      </c>
      <c r="AX1279" s="14" t="s">
        <v>74</v>
      </c>
      <c r="AY1279" s="245" t="s">
        <v>132</v>
      </c>
    </row>
    <row r="1280" s="14" customFormat="1">
      <c r="A1280" s="14"/>
      <c r="B1280" s="235"/>
      <c r="C1280" s="236"/>
      <c r="D1280" s="226" t="s">
        <v>144</v>
      </c>
      <c r="E1280" s="237" t="s">
        <v>19</v>
      </c>
      <c r="F1280" s="238" t="s">
        <v>1222</v>
      </c>
      <c r="G1280" s="236"/>
      <c r="H1280" s="239">
        <v>-5.4000000000000004</v>
      </c>
      <c r="I1280" s="240"/>
      <c r="J1280" s="236"/>
      <c r="K1280" s="236"/>
      <c r="L1280" s="241"/>
      <c r="M1280" s="242"/>
      <c r="N1280" s="243"/>
      <c r="O1280" s="243"/>
      <c r="P1280" s="243"/>
      <c r="Q1280" s="243"/>
      <c r="R1280" s="243"/>
      <c r="S1280" s="243"/>
      <c r="T1280" s="24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5" t="s">
        <v>144</v>
      </c>
      <c r="AU1280" s="245" t="s">
        <v>84</v>
      </c>
      <c r="AV1280" s="14" t="s">
        <v>84</v>
      </c>
      <c r="AW1280" s="14" t="s">
        <v>36</v>
      </c>
      <c r="AX1280" s="14" t="s">
        <v>74</v>
      </c>
      <c r="AY1280" s="245" t="s">
        <v>132</v>
      </c>
    </row>
    <row r="1281" s="15" customFormat="1">
      <c r="A1281" s="15"/>
      <c r="B1281" s="246"/>
      <c r="C1281" s="247"/>
      <c r="D1281" s="226" t="s">
        <v>144</v>
      </c>
      <c r="E1281" s="248" t="s">
        <v>19</v>
      </c>
      <c r="F1281" s="249" t="s">
        <v>147</v>
      </c>
      <c r="G1281" s="247"/>
      <c r="H1281" s="250">
        <v>276.80000000000001</v>
      </c>
      <c r="I1281" s="251"/>
      <c r="J1281" s="247"/>
      <c r="K1281" s="247"/>
      <c r="L1281" s="252"/>
      <c r="M1281" s="253"/>
      <c r="N1281" s="254"/>
      <c r="O1281" s="254"/>
      <c r="P1281" s="254"/>
      <c r="Q1281" s="254"/>
      <c r="R1281" s="254"/>
      <c r="S1281" s="254"/>
      <c r="T1281" s="25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56" t="s">
        <v>144</v>
      </c>
      <c r="AU1281" s="256" t="s">
        <v>84</v>
      </c>
      <c r="AV1281" s="15" t="s">
        <v>140</v>
      </c>
      <c r="AW1281" s="15" t="s">
        <v>36</v>
      </c>
      <c r="AX1281" s="15" t="s">
        <v>82</v>
      </c>
      <c r="AY1281" s="256" t="s">
        <v>132</v>
      </c>
    </row>
    <row r="1282" s="2" customFormat="1" ht="33" customHeight="1">
      <c r="A1282" s="40"/>
      <c r="B1282" s="41"/>
      <c r="C1282" s="206" t="s">
        <v>1232</v>
      </c>
      <c r="D1282" s="206" t="s">
        <v>135</v>
      </c>
      <c r="E1282" s="207" t="s">
        <v>1233</v>
      </c>
      <c r="F1282" s="208" t="s">
        <v>1234</v>
      </c>
      <c r="G1282" s="209" t="s">
        <v>138</v>
      </c>
      <c r="H1282" s="210">
        <v>55.359999999999999</v>
      </c>
      <c r="I1282" s="211"/>
      <c r="J1282" s="212">
        <f>ROUND(I1282*H1282,2)</f>
        <v>0</v>
      </c>
      <c r="K1282" s="208" t="s">
        <v>139</v>
      </c>
      <c r="L1282" s="46"/>
      <c r="M1282" s="213" t="s">
        <v>19</v>
      </c>
      <c r="N1282" s="214" t="s">
        <v>45</v>
      </c>
      <c r="O1282" s="86"/>
      <c r="P1282" s="215">
        <f>O1282*H1282</f>
        <v>0</v>
      </c>
      <c r="Q1282" s="215">
        <v>0.0044999999999999997</v>
      </c>
      <c r="R1282" s="215">
        <f>Q1282*H1282</f>
        <v>0.24911999999999998</v>
      </c>
      <c r="S1282" s="215">
        <v>0</v>
      </c>
      <c r="T1282" s="216">
        <f>S1282*H1282</f>
        <v>0</v>
      </c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R1282" s="217" t="s">
        <v>257</v>
      </c>
      <c r="AT1282" s="217" t="s">
        <v>135</v>
      </c>
      <c r="AU1282" s="217" t="s">
        <v>84</v>
      </c>
      <c r="AY1282" s="19" t="s">
        <v>132</v>
      </c>
      <c r="BE1282" s="218">
        <f>IF(N1282="základní",J1282,0)</f>
        <v>0</v>
      </c>
      <c r="BF1282" s="218">
        <f>IF(N1282="snížená",J1282,0)</f>
        <v>0</v>
      </c>
      <c r="BG1282" s="218">
        <f>IF(N1282="zákl. přenesená",J1282,0)</f>
        <v>0</v>
      </c>
      <c r="BH1282" s="218">
        <f>IF(N1282="sníž. přenesená",J1282,0)</f>
        <v>0</v>
      </c>
      <c r="BI1282" s="218">
        <f>IF(N1282="nulová",J1282,0)</f>
        <v>0</v>
      </c>
      <c r="BJ1282" s="19" t="s">
        <v>82</v>
      </c>
      <c r="BK1282" s="218">
        <f>ROUND(I1282*H1282,2)</f>
        <v>0</v>
      </c>
      <c r="BL1282" s="19" t="s">
        <v>257</v>
      </c>
      <c r="BM1282" s="217" t="s">
        <v>1235</v>
      </c>
    </row>
    <row r="1283" s="2" customFormat="1">
      <c r="A1283" s="40"/>
      <c r="B1283" s="41"/>
      <c r="C1283" s="42"/>
      <c r="D1283" s="219" t="s">
        <v>142</v>
      </c>
      <c r="E1283" s="42"/>
      <c r="F1283" s="220" t="s">
        <v>1236</v>
      </c>
      <c r="G1283" s="42"/>
      <c r="H1283" s="42"/>
      <c r="I1283" s="221"/>
      <c r="J1283" s="42"/>
      <c r="K1283" s="42"/>
      <c r="L1283" s="46"/>
      <c r="M1283" s="222"/>
      <c r="N1283" s="223"/>
      <c r="O1283" s="86"/>
      <c r="P1283" s="86"/>
      <c r="Q1283" s="86"/>
      <c r="R1283" s="86"/>
      <c r="S1283" s="86"/>
      <c r="T1283" s="87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T1283" s="19" t="s">
        <v>142</v>
      </c>
      <c r="AU1283" s="19" t="s">
        <v>84</v>
      </c>
    </row>
    <row r="1284" s="13" customFormat="1">
      <c r="A1284" s="13"/>
      <c r="B1284" s="224"/>
      <c r="C1284" s="225"/>
      <c r="D1284" s="226" t="s">
        <v>144</v>
      </c>
      <c r="E1284" s="227" t="s">
        <v>19</v>
      </c>
      <c r="F1284" s="228" t="s">
        <v>1237</v>
      </c>
      <c r="G1284" s="225"/>
      <c r="H1284" s="227" t="s">
        <v>19</v>
      </c>
      <c r="I1284" s="229"/>
      <c r="J1284" s="225"/>
      <c r="K1284" s="225"/>
      <c r="L1284" s="230"/>
      <c r="M1284" s="231"/>
      <c r="N1284" s="232"/>
      <c r="O1284" s="232"/>
      <c r="P1284" s="232"/>
      <c r="Q1284" s="232"/>
      <c r="R1284" s="232"/>
      <c r="S1284" s="232"/>
      <c r="T1284" s="23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34" t="s">
        <v>144</v>
      </c>
      <c r="AU1284" s="234" t="s">
        <v>84</v>
      </c>
      <c r="AV1284" s="13" t="s">
        <v>82</v>
      </c>
      <c r="AW1284" s="13" t="s">
        <v>36</v>
      </c>
      <c r="AX1284" s="13" t="s">
        <v>74</v>
      </c>
      <c r="AY1284" s="234" t="s">
        <v>132</v>
      </c>
    </row>
    <row r="1285" s="13" customFormat="1">
      <c r="A1285" s="13"/>
      <c r="B1285" s="224"/>
      <c r="C1285" s="225"/>
      <c r="D1285" s="226" t="s">
        <v>144</v>
      </c>
      <c r="E1285" s="227" t="s">
        <v>19</v>
      </c>
      <c r="F1285" s="228" t="s">
        <v>162</v>
      </c>
      <c r="G1285" s="225"/>
      <c r="H1285" s="227" t="s">
        <v>19</v>
      </c>
      <c r="I1285" s="229"/>
      <c r="J1285" s="225"/>
      <c r="K1285" s="225"/>
      <c r="L1285" s="230"/>
      <c r="M1285" s="231"/>
      <c r="N1285" s="232"/>
      <c r="O1285" s="232"/>
      <c r="P1285" s="232"/>
      <c r="Q1285" s="232"/>
      <c r="R1285" s="232"/>
      <c r="S1285" s="232"/>
      <c r="T1285" s="23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4" t="s">
        <v>144</v>
      </c>
      <c r="AU1285" s="234" t="s">
        <v>84</v>
      </c>
      <c r="AV1285" s="13" t="s">
        <v>82</v>
      </c>
      <c r="AW1285" s="13" t="s">
        <v>36</v>
      </c>
      <c r="AX1285" s="13" t="s">
        <v>74</v>
      </c>
      <c r="AY1285" s="234" t="s">
        <v>132</v>
      </c>
    </row>
    <row r="1286" s="14" customFormat="1">
      <c r="A1286" s="14"/>
      <c r="B1286" s="235"/>
      <c r="C1286" s="236"/>
      <c r="D1286" s="226" t="s">
        <v>144</v>
      </c>
      <c r="E1286" s="237" t="s">
        <v>19</v>
      </c>
      <c r="F1286" s="238" t="s">
        <v>565</v>
      </c>
      <c r="G1286" s="236"/>
      <c r="H1286" s="239">
        <v>66.400000000000006</v>
      </c>
      <c r="I1286" s="240"/>
      <c r="J1286" s="236"/>
      <c r="K1286" s="236"/>
      <c r="L1286" s="241"/>
      <c r="M1286" s="242"/>
      <c r="N1286" s="243"/>
      <c r="O1286" s="243"/>
      <c r="P1286" s="243"/>
      <c r="Q1286" s="243"/>
      <c r="R1286" s="243"/>
      <c r="S1286" s="243"/>
      <c r="T1286" s="24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5" t="s">
        <v>144</v>
      </c>
      <c r="AU1286" s="245" t="s">
        <v>84</v>
      </c>
      <c r="AV1286" s="14" t="s">
        <v>84</v>
      </c>
      <c r="AW1286" s="14" t="s">
        <v>36</v>
      </c>
      <c r="AX1286" s="14" t="s">
        <v>74</v>
      </c>
      <c r="AY1286" s="245" t="s">
        <v>132</v>
      </c>
    </row>
    <row r="1287" s="14" customFormat="1">
      <c r="A1287" s="14"/>
      <c r="B1287" s="235"/>
      <c r="C1287" s="236"/>
      <c r="D1287" s="226" t="s">
        <v>144</v>
      </c>
      <c r="E1287" s="237" t="s">
        <v>19</v>
      </c>
      <c r="F1287" s="238" t="s">
        <v>1222</v>
      </c>
      <c r="G1287" s="236"/>
      <c r="H1287" s="239">
        <v>-5.4000000000000004</v>
      </c>
      <c r="I1287" s="240"/>
      <c r="J1287" s="236"/>
      <c r="K1287" s="236"/>
      <c r="L1287" s="241"/>
      <c r="M1287" s="242"/>
      <c r="N1287" s="243"/>
      <c r="O1287" s="243"/>
      <c r="P1287" s="243"/>
      <c r="Q1287" s="243"/>
      <c r="R1287" s="243"/>
      <c r="S1287" s="243"/>
      <c r="T1287" s="24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45" t="s">
        <v>144</v>
      </c>
      <c r="AU1287" s="245" t="s">
        <v>84</v>
      </c>
      <c r="AV1287" s="14" t="s">
        <v>84</v>
      </c>
      <c r="AW1287" s="14" t="s">
        <v>36</v>
      </c>
      <c r="AX1287" s="14" t="s">
        <v>74</v>
      </c>
      <c r="AY1287" s="245" t="s">
        <v>132</v>
      </c>
    </row>
    <row r="1288" s="13" customFormat="1">
      <c r="A1288" s="13"/>
      <c r="B1288" s="224"/>
      <c r="C1288" s="225"/>
      <c r="D1288" s="226" t="s">
        <v>144</v>
      </c>
      <c r="E1288" s="227" t="s">
        <v>19</v>
      </c>
      <c r="F1288" s="228" t="s">
        <v>164</v>
      </c>
      <c r="G1288" s="225"/>
      <c r="H1288" s="227" t="s">
        <v>19</v>
      </c>
      <c r="I1288" s="229"/>
      <c r="J1288" s="225"/>
      <c r="K1288" s="225"/>
      <c r="L1288" s="230"/>
      <c r="M1288" s="231"/>
      <c r="N1288" s="232"/>
      <c r="O1288" s="232"/>
      <c r="P1288" s="232"/>
      <c r="Q1288" s="232"/>
      <c r="R1288" s="232"/>
      <c r="S1288" s="232"/>
      <c r="T1288" s="23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34" t="s">
        <v>144</v>
      </c>
      <c r="AU1288" s="234" t="s">
        <v>84</v>
      </c>
      <c r="AV1288" s="13" t="s">
        <v>82</v>
      </c>
      <c r="AW1288" s="13" t="s">
        <v>36</v>
      </c>
      <c r="AX1288" s="13" t="s">
        <v>74</v>
      </c>
      <c r="AY1288" s="234" t="s">
        <v>132</v>
      </c>
    </row>
    <row r="1289" s="14" customFormat="1">
      <c r="A1289" s="14"/>
      <c r="B1289" s="235"/>
      <c r="C1289" s="236"/>
      <c r="D1289" s="226" t="s">
        <v>144</v>
      </c>
      <c r="E1289" s="237" t="s">
        <v>19</v>
      </c>
      <c r="F1289" s="238" t="s">
        <v>566</v>
      </c>
      <c r="G1289" s="236"/>
      <c r="H1289" s="239">
        <v>82.599999999999994</v>
      </c>
      <c r="I1289" s="240"/>
      <c r="J1289" s="236"/>
      <c r="K1289" s="236"/>
      <c r="L1289" s="241"/>
      <c r="M1289" s="242"/>
      <c r="N1289" s="243"/>
      <c r="O1289" s="243"/>
      <c r="P1289" s="243"/>
      <c r="Q1289" s="243"/>
      <c r="R1289" s="243"/>
      <c r="S1289" s="243"/>
      <c r="T1289" s="24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45" t="s">
        <v>144</v>
      </c>
      <c r="AU1289" s="245" t="s">
        <v>84</v>
      </c>
      <c r="AV1289" s="14" t="s">
        <v>84</v>
      </c>
      <c r="AW1289" s="14" t="s">
        <v>36</v>
      </c>
      <c r="AX1289" s="14" t="s">
        <v>74</v>
      </c>
      <c r="AY1289" s="245" t="s">
        <v>132</v>
      </c>
    </row>
    <row r="1290" s="14" customFormat="1">
      <c r="A1290" s="14"/>
      <c r="B1290" s="235"/>
      <c r="C1290" s="236"/>
      <c r="D1290" s="226" t="s">
        <v>144</v>
      </c>
      <c r="E1290" s="237" t="s">
        <v>19</v>
      </c>
      <c r="F1290" s="238" t="s">
        <v>1223</v>
      </c>
      <c r="G1290" s="236"/>
      <c r="H1290" s="239">
        <v>2.1000000000000001</v>
      </c>
      <c r="I1290" s="240"/>
      <c r="J1290" s="236"/>
      <c r="K1290" s="236"/>
      <c r="L1290" s="241"/>
      <c r="M1290" s="242"/>
      <c r="N1290" s="243"/>
      <c r="O1290" s="243"/>
      <c r="P1290" s="243"/>
      <c r="Q1290" s="243"/>
      <c r="R1290" s="243"/>
      <c r="S1290" s="243"/>
      <c r="T1290" s="24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45" t="s">
        <v>144</v>
      </c>
      <c r="AU1290" s="245" t="s">
        <v>84</v>
      </c>
      <c r="AV1290" s="14" t="s">
        <v>84</v>
      </c>
      <c r="AW1290" s="14" t="s">
        <v>36</v>
      </c>
      <c r="AX1290" s="14" t="s">
        <v>74</v>
      </c>
      <c r="AY1290" s="245" t="s">
        <v>132</v>
      </c>
    </row>
    <row r="1291" s="14" customFormat="1">
      <c r="A1291" s="14"/>
      <c r="B1291" s="235"/>
      <c r="C1291" s="236"/>
      <c r="D1291" s="226" t="s">
        <v>144</v>
      </c>
      <c r="E1291" s="237" t="s">
        <v>19</v>
      </c>
      <c r="F1291" s="238" t="s">
        <v>1224</v>
      </c>
      <c r="G1291" s="236"/>
      <c r="H1291" s="239">
        <v>-9.5999999999999996</v>
      </c>
      <c r="I1291" s="240"/>
      <c r="J1291" s="236"/>
      <c r="K1291" s="236"/>
      <c r="L1291" s="241"/>
      <c r="M1291" s="242"/>
      <c r="N1291" s="243"/>
      <c r="O1291" s="243"/>
      <c r="P1291" s="243"/>
      <c r="Q1291" s="243"/>
      <c r="R1291" s="243"/>
      <c r="S1291" s="243"/>
      <c r="T1291" s="24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45" t="s">
        <v>144</v>
      </c>
      <c r="AU1291" s="245" t="s">
        <v>84</v>
      </c>
      <c r="AV1291" s="14" t="s">
        <v>84</v>
      </c>
      <c r="AW1291" s="14" t="s">
        <v>36</v>
      </c>
      <c r="AX1291" s="14" t="s">
        <v>74</v>
      </c>
      <c r="AY1291" s="245" t="s">
        <v>132</v>
      </c>
    </row>
    <row r="1292" s="13" customFormat="1">
      <c r="A1292" s="13"/>
      <c r="B1292" s="224"/>
      <c r="C1292" s="225"/>
      <c r="D1292" s="226" t="s">
        <v>144</v>
      </c>
      <c r="E1292" s="227" t="s">
        <v>19</v>
      </c>
      <c r="F1292" s="228" t="s">
        <v>153</v>
      </c>
      <c r="G1292" s="225"/>
      <c r="H1292" s="227" t="s">
        <v>19</v>
      </c>
      <c r="I1292" s="229"/>
      <c r="J1292" s="225"/>
      <c r="K1292" s="225"/>
      <c r="L1292" s="230"/>
      <c r="M1292" s="231"/>
      <c r="N1292" s="232"/>
      <c r="O1292" s="232"/>
      <c r="P1292" s="232"/>
      <c r="Q1292" s="232"/>
      <c r="R1292" s="232"/>
      <c r="S1292" s="232"/>
      <c r="T1292" s="23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34" t="s">
        <v>144</v>
      </c>
      <c r="AU1292" s="234" t="s">
        <v>84</v>
      </c>
      <c r="AV1292" s="13" t="s">
        <v>82</v>
      </c>
      <c r="AW1292" s="13" t="s">
        <v>36</v>
      </c>
      <c r="AX1292" s="13" t="s">
        <v>74</v>
      </c>
      <c r="AY1292" s="234" t="s">
        <v>132</v>
      </c>
    </row>
    <row r="1293" s="14" customFormat="1">
      <c r="A1293" s="14"/>
      <c r="B1293" s="235"/>
      <c r="C1293" s="236"/>
      <c r="D1293" s="226" t="s">
        <v>144</v>
      </c>
      <c r="E1293" s="237" t="s">
        <v>19</v>
      </c>
      <c r="F1293" s="238" t="s">
        <v>1225</v>
      </c>
      <c r="G1293" s="236"/>
      <c r="H1293" s="239">
        <v>90.799999999999997</v>
      </c>
      <c r="I1293" s="240"/>
      <c r="J1293" s="236"/>
      <c r="K1293" s="236"/>
      <c r="L1293" s="241"/>
      <c r="M1293" s="242"/>
      <c r="N1293" s="243"/>
      <c r="O1293" s="243"/>
      <c r="P1293" s="243"/>
      <c r="Q1293" s="243"/>
      <c r="R1293" s="243"/>
      <c r="S1293" s="243"/>
      <c r="T1293" s="24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45" t="s">
        <v>144</v>
      </c>
      <c r="AU1293" s="245" t="s">
        <v>84</v>
      </c>
      <c r="AV1293" s="14" t="s">
        <v>84</v>
      </c>
      <c r="AW1293" s="14" t="s">
        <v>36</v>
      </c>
      <c r="AX1293" s="14" t="s">
        <v>74</v>
      </c>
      <c r="AY1293" s="245" t="s">
        <v>132</v>
      </c>
    </row>
    <row r="1294" s="14" customFormat="1">
      <c r="A1294" s="14"/>
      <c r="B1294" s="235"/>
      <c r="C1294" s="236"/>
      <c r="D1294" s="226" t="s">
        <v>144</v>
      </c>
      <c r="E1294" s="237" t="s">
        <v>19</v>
      </c>
      <c r="F1294" s="238" t="s">
        <v>1223</v>
      </c>
      <c r="G1294" s="236"/>
      <c r="H1294" s="239">
        <v>2.1000000000000001</v>
      </c>
      <c r="I1294" s="240"/>
      <c r="J1294" s="236"/>
      <c r="K1294" s="236"/>
      <c r="L1294" s="241"/>
      <c r="M1294" s="242"/>
      <c r="N1294" s="243"/>
      <c r="O1294" s="243"/>
      <c r="P1294" s="243"/>
      <c r="Q1294" s="243"/>
      <c r="R1294" s="243"/>
      <c r="S1294" s="243"/>
      <c r="T1294" s="24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45" t="s">
        <v>144</v>
      </c>
      <c r="AU1294" s="245" t="s">
        <v>84</v>
      </c>
      <c r="AV1294" s="14" t="s">
        <v>84</v>
      </c>
      <c r="AW1294" s="14" t="s">
        <v>36</v>
      </c>
      <c r="AX1294" s="14" t="s">
        <v>74</v>
      </c>
      <c r="AY1294" s="245" t="s">
        <v>132</v>
      </c>
    </row>
    <row r="1295" s="14" customFormat="1">
      <c r="A1295" s="14"/>
      <c r="B1295" s="235"/>
      <c r="C1295" s="236"/>
      <c r="D1295" s="226" t="s">
        <v>144</v>
      </c>
      <c r="E1295" s="237" t="s">
        <v>19</v>
      </c>
      <c r="F1295" s="238" t="s">
        <v>1226</v>
      </c>
      <c r="G1295" s="236"/>
      <c r="H1295" s="239">
        <v>-13.199999999999999</v>
      </c>
      <c r="I1295" s="240"/>
      <c r="J1295" s="236"/>
      <c r="K1295" s="236"/>
      <c r="L1295" s="241"/>
      <c r="M1295" s="242"/>
      <c r="N1295" s="243"/>
      <c r="O1295" s="243"/>
      <c r="P1295" s="243"/>
      <c r="Q1295" s="243"/>
      <c r="R1295" s="243"/>
      <c r="S1295" s="243"/>
      <c r="T1295" s="24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45" t="s">
        <v>144</v>
      </c>
      <c r="AU1295" s="245" t="s">
        <v>84</v>
      </c>
      <c r="AV1295" s="14" t="s">
        <v>84</v>
      </c>
      <c r="AW1295" s="14" t="s">
        <v>36</v>
      </c>
      <c r="AX1295" s="14" t="s">
        <v>74</v>
      </c>
      <c r="AY1295" s="245" t="s">
        <v>132</v>
      </c>
    </row>
    <row r="1296" s="13" customFormat="1">
      <c r="A1296" s="13"/>
      <c r="B1296" s="224"/>
      <c r="C1296" s="225"/>
      <c r="D1296" s="226" t="s">
        <v>144</v>
      </c>
      <c r="E1296" s="227" t="s">
        <v>19</v>
      </c>
      <c r="F1296" s="228" t="s">
        <v>167</v>
      </c>
      <c r="G1296" s="225"/>
      <c r="H1296" s="227" t="s">
        <v>19</v>
      </c>
      <c r="I1296" s="229"/>
      <c r="J1296" s="225"/>
      <c r="K1296" s="225"/>
      <c r="L1296" s="230"/>
      <c r="M1296" s="231"/>
      <c r="N1296" s="232"/>
      <c r="O1296" s="232"/>
      <c r="P1296" s="232"/>
      <c r="Q1296" s="232"/>
      <c r="R1296" s="232"/>
      <c r="S1296" s="232"/>
      <c r="T1296" s="23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34" t="s">
        <v>144</v>
      </c>
      <c r="AU1296" s="234" t="s">
        <v>84</v>
      </c>
      <c r="AV1296" s="13" t="s">
        <v>82</v>
      </c>
      <c r="AW1296" s="13" t="s">
        <v>36</v>
      </c>
      <c r="AX1296" s="13" t="s">
        <v>74</v>
      </c>
      <c r="AY1296" s="234" t="s">
        <v>132</v>
      </c>
    </row>
    <row r="1297" s="14" customFormat="1">
      <c r="A1297" s="14"/>
      <c r="B1297" s="235"/>
      <c r="C1297" s="236"/>
      <c r="D1297" s="226" t="s">
        <v>144</v>
      </c>
      <c r="E1297" s="237" t="s">
        <v>19</v>
      </c>
      <c r="F1297" s="238" t="s">
        <v>568</v>
      </c>
      <c r="G1297" s="236"/>
      <c r="H1297" s="239">
        <v>66.400000000000006</v>
      </c>
      <c r="I1297" s="240"/>
      <c r="J1297" s="236"/>
      <c r="K1297" s="236"/>
      <c r="L1297" s="241"/>
      <c r="M1297" s="242"/>
      <c r="N1297" s="243"/>
      <c r="O1297" s="243"/>
      <c r="P1297" s="243"/>
      <c r="Q1297" s="243"/>
      <c r="R1297" s="243"/>
      <c r="S1297" s="243"/>
      <c r="T1297" s="24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45" t="s">
        <v>144</v>
      </c>
      <c r="AU1297" s="245" t="s">
        <v>84</v>
      </c>
      <c r="AV1297" s="14" t="s">
        <v>84</v>
      </c>
      <c r="AW1297" s="14" t="s">
        <v>36</v>
      </c>
      <c r="AX1297" s="14" t="s">
        <v>74</v>
      </c>
      <c r="AY1297" s="245" t="s">
        <v>132</v>
      </c>
    </row>
    <row r="1298" s="14" customFormat="1">
      <c r="A1298" s="14"/>
      <c r="B1298" s="235"/>
      <c r="C1298" s="236"/>
      <c r="D1298" s="226" t="s">
        <v>144</v>
      </c>
      <c r="E1298" s="237" t="s">
        <v>19</v>
      </c>
      <c r="F1298" s="238" t="s">
        <v>1222</v>
      </c>
      <c r="G1298" s="236"/>
      <c r="H1298" s="239">
        <v>-5.4000000000000004</v>
      </c>
      <c r="I1298" s="240"/>
      <c r="J1298" s="236"/>
      <c r="K1298" s="236"/>
      <c r="L1298" s="241"/>
      <c r="M1298" s="242"/>
      <c r="N1298" s="243"/>
      <c r="O1298" s="243"/>
      <c r="P1298" s="243"/>
      <c r="Q1298" s="243"/>
      <c r="R1298" s="243"/>
      <c r="S1298" s="243"/>
      <c r="T1298" s="24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45" t="s">
        <v>144</v>
      </c>
      <c r="AU1298" s="245" t="s">
        <v>84</v>
      </c>
      <c r="AV1298" s="14" t="s">
        <v>84</v>
      </c>
      <c r="AW1298" s="14" t="s">
        <v>36</v>
      </c>
      <c r="AX1298" s="14" t="s">
        <v>74</v>
      </c>
      <c r="AY1298" s="245" t="s">
        <v>132</v>
      </c>
    </row>
    <row r="1299" s="15" customFormat="1">
      <c r="A1299" s="15"/>
      <c r="B1299" s="246"/>
      <c r="C1299" s="247"/>
      <c r="D1299" s="226" t="s">
        <v>144</v>
      </c>
      <c r="E1299" s="248" t="s">
        <v>19</v>
      </c>
      <c r="F1299" s="249" t="s">
        <v>147</v>
      </c>
      <c r="G1299" s="247"/>
      <c r="H1299" s="250">
        <v>276.80000000000001</v>
      </c>
      <c r="I1299" s="251"/>
      <c r="J1299" s="247"/>
      <c r="K1299" s="247"/>
      <c r="L1299" s="252"/>
      <c r="M1299" s="253"/>
      <c r="N1299" s="254"/>
      <c r="O1299" s="254"/>
      <c r="P1299" s="254"/>
      <c r="Q1299" s="254"/>
      <c r="R1299" s="254"/>
      <c r="S1299" s="254"/>
      <c r="T1299" s="25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56" t="s">
        <v>144</v>
      </c>
      <c r="AU1299" s="256" t="s">
        <v>84</v>
      </c>
      <c r="AV1299" s="15" t="s">
        <v>140</v>
      </c>
      <c r="AW1299" s="15" t="s">
        <v>36</v>
      </c>
      <c r="AX1299" s="15" t="s">
        <v>82</v>
      </c>
      <c r="AY1299" s="256" t="s">
        <v>132</v>
      </c>
    </row>
    <row r="1300" s="14" customFormat="1">
      <c r="A1300" s="14"/>
      <c r="B1300" s="235"/>
      <c r="C1300" s="236"/>
      <c r="D1300" s="226" t="s">
        <v>144</v>
      </c>
      <c r="E1300" s="236"/>
      <c r="F1300" s="238" t="s">
        <v>1238</v>
      </c>
      <c r="G1300" s="236"/>
      <c r="H1300" s="239">
        <v>55.359999999999999</v>
      </c>
      <c r="I1300" s="240"/>
      <c r="J1300" s="236"/>
      <c r="K1300" s="236"/>
      <c r="L1300" s="241"/>
      <c r="M1300" s="242"/>
      <c r="N1300" s="243"/>
      <c r="O1300" s="243"/>
      <c r="P1300" s="243"/>
      <c r="Q1300" s="243"/>
      <c r="R1300" s="243"/>
      <c r="S1300" s="243"/>
      <c r="T1300" s="24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45" t="s">
        <v>144</v>
      </c>
      <c r="AU1300" s="245" t="s">
        <v>84</v>
      </c>
      <c r="AV1300" s="14" t="s">
        <v>84</v>
      </c>
      <c r="AW1300" s="14" t="s">
        <v>4</v>
      </c>
      <c r="AX1300" s="14" t="s">
        <v>82</v>
      </c>
      <c r="AY1300" s="245" t="s">
        <v>132</v>
      </c>
    </row>
    <row r="1301" s="2" customFormat="1" ht="37.8" customHeight="1">
      <c r="A1301" s="40"/>
      <c r="B1301" s="41"/>
      <c r="C1301" s="206" t="s">
        <v>1239</v>
      </c>
      <c r="D1301" s="206" t="s">
        <v>135</v>
      </c>
      <c r="E1301" s="207" t="s">
        <v>1240</v>
      </c>
      <c r="F1301" s="208" t="s">
        <v>1241</v>
      </c>
      <c r="G1301" s="209" t="s">
        <v>138</v>
      </c>
      <c r="H1301" s="210">
        <v>276.80000000000001</v>
      </c>
      <c r="I1301" s="211"/>
      <c r="J1301" s="212">
        <f>ROUND(I1301*H1301,2)</f>
        <v>0</v>
      </c>
      <c r="K1301" s="208" t="s">
        <v>139</v>
      </c>
      <c r="L1301" s="46"/>
      <c r="M1301" s="213" t="s">
        <v>19</v>
      </c>
      <c r="N1301" s="214" t="s">
        <v>45</v>
      </c>
      <c r="O1301" s="86"/>
      <c r="P1301" s="215">
        <f>O1301*H1301</f>
        <v>0</v>
      </c>
      <c r="Q1301" s="215">
        <v>0.0053</v>
      </c>
      <c r="R1301" s="215">
        <f>Q1301*H1301</f>
        <v>1.4670400000000001</v>
      </c>
      <c r="S1301" s="215">
        <v>0</v>
      </c>
      <c r="T1301" s="216">
        <f>S1301*H1301</f>
        <v>0</v>
      </c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R1301" s="217" t="s">
        <v>257</v>
      </c>
      <c r="AT1301" s="217" t="s">
        <v>135</v>
      </c>
      <c r="AU1301" s="217" t="s">
        <v>84</v>
      </c>
      <c r="AY1301" s="19" t="s">
        <v>132</v>
      </c>
      <c r="BE1301" s="218">
        <f>IF(N1301="základní",J1301,0)</f>
        <v>0</v>
      </c>
      <c r="BF1301" s="218">
        <f>IF(N1301="snížená",J1301,0)</f>
        <v>0</v>
      </c>
      <c r="BG1301" s="218">
        <f>IF(N1301="zákl. přenesená",J1301,0)</f>
        <v>0</v>
      </c>
      <c r="BH1301" s="218">
        <f>IF(N1301="sníž. přenesená",J1301,0)</f>
        <v>0</v>
      </c>
      <c r="BI1301" s="218">
        <f>IF(N1301="nulová",J1301,0)</f>
        <v>0</v>
      </c>
      <c r="BJ1301" s="19" t="s">
        <v>82</v>
      </c>
      <c r="BK1301" s="218">
        <f>ROUND(I1301*H1301,2)</f>
        <v>0</v>
      </c>
      <c r="BL1301" s="19" t="s">
        <v>257</v>
      </c>
      <c r="BM1301" s="217" t="s">
        <v>1242</v>
      </c>
    </row>
    <row r="1302" s="2" customFormat="1">
      <c r="A1302" s="40"/>
      <c r="B1302" s="41"/>
      <c r="C1302" s="42"/>
      <c r="D1302" s="219" t="s">
        <v>142</v>
      </c>
      <c r="E1302" s="42"/>
      <c r="F1302" s="220" t="s">
        <v>1243</v>
      </c>
      <c r="G1302" s="42"/>
      <c r="H1302" s="42"/>
      <c r="I1302" s="221"/>
      <c r="J1302" s="42"/>
      <c r="K1302" s="42"/>
      <c r="L1302" s="46"/>
      <c r="M1302" s="222"/>
      <c r="N1302" s="223"/>
      <c r="O1302" s="86"/>
      <c r="P1302" s="86"/>
      <c r="Q1302" s="86"/>
      <c r="R1302" s="86"/>
      <c r="S1302" s="86"/>
      <c r="T1302" s="87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T1302" s="19" t="s">
        <v>142</v>
      </c>
      <c r="AU1302" s="19" t="s">
        <v>84</v>
      </c>
    </row>
    <row r="1303" s="13" customFormat="1">
      <c r="A1303" s="13"/>
      <c r="B1303" s="224"/>
      <c r="C1303" s="225"/>
      <c r="D1303" s="226" t="s">
        <v>144</v>
      </c>
      <c r="E1303" s="227" t="s">
        <v>19</v>
      </c>
      <c r="F1303" s="228" t="s">
        <v>162</v>
      </c>
      <c r="G1303" s="225"/>
      <c r="H1303" s="227" t="s">
        <v>19</v>
      </c>
      <c r="I1303" s="229"/>
      <c r="J1303" s="225"/>
      <c r="K1303" s="225"/>
      <c r="L1303" s="230"/>
      <c r="M1303" s="231"/>
      <c r="N1303" s="232"/>
      <c r="O1303" s="232"/>
      <c r="P1303" s="232"/>
      <c r="Q1303" s="232"/>
      <c r="R1303" s="232"/>
      <c r="S1303" s="232"/>
      <c r="T1303" s="23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4" t="s">
        <v>144</v>
      </c>
      <c r="AU1303" s="234" t="s">
        <v>84</v>
      </c>
      <c r="AV1303" s="13" t="s">
        <v>82</v>
      </c>
      <c r="AW1303" s="13" t="s">
        <v>36</v>
      </c>
      <c r="AX1303" s="13" t="s">
        <v>74</v>
      </c>
      <c r="AY1303" s="234" t="s">
        <v>132</v>
      </c>
    </row>
    <row r="1304" s="14" customFormat="1">
      <c r="A1304" s="14"/>
      <c r="B1304" s="235"/>
      <c r="C1304" s="236"/>
      <c r="D1304" s="226" t="s">
        <v>144</v>
      </c>
      <c r="E1304" s="237" t="s">
        <v>19</v>
      </c>
      <c r="F1304" s="238" t="s">
        <v>565</v>
      </c>
      <c r="G1304" s="236"/>
      <c r="H1304" s="239">
        <v>66.400000000000006</v>
      </c>
      <c r="I1304" s="240"/>
      <c r="J1304" s="236"/>
      <c r="K1304" s="236"/>
      <c r="L1304" s="241"/>
      <c r="M1304" s="242"/>
      <c r="N1304" s="243"/>
      <c r="O1304" s="243"/>
      <c r="P1304" s="243"/>
      <c r="Q1304" s="243"/>
      <c r="R1304" s="243"/>
      <c r="S1304" s="243"/>
      <c r="T1304" s="24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45" t="s">
        <v>144</v>
      </c>
      <c r="AU1304" s="245" t="s">
        <v>84</v>
      </c>
      <c r="AV1304" s="14" t="s">
        <v>84</v>
      </c>
      <c r="AW1304" s="14" t="s">
        <v>36</v>
      </c>
      <c r="AX1304" s="14" t="s">
        <v>74</v>
      </c>
      <c r="AY1304" s="245" t="s">
        <v>132</v>
      </c>
    </row>
    <row r="1305" s="14" customFormat="1">
      <c r="A1305" s="14"/>
      <c r="B1305" s="235"/>
      <c r="C1305" s="236"/>
      <c r="D1305" s="226" t="s">
        <v>144</v>
      </c>
      <c r="E1305" s="237" t="s">
        <v>19</v>
      </c>
      <c r="F1305" s="238" t="s">
        <v>1222</v>
      </c>
      <c r="G1305" s="236"/>
      <c r="H1305" s="239">
        <v>-5.4000000000000004</v>
      </c>
      <c r="I1305" s="240"/>
      <c r="J1305" s="236"/>
      <c r="K1305" s="236"/>
      <c r="L1305" s="241"/>
      <c r="M1305" s="242"/>
      <c r="N1305" s="243"/>
      <c r="O1305" s="243"/>
      <c r="P1305" s="243"/>
      <c r="Q1305" s="243"/>
      <c r="R1305" s="243"/>
      <c r="S1305" s="243"/>
      <c r="T1305" s="24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45" t="s">
        <v>144</v>
      </c>
      <c r="AU1305" s="245" t="s">
        <v>84</v>
      </c>
      <c r="AV1305" s="14" t="s">
        <v>84</v>
      </c>
      <c r="AW1305" s="14" t="s">
        <v>36</v>
      </c>
      <c r="AX1305" s="14" t="s">
        <v>74</v>
      </c>
      <c r="AY1305" s="245" t="s">
        <v>132</v>
      </c>
    </row>
    <row r="1306" s="13" customFormat="1">
      <c r="A1306" s="13"/>
      <c r="B1306" s="224"/>
      <c r="C1306" s="225"/>
      <c r="D1306" s="226" t="s">
        <v>144</v>
      </c>
      <c r="E1306" s="227" t="s">
        <v>19</v>
      </c>
      <c r="F1306" s="228" t="s">
        <v>164</v>
      </c>
      <c r="G1306" s="225"/>
      <c r="H1306" s="227" t="s">
        <v>19</v>
      </c>
      <c r="I1306" s="229"/>
      <c r="J1306" s="225"/>
      <c r="K1306" s="225"/>
      <c r="L1306" s="230"/>
      <c r="M1306" s="231"/>
      <c r="N1306" s="232"/>
      <c r="O1306" s="232"/>
      <c r="P1306" s="232"/>
      <c r="Q1306" s="232"/>
      <c r="R1306" s="232"/>
      <c r="S1306" s="232"/>
      <c r="T1306" s="23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4" t="s">
        <v>144</v>
      </c>
      <c r="AU1306" s="234" t="s">
        <v>84</v>
      </c>
      <c r="AV1306" s="13" t="s">
        <v>82</v>
      </c>
      <c r="AW1306" s="13" t="s">
        <v>36</v>
      </c>
      <c r="AX1306" s="13" t="s">
        <v>74</v>
      </c>
      <c r="AY1306" s="234" t="s">
        <v>132</v>
      </c>
    </row>
    <row r="1307" s="14" customFormat="1">
      <c r="A1307" s="14"/>
      <c r="B1307" s="235"/>
      <c r="C1307" s="236"/>
      <c r="D1307" s="226" t="s">
        <v>144</v>
      </c>
      <c r="E1307" s="237" t="s">
        <v>19</v>
      </c>
      <c r="F1307" s="238" t="s">
        <v>566</v>
      </c>
      <c r="G1307" s="236"/>
      <c r="H1307" s="239">
        <v>82.599999999999994</v>
      </c>
      <c r="I1307" s="240"/>
      <c r="J1307" s="236"/>
      <c r="K1307" s="236"/>
      <c r="L1307" s="241"/>
      <c r="M1307" s="242"/>
      <c r="N1307" s="243"/>
      <c r="O1307" s="243"/>
      <c r="P1307" s="243"/>
      <c r="Q1307" s="243"/>
      <c r="R1307" s="243"/>
      <c r="S1307" s="243"/>
      <c r="T1307" s="24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45" t="s">
        <v>144</v>
      </c>
      <c r="AU1307" s="245" t="s">
        <v>84</v>
      </c>
      <c r="AV1307" s="14" t="s">
        <v>84</v>
      </c>
      <c r="AW1307" s="14" t="s">
        <v>36</v>
      </c>
      <c r="AX1307" s="14" t="s">
        <v>74</v>
      </c>
      <c r="AY1307" s="245" t="s">
        <v>132</v>
      </c>
    </row>
    <row r="1308" s="14" customFormat="1">
      <c r="A1308" s="14"/>
      <c r="B1308" s="235"/>
      <c r="C1308" s="236"/>
      <c r="D1308" s="226" t="s">
        <v>144</v>
      </c>
      <c r="E1308" s="237" t="s">
        <v>19</v>
      </c>
      <c r="F1308" s="238" t="s">
        <v>1223</v>
      </c>
      <c r="G1308" s="236"/>
      <c r="H1308" s="239">
        <v>2.1000000000000001</v>
      </c>
      <c r="I1308" s="240"/>
      <c r="J1308" s="236"/>
      <c r="K1308" s="236"/>
      <c r="L1308" s="241"/>
      <c r="M1308" s="242"/>
      <c r="N1308" s="243"/>
      <c r="O1308" s="243"/>
      <c r="P1308" s="243"/>
      <c r="Q1308" s="243"/>
      <c r="R1308" s="243"/>
      <c r="S1308" s="243"/>
      <c r="T1308" s="24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45" t="s">
        <v>144</v>
      </c>
      <c r="AU1308" s="245" t="s">
        <v>84</v>
      </c>
      <c r="AV1308" s="14" t="s">
        <v>84</v>
      </c>
      <c r="AW1308" s="14" t="s">
        <v>36</v>
      </c>
      <c r="AX1308" s="14" t="s">
        <v>74</v>
      </c>
      <c r="AY1308" s="245" t="s">
        <v>132</v>
      </c>
    </row>
    <row r="1309" s="14" customFormat="1">
      <c r="A1309" s="14"/>
      <c r="B1309" s="235"/>
      <c r="C1309" s="236"/>
      <c r="D1309" s="226" t="s">
        <v>144</v>
      </c>
      <c r="E1309" s="237" t="s">
        <v>19</v>
      </c>
      <c r="F1309" s="238" t="s">
        <v>1224</v>
      </c>
      <c r="G1309" s="236"/>
      <c r="H1309" s="239">
        <v>-9.5999999999999996</v>
      </c>
      <c r="I1309" s="240"/>
      <c r="J1309" s="236"/>
      <c r="K1309" s="236"/>
      <c r="L1309" s="241"/>
      <c r="M1309" s="242"/>
      <c r="N1309" s="243"/>
      <c r="O1309" s="243"/>
      <c r="P1309" s="243"/>
      <c r="Q1309" s="243"/>
      <c r="R1309" s="243"/>
      <c r="S1309" s="243"/>
      <c r="T1309" s="24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45" t="s">
        <v>144</v>
      </c>
      <c r="AU1309" s="245" t="s">
        <v>84</v>
      </c>
      <c r="AV1309" s="14" t="s">
        <v>84</v>
      </c>
      <c r="AW1309" s="14" t="s">
        <v>36</v>
      </c>
      <c r="AX1309" s="14" t="s">
        <v>74</v>
      </c>
      <c r="AY1309" s="245" t="s">
        <v>132</v>
      </c>
    </row>
    <row r="1310" s="13" customFormat="1">
      <c r="A1310" s="13"/>
      <c r="B1310" s="224"/>
      <c r="C1310" s="225"/>
      <c r="D1310" s="226" t="s">
        <v>144</v>
      </c>
      <c r="E1310" s="227" t="s">
        <v>19</v>
      </c>
      <c r="F1310" s="228" t="s">
        <v>153</v>
      </c>
      <c r="G1310" s="225"/>
      <c r="H1310" s="227" t="s">
        <v>19</v>
      </c>
      <c r="I1310" s="229"/>
      <c r="J1310" s="225"/>
      <c r="K1310" s="225"/>
      <c r="L1310" s="230"/>
      <c r="M1310" s="231"/>
      <c r="N1310" s="232"/>
      <c r="O1310" s="232"/>
      <c r="P1310" s="232"/>
      <c r="Q1310" s="232"/>
      <c r="R1310" s="232"/>
      <c r="S1310" s="232"/>
      <c r="T1310" s="23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4" t="s">
        <v>144</v>
      </c>
      <c r="AU1310" s="234" t="s">
        <v>84</v>
      </c>
      <c r="AV1310" s="13" t="s">
        <v>82</v>
      </c>
      <c r="AW1310" s="13" t="s">
        <v>36</v>
      </c>
      <c r="AX1310" s="13" t="s">
        <v>74</v>
      </c>
      <c r="AY1310" s="234" t="s">
        <v>132</v>
      </c>
    </row>
    <row r="1311" s="14" customFormat="1">
      <c r="A1311" s="14"/>
      <c r="B1311" s="235"/>
      <c r="C1311" s="236"/>
      <c r="D1311" s="226" t="s">
        <v>144</v>
      </c>
      <c r="E1311" s="237" t="s">
        <v>19</v>
      </c>
      <c r="F1311" s="238" t="s">
        <v>1225</v>
      </c>
      <c r="G1311" s="236"/>
      <c r="H1311" s="239">
        <v>90.799999999999997</v>
      </c>
      <c r="I1311" s="240"/>
      <c r="J1311" s="236"/>
      <c r="K1311" s="236"/>
      <c r="L1311" s="241"/>
      <c r="M1311" s="242"/>
      <c r="N1311" s="243"/>
      <c r="O1311" s="243"/>
      <c r="P1311" s="243"/>
      <c r="Q1311" s="243"/>
      <c r="R1311" s="243"/>
      <c r="S1311" s="243"/>
      <c r="T1311" s="24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45" t="s">
        <v>144</v>
      </c>
      <c r="AU1311" s="245" t="s">
        <v>84</v>
      </c>
      <c r="AV1311" s="14" t="s">
        <v>84</v>
      </c>
      <c r="AW1311" s="14" t="s">
        <v>36</v>
      </c>
      <c r="AX1311" s="14" t="s">
        <v>74</v>
      </c>
      <c r="AY1311" s="245" t="s">
        <v>132</v>
      </c>
    </row>
    <row r="1312" s="14" customFormat="1">
      <c r="A1312" s="14"/>
      <c r="B1312" s="235"/>
      <c r="C1312" s="236"/>
      <c r="D1312" s="226" t="s">
        <v>144</v>
      </c>
      <c r="E1312" s="237" t="s">
        <v>19</v>
      </c>
      <c r="F1312" s="238" t="s">
        <v>1223</v>
      </c>
      <c r="G1312" s="236"/>
      <c r="H1312" s="239">
        <v>2.1000000000000001</v>
      </c>
      <c r="I1312" s="240"/>
      <c r="J1312" s="236"/>
      <c r="K1312" s="236"/>
      <c r="L1312" s="241"/>
      <c r="M1312" s="242"/>
      <c r="N1312" s="243"/>
      <c r="O1312" s="243"/>
      <c r="P1312" s="243"/>
      <c r="Q1312" s="243"/>
      <c r="R1312" s="243"/>
      <c r="S1312" s="243"/>
      <c r="T1312" s="24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45" t="s">
        <v>144</v>
      </c>
      <c r="AU1312" s="245" t="s">
        <v>84</v>
      </c>
      <c r="AV1312" s="14" t="s">
        <v>84</v>
      </c>
      <c r="AW1312" s="14" t="s">
        <v>36</v>
      </c>
      <c r="AX1312" s="14" t="s">
        <v>74</v>
      </c>
      <c r="AY1312" s="245" t="s">
        <v>132</v>
      </c>
    </row>
    <row r="1313" s="14" customFormat="1">
      <c r="A1313" s="14"/>
      <c r="B1313" s="235"/>
      <c r="C1313" s="236"/>
      <c r="D1313" s="226" t="s">
        <v>144</v>
      </c>
      <c r="E1313" s="237" t="s">
        <v>19</v>
      </c>
      <c r="F1313" s="238" t="s">
        <v>1226</v>
      </c>
      <c r="G1313" s="236"/>
      <c r="H1313" s="239">
        <v>-13.199999999999999</v>
      </c>
      <c r="I1313" s="240"/>
      <c r="J1313" s="236"/>
      <c r="K1313" s="236"/>
      <c r="L1313" s="241"/>
      <c r="M1313" s="242"/>
      <c r="N1313" s="243"/>
      <c r="O1313" s="243"/>
      <c r="P1313" s="243"/>
      <c r="Q1313" s="243"/>
      <c r="R1313" s="243"/>
      <c r="S1313" s="243"/>
      <c r="T1313" s="24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45" t="s">
        <v>144</v>
      </c>
      <c r="AU1313" s="245" t="s">
        <v>84</v>
      </c>
      <c r="AV1313" s="14" t="s">
        <v>84</v>
      </c>
      <c r="AW1313" s="14" t="s">
        <v>36</v>
      </c>
      <c r="AX1313" s="14" t="s">
        <v>74</v>
      </c>
      <c r="AY1313" s="245" t="s">
        <v>132</v>
      </c>
    </row>
    <row r="1314" s="13" customFormat="1">
      <c r="A1314" s="13"/>
      <c r="B1314" s="224"/>
      <c r="C1314" s="225"/>
      <c r="D1314" s="226" t="s">
        <v>144</v>
      </c>
      <c r="E1314" s="227" t="s">
        <v>19</v>
      </c>
      <c r="F1314" s="228" t="s">
        <v>167</v>
      </c>
      <c r="G1314" s="225"/>
      <c r="H1314" s="227" t="s">
        <v>19</v>
      </c>
      <c r="I1314" s="229"/>
      <c r="J1314" s="225"/>
      <c r="K1314" s="225"/>
      <c r="L1314" s="230"/>
      <c r="M1314" s="231"/>
      <c r="N1314" s="232"/>
      <c r="O1314" s="232"/>
      <c r="P1314" s="232"/>
      <c r="Q1314" s="232"/>
      <c r="R1314" s="232"/>
      <c r="S1314" s="232"/>
      <c r="T1314" s="23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4" t="s">
        <v>144</v>
      </c>
      <c r="AU1314" s="234" t="s">
        <v>84</v>
      </c>
      <c r="AV1314" s="13" t="s">
        <v>82</v>
      </c>
      <c r="AW1314" s="13" t="s">
        <v>36</v>
      </c>
      <c r="AX1314" s="13" t="s">
        <v>74</v>
      </c>
      <c r="AY1314" s="234" t="s">
        <v>132</v>
      </c>
    </row>
    <row r="1315" s="14" customFormat="1">
      <c r="A1315" s="14"/>
      <c r="B1315" s="235"/>
      <c r="C1315" s="236"/>
      <c r="D1315" s="226" t="s">
        <v>144</v>
      </c>
      <c r="E1315" s="237" t="s">
        <v>19</v>
      </c>
      <c r="F1315" s="238" t="s">
        <v>568</v>
      </c>
      <c r="G1315" s="236"/>
      <c r="H1315" s="239">
        <v>66.400000000000006</v>
      </c>
      <c r="I1315" s="240"/>
      <c r="J1315" s="236"/>
      <c r="K1315" s="236"/>
      <c r="L1315" s="241"/>
      <c r="M1315" s="242"/>
      <c r="N1315" s="243"/>
      <c r="O1315" s="243"/>
      <c r="P1315" s="243"/>
      <c r="Q1315" s="243"/>
      <c r="R1315" s="243"/>
      <c r="S1315" s="243"/>
      <c r="T1315" s="24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45" t="s">
        <v>144</v>
      </c>
      <c r="AU1315" s="245" t="s">
        <v>84</v>
      </c>
      <c r="AV1315" s="14" t="s">
        <v>84</v>
      </c>
      <c r="AW1315" s="14" t="s">
        <v>36</v>
      </c>
      <c r="AX1315" s="14" t="s">
        <v>74</v>
      </c>
      <c r="AY1315" s="245" t="s">
        <v>132</v>
      </c>
    </row>
    <row r="1316" s="14" customFormat="1">
      <c r="A1316" s="14"/>
      <c r="B1316" s="235"/>
      <c r="C1316" s="236"/>
      <c r="D1316" s="226" t="s">
        <v>144</v>
      </c>
      <c r="E1316" s="237" t="s">
        <v>19</v>
      </c>
      <c r="F1316" s="238" t="s">
        <v>1222</v>
      </c>
      <c r="G1316" s="236"/>
      <c r="H1316" s="239">
        <v>-5.4000000000000004</v>
      </c>
      <c r="I1316" s="240"/>
      <c r="J1316" s="236"/>
      <c r="K1316" s="236"/>
      <c r="L1316" s="241"/>
      <c r="M1316" s="242"/>
      <c r="N1316" s="243"/>
      <c r="O1316" s="243"/>
      <c r="P1316" s="243"/>
      <c r="Q1316" s="243"/>
      <c r="R1316" s="243"/>
      <c r="S1316" s="243"/>
      <c r="T1316" s="24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45" t="s">
        <v>144</v>
      </c>
      <c r="AU1316" s="245" t="s">
        <v>84</v>
      </c>
      <c r="AV1316" s="14" t="s">
        <v>84</v>
      </c>
      <c r="AW1316" s="14" t="s">
        <v>36</v>
      </c>
      <c r="AX1316" s="14" t="s">
        <v>74</v>
      </c>
      <c r="AY1316" s="245" t="s">
        <v>132</v>
      </c>
    </row>
    <row r="1317" s="15" customFormat="1">
      <c r="A1317" s="15"/>
      <c r="B1317" s="246"/>
      <c r="C1317" s="247"/>
      <c r="D1317" s="226" t="s">
        <v>144</v>
      </c>
      <c r="E1317" s="248" t="s">
        <v>19</v>
      </c>
      <c r="F1317" s="249" t="s">
        <v>147</v>
      </c>
      <c r="G1317" s="247"/>
      <c r="H1317" s="250">
        <v>276.80000000000001</v>
      </c>
      <c r="I1317" s="251"/>
      <c r="J1317" s="247"/>
      <c r="K1317" s="247"/>
      <c r="L1317" s="252"/>
      <c r="M1317" s="253"/>
      <c r="N1317" s="254"/>
      <c r="O1317" s="254"/>
      <c r="P1317" s="254"/>
      <c r="Q1317" s="254"/>
      <c r="R1317" s="254"/>
      <c r="S1317" s="254"/>
      <c r="T1317" s="25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T1317" s="256" t="s">
        <v>144</v>
      </c>
      <c r="AU1317" s="256" t="s">
        <v>84</v>
      </c>
      <c r="AV1317" s="15" t="s">
        <v>140</v>
      </c>
      <c r="AW1317" s="15" t="s">
        <v>36</v>
      </c>
      <c r="AX1317" s="15" t="s">
        <v>82</v>
      </c>
      <c r="AY1317" s="256" t="s">
        <v>132</v>
      </c>
    </row>
    <row r="1318" s="2" customFormat="1" ht="24.15" customHeight="1">
      <c r="A1318" s="40"/>
      <c r="B1318" s="41"/>
      <c r="C1318" s="260" t="s">
        <v>1244</v>
      </c>
      <c r="D1318" s="260" t="s">
        <v>602</v>
      </c>
      <c r="E1318" s="261" t="s">
        <v>1245</v>
      </c>
      <c r="F1318" s="262" t="s">
        <v>1246</v>
      </c>
      <c r="G1318" s="263" t="s">
        <v>138</v>
      </c>
      <c r="H1318" s="264">
        <v>304.48000000000002</v>
      </c>
      <c r="I1318" s="265"/>
      <c r="J1318" s="266">
        <f>ROUND(I1318*H1318,2)</f>
        <v>0</v>
      </c>
      <c r="K1318" s="262" t="s">
        <v>139</v>
      </c>
      <c r="L1318" s="267"/>
      <c r="M1318" s="268" t="s">
        <v>19</v>
      </c>
      <c r="N1318" s="269" t="s">
        <v>45</v>
      </c>
      <c r="O1318" s="86"/>
      <c r="P1318" s="215">
        <f>O1318*H1318</f>
        <v>0</v>
      </c>
      <c r="Q1318" s="215">
        <v>0.01771</v>
      </c>
      <c r="R1318" s="215">
        <f>Q1318*H1318</f>
        <v>5.3923408000000004</v>
      </c>
      <c r="S1318" s="215">
        <v>0</v>
      </c>
      <c r="T1318" s="216">
        <f>S1318*H1318</f>
        <v>0</v>
      </c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R1318" s="217" t="s">
        <v>369</v>
      </c>
      <c r="AT1318" s="217" t="s">
        <v>602</v>
      </c>
      <c r="AU1318" s="217" t="s">
        <v>84</v>
      </c>
      <c r="AY1318" s="19" t="s">
        <v>132</v>
      </c>
      <c r="BE1318" s="218">
        <f>IF(N1318="základní",J1318,0)</f>
        <v>0</v>
      </c>
      <c r="BF1318" s="218">
        <f>IF(N1318="snížená",J1318,0)</f>
        <v>0</v>
      </c>
      <c r="BG1318" s="218">
        <f>IF(N1318="zákl. přenesená",J1318,0)</f>
        <v>0</v>
      </c>
      <c r="BH1318" s="218">
        <f>IF(N1318="sníž. přenesená",J1318,0)</f>
        <v>0</v>
      </c>
      <c r="BI1318" s="218">
        <f>IF(N1318="nulová",J1318,0)</f>
        <v>0</v>
      </c>
      <c r="BJ1318" s="19" t="s">
        <v>82</v>
      </c>
      <c r="BK1318" s="218">
        <f>ROUND(I1318*H1318,2)</f>
        <v>0</v>
      </c>
      <c r="BL1318" s="19" t="s">
        <v>257</v>
      </c>
      <c r="BM1318" s="217" t="s">
        <v>1247</v>
      </c>
    </row>
    <row r="1319" s="13" customFormat="1">
      <c r="A1319" s="13"/>
      <c r="B1319" s="224"/>
      <c r="C1319" s="225"/>
      <c r="D1319" s="226" t="s">
        <v>144</v>
      </c>
      <c r="E1319" s="227" t="s">
        <v>19</v>
      </c>
      <c r="F1319" s="228" t="s">
        <v>162</v>
      </c>
      <c r="G1319" s="225"/>
      <c r="H1319" s="227" t="s">
        <v>19</v>
      </c>
      <c r="I1319" s="229"/>
      <c r="J1319" s="225"/>
      <c r="K1319" s="225"/>
      <c r="L1319" s="230"/>
      <c r="M1319" s="231"/>
      <c r="N1319" s="232"/>
      <c r="O1319" s="232"/>
      <c r="P1319" s="232"/>
      <c r="Q1319" s="232"/>
      <c r="R1319" s="232"/>
      <c r="S1319" s="232"/>
      <c r="T1319" s="23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4" t="s">
        <v>144</v>
      </c>
      <c r="AU1319" s="234" t="s">
        <v>84</v>
      </c>
      <c r="AV1319" s="13" t="s">
        <v>82</v>
      </c>
      <c r="AW1319" s="13" t="s">
        <v>36</v>
      </c>
      <c r="AX1319" s="13" t="s">
        <v>74</v>
      </c>
      <c r="AY1319" s="234" t="s">
        <v>132</v>
      </c>
    </row>
    <row r="1320" s="14" customFormat="1">
      <c r="A1320" s="14"/>
      <c r="B1320" s="235"/>
      <c r="C1320" s="236"/>
      <c r="D1320" s="226" t="s">
        <v>144</v>
      </c>
      <c r="E1320" s="237" t="s">
        <v>19</v>
      </c>
      <c r="F1320" s="238" t="s">
        <v>565</v>
      </c>
      <c r="G1320" s="236"/>
      <c r="H1320" s="239">
        <v>66.400000000000006</v>
      </c>
      <c r="I1320" s="240"/>
      <c r="J1320" s="236"/>
      <c r="K1320" s="236"/>
      <c r="L1320" s="241"/>
      <c r="M1320" s="242"/>
      <c r="N1320" s="243"/>
      <c r="O1320" s="243"/>
      <c r="P1320" s="243"/>
      <c r="Q1320" s="243"/>
      <c r="R1320" s="243"/>
      <c r="S1320" s="243"/>
      <c r="T1320" s="24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5" t="s">
        <v>144</v>
      </c>
      <c r="AU1320" s="245" t="s">
        <v>84</v>
      </c>
      <c r="AV1320" s="14" t="s">
        <v>84</v>
      </c>
      <c r="AW1320" s="14" t="s">
        <v>36</v>
      </c>
      <c r="AX1320" s="14" t="s">
        <v>74</v>
      </c>
      <c r="AY1320" s="245" t="s">
        <v>132</v>
      </c>
    </row>
    <row r="1321" s="14" customFormat="1">
      <c r="A1321" s="14"/>
      <c r="B1321" s="235"/>
      <c r="C1321" s="236"/>
      <c r="D1321" s="226" t="s">
        <v>144</v>
      </c>
      <c r="E1321" s="237" t="s">
        <v>19</v>
      </c>
      <c r="F1321" s="238" t="s">
        <v>1222</v>
      </c>
      <c r="G1321" s="236"/>
      <c r="H1321" s="239">
        <v>-5.4000000000000004</v>
      </c>
      <c r="I1321" s="240"/>
      <c r="J1321" s="236"/>
      <c r="K1321" s="236"/>
      <c r="L1321" s="241"/>
      <c r="M1321" s="242"/>
      <c r="N1321" s="243"/>
      <c r="O1321" s="243"/>
      <c r="P1321" s="243"/>
      <c r="Q1321" s="243"/>
      <c r="R1321" s="243"/>
      <c r="S1321" s="243"/>
      <c r="T1321" s="24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45" t="s">
        <v>144</v>
      </c>
      <c r="AU1321" s="245" t="s">
        <v>84</v>
      </c>
      <c r="AV1321" s="14" t="s">
        <v>84</v>
      </c>
      <c r="AW1321" s="14" t="s">
        <v>36</v>
      </c>
      <c r="AX1321" s="14" t="s">
        <v>74</v>
      </c>
      <c r="AY1321" s="245" t="s">
        <v>132</v>
      </c>
    </row>
    <row r="1322" s="13" customFormat="1">
      <c r="A1322" s="13"/>
      <c r="B1322" s="224"/>
      <c r="C1322" s="225"/>
      <c r="D1322" s="226" t="s">
        <v>144</v>
      </c>
      <c r="E1322" s="227" t="s">
        <v>19</v>
      </c>
      <c r="F1322" s="228" t="s">
        <v>164</v>
      </c>
      <c r="G1322" s="225"/>
      <c r="H1322" s="227" t="s">
        <v>19</v>
      </c>
      <c r="I1322" s="229"/>
      <c r="J1322" s="225"/>
      <c r="K1322" s="225"/>
      <c r="L1322" s="230"/>
      <c r="M1322" s="231"/>
      <c r="N1322" s="232"/>
      <c r="O1322" s="232"/>
      <c r="P1322" s="232"/>
      <c r="Q1322" s="232"/>
      <c r="R1322" s="232"/>
      <c r="S1322" s="232"/>
      <c r="T1322" s="23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34" t="s">
        <v>144</v>
      </c>
      <c r="AU1322" s="234" t="s">
        <v>84</v>
      </c>
      <c r="AV1322" s="13" t="s">
        <v>82</v>
      </c>
      <c r="AW1322" s="13" t="s">
        <v>36</v>
      </c>
      <c r="AX1322" s="13" t="s">
        <v>74</v>
      </c>
      <c r="AY1322" s="234" t="s">
        <v>132</v>
      </c>
    </row>
    <row r="1323" s="14" customFormat="1">
      <c r="A1323" s="14"/>
      <c r="B1323" s="235"/>
      <c r="C1323" s="236"/>
      <c r="D1323" s="226" t="s">
        <v>144</v>
      </c>
      <c r="E1323" s="237" t="s">
        <v>19</v>
      </c>
      <c r="F1323" s="238" t="s">
        <v>566</v>
      </c>
      <c r="G1323" s="236"/>
      <c r="H1323" s="239">
        <v>82.599999999999994</v>
      </c>
      <c r="I1323" s="240"/>
      <c r="J1323" s="236"/>
      <c r="K1323" s="236"/>
      <c r="L1323" s="241"/>
      <c r="M1323" s="242"/>
      <c r="N1323" s="243"/>
      <c r="O1323" s="243"/>
      <c r="P1323" s="243"/>
      <c r="Q1323" s="243"/>
      <c r="R1323" s="243"/>
      <c r="S1323" s="243"/>
      <c r="T1323" s="24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45" t="s">
        <v>144</v>
      </c>
      <c r="AU1323" s="245" t="s">
        <v>84</v>
      </c>
      <c r="AV1323" s="14" t="s">
        <v>84</v>
      </c>
      <c r="AW1323" s="14" t="s">
        <v>36</v>
      </c>
      <c r="AX1323" s="14" t="s">
        <v>74</v>
      </c>
      <c r="AY1323" s="245" t="s">
        <v>132</v>
      </c>
    </row>
    <row r="1324" s="14" customFormat="1">
      <c r="A1324" s="14"/>
      <c r="B1324" s="235"/>
      <c r="C1324" s="236"/>
      <c r="D1324" s="226" t="s">
        <v>144</v>
      </c>
      <c r="E1324" s="237" t="s">
        <v>19</v>
      </c>
      <c r="F1324" s="238" t="s">
        <v>1223</v>
      </c>
      <c r="G1324" s="236"/>
      <c r="H1324" s="239">
        <v>2.1000000000000001</v>
      </c>
      <c r="I1324" s="240"/>
      <c r="J1324" s="236"/>
      <c r="K1324" s="236"/>
      <c r="L1324" s="241"/>
      <c r="M1324" s="242"/>
      <c r="N1324" s="243"/>
      <c r="O1324" s="243"/>
      <c r="P1324" s="243"/>
      <c r="Q1324" s="243"/>
      <c r="R1324" s="243"/>
      <c r="S1324" s="243"/>
      <c r="T1324" s="24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5" t="s">
        <v>144</v>
      </c>
      <c r="AU1324" s="245" t="s">
        <v>84</v>
      </c>
      <c r="AV1324" s="14" t="s">
        <v>84</v>
      </c>
      <c r="AW1324" s="14" t="s">
        <v>36</v>
      </c>
      <c r="AX1324" s="14" t="s">
        <v>74</v>
      </c>
      <c r="AY1324" s="245" t="s">
        <v>132</v>
      </c>
    </row>
    <row r="1325" s="14" customFormat="1">
      <c r="A1325" s="14"/>
      <c r="B1325" s="235"/>
      <c r="C1325" s="236"/>
      <c r="D1325" s="226" t="s">
        <v>144</v>
      </c>
      <c r="E1325" s="237" t="s">
        <v>19</v>
      </c>
      <c r="F1325" s="238" t="s">
        <v>1224</v>
      </c>
      <c r="G1325" s="236"/>
      <c r="H1325" s="239">
        <v>-9.5999999999999996</v>
      </c>
      <c r="I1325" s="240"/>
      <c r="J1325" s="236"/>
      <c r="K1325" s="236"/>
      <c r="L1325" s="241"/>
      <c r="M1325" s="242"/>
      <c r="N1325" s="243"/>
      <c r="O1325" s="243"/>
      <c r="P1325" s="243"/>
      <c r="Q1325" s="243"/>
      <c r="R1325" s="243"/>
      <c r="S1325" s="243"/>
      <c r="T1325" s="24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45" t="s">
        <v>144</v>
      </c>
      <c r="AU1325" s="245" t="s">
        <v>84</v>
      </c>
      <c r="AV1325" s="14" t="s">
        <v>84</v>
      </c>
      <c r="AW1325" s="14" t="s">
        <v>36</v>
      </c>
      <c r="AX1325" s="14" t="s">
        <v>74</v>
      </c>
      <c r="AY1325" s="245" t="s">
        <v>132</v>
      </c>
    </row>
    <row r="1326" s="13" customFormat="1">
      <c r="A1326" s="13"/>
      <c r="B1326" s="224"/>
      <c r="C1326" s="225"/>
      <c r="D1326" s="226" t="s">
        <v>144</v>
      </c>
      <c r="E1326" s="227" t="s">
        <v>19</v>
      </c>
      <c r="F1326" s="228" t="s">
        <v>153</v>
      </c>
      <c r="G1326" s="225"/>
      <c r="H1326" s="227" t="s">
        <v>19</v>
      </c>
      <c r="I1326" s="229"/>
      <c r="J1326" s="225"/>
      <c r="K1326" s="225"/>
      <c r="L1326" s="230"/>
      <c r="M1326" s="231"/>
      <c r="N1326" s="232"/>
      <c r="O1326" s="232"/>
      <c r="P1326" s="232"/>
      <c r="Q1326" s="232"/>
      <c r="R1326" s="232"/>
      <c r="S1326" s="232"/>
      <c r="T1326" s="23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34" t="s">
        <v>144</v>
      </c>
      <c r="AU1326" s="234" t="s">
        <v>84</v>
      </c>
      <c r="AV1326" s="13" t="s">
        <v>82</v>
      </c>
      <c r="AW1326" s="13" t="s">
        <v>36</v>
      </c>
      <c r="AX1326" s="13" t="s">
        <v>74</v>
      </c>
      <c r="AY1326" s="234" t="s">
        <v>132</v>
      </c>
    </row>
    <row r="1327" s="14" customFormat="1">
      <c r="A1327" s="14"/>
      <c r="B1327" s="235"/>
      <c r="C1327" s="236"/>
      <c r="D1327" s="226" t="s">
        <v>144</v>
      </c>
      <c r="E1327" s="237" t="s">
        <v>19</v>
      </c>
      <c r="F1327" s="238" t="s">
        <v>1225</v>
      </c>
      <c r="G1327" s="236"/>
      <c r="H1327" s="239">
        <v>90.799999999999997</v>
      </c>
      <c r="I1327" s="240"/>
      <c r="J1327" s="236"/>
      <c r="K1327" s="236"/>
      <c r="L1327" s="241"/>
      <c r="M1327" s="242"/>
      <c r="N1327" s="243"/>
      <c r="O1327" s="243"/>
      <c r="P1327" s="243"/>
      <c r="Q1327" s="243"/>
      <c r="R1327" s="243"/>
      <c r="S1327" s="243"/>
      <c r="T1327" s="24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45" t="s">
        <v>144</v>
      </c>
      <c r="AU1327" s="245" t="s">
        <v>84</v>
      </c>
      <c r="AV1327" s="14" t="s">
        <v>84</v>
      </c>
      <c r="AW1327" s="14" t="s">
        <v>36</v>
      </c>
      <c r="AX1327" s="14" t="s">
        <v>74</v>
      </c>
      <c r="AY1327" s="245" t="s">
        <v>132</v>
      </c>
    </row>
    <row r="1328" s="14" customFormat="1">
      <c r="A1328" s="14"/>
      <c r="B1328" s="235"/>
      <c r="C1328" s="236"/>
      <c r="D1328" s="226" t="s">
        <v>144</v>
      </c>
      <c r="E1328" s="237" t="s">
        <v>19</v>
      </c>
      <c r="F1328" s="238" t="s">
        <v>1223</v>
      </c>
      <c r="G1328" s="236"/>
      <c r="H1328" s="239">
        <v>2.1000000000000001</v>
      </c>
      <c r="I1328" s="240"/>
      <c r="J1328" s="236"/>
      <c r="K1328" s="236"/>
      <c r="L1328" s="241"/>
      <c r="M1328" s="242"/>
      <c r="N1328" s="243"/>
      <c r="O1328" s="243"/>
      <c r="P1328" s="243"/>
      <c r="Q1328" s="243"/>
      <c r="R1328" s="243"/>
      <c r="S1328" s="243"/>
      <c r="T1328" s="24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45" t="s">
        <v>144</v>
      </c>
      <c r="AU1328" s="245" t="s">
        <v>84</v>
      </c>
      <c r="AV1328" s="14" t="s">
        <v>84</v>
      </c>
      <c r="AW1328" s="14" t="s">
        <v>36</v>
      </c>
      <c r="AX1328" s="14" t="s">
        <v>74</v>
      </c>
      <c r="AY1328" s="245" t="s">
        <v>132</v>
      </c>
    </row>
    <row r="1329" s="14" customFormat="1">
      <c r="A1329" s="14"/>
      <c r="B1329" s="235"/>
      <c r="C1329" s="236"/>
      <c r="D1329" s="226" t="s">
        <v>144</v>
      </c>
      <c r="E1329" s="237" t="s">
        <v>19</v>
      </c>
      <c r="F1329" s="238" t="s">
        <v>1226</v>
      </c>
      <c r="G1329" s="236"/>
      <c r="H1329" s="239">
        <v>-13.199999999999999</v>
      </c>
      <c r="I1329" s="240"/>
      <c r="J1329" s="236"/>
      <c r="K1329" s="236"/>
      <c r="L1329" s="241"/>
      <c r="M1329" s="242"/>
      <c r="N1329" s="243"/>
      <c r="O1329" s="243"/>
      <c r="P1329" s="243"/>
      <c r="Q1329" s="243"/>
      <c r="R1329" s="243"/>
      <c r="S1329" s="243"/>
      <c r="T1329" s="24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45" t="s">
        <v>144</v>
      </c>
      <c r="AU1329" s="245" t="s">
        <v>84</v>
      </c>
      <c r="AV1329" s="14" t="s">
        <v>84</v>
      </c>
      <c r="AW1329" s="14" t="s">
        <v>36</v>
      </c>
      <c r="AX1329" s="14" t="s">
        <v>74</v>
      </c>
      <c r="AY1329" s="245" t="s">
        <v>132</v>
      </c>
    </row>
    <row r="1330" s="13" customFormat="1">
      <c r="A1330" s="13"/>
      <c r="B1330" s="224"/>
      <c r="C1330" s="225"/>
      <c r="D1330" s="226" t="s">
        <v>144</v>
      </c>
      <c r="E1330" s="227" t="s">
        <v>19</v>
      </c>
      <c r="F1330" s="228" t="s">
        <v>167</v>
      </c>
      <c r="G1330" s="225"/>
      <c r="H1330" s="227" t="s">
        <v>19</v>
      </c>
      <c r="I1330" s="229"/>
      <c r="J1330" s="225"/>
      <c r="K1330" s="225"/>
      <c r="L1330" s="230"/>
      <c r="M1330" s="231"/>
      <c r="N1330" s="232"/>
      <c r="O1330" s="232"/>
      <c r="P1330" s="232"/>
      <c r="Q1330" s="232"/>
      <c r="R1330" s="232"/>
      <c r="S1330" s="232"/>
      <c r="T1330" s="23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34" t="s">
        <v>144</v>
      </c>
      <c r="AU1330" s="234" t="s">
        <v>84</v>
      </c>
      <c r="AV1330" s="13" t="s">
        <v>82</v>
      </c>
      <c r="AW1330" s="13" t="s">
        <v>36</v>
      </c>
      <c r="AX1330" s="13" t="s">
        <v>74</v>
      </c>
      <c r="AY1330" s="234" t="s">
        <v>132</v>
      </c>
    </row>
    <row r="1331" s="14" customFormat="1">
      <c r="A1331" s="14"/>
      <c r="B1331" s="235"/>
      <c r="C1331" s="236"/>
      <c r="D1331" s="226" t="s">
        <v>144</v>
      </c>
      <c r="E1331" s="237" t="s">
        <v>19</v>
      </c>
      <c r="F1331" s="238" t="s">
        <v>568</v>
      </c>
      <c r="G1331" s="236"/>
      <c r="H1331" s="239">
        <v>66.400000000000006</v>
      </c>
      <c r="I1331" s="240"/>
      <c r="J1331" s="236"/>
      <c r="K1331" s="236"/>
      <c r="L1331" s="241"/>
      <c r="M1331" s="242"/>
      <c r="N1331" s="243"/>
      <c r="O1331" s="243"/>
      <c r="P1331" s="243"/>
      <c r="Q1331" s="243"/>
      <c r="R1331" s="243"/>
      <c r="S1331" s="243"/>
      <c r="T1331" s="24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45" t="s">
        <v>144</v>
      </c>
      <c r="AU1331" s="245" t="s">
        <v>84</v>
      </c>
      <c r="AV1331" s="14" t="s">
        <v>84</v>
      </c>
      <c r="AW1331" s="14" t="s">
        <v>36</v>
      </c>
      <c r="AX1331" s="14" t="s">
        <v>74</v>
      </c>
      <c r="AY1331" s="245" t="s">
        <v>132</v>
      </c>
    </row>
    <row r="1332" s="14" customFormat="1">
      <c r="A1332" s="14"/>
      <c r="B1332" s="235"/>
      <c r="C1332" s="236"/>
      <c r="D1332" s="226" t="s">
        <v>144</v>
      </c>
      <c r="E1332" s="237" t="s">
        <v>19</v>
      </c>
      <c r="F1332" s="238" t="s">
        <v>1222</v>
      </c>
      <c r="G1332" s="236"/>
      <c r="H1332" s="239">
        <v>-5.4000000000000004</v>
      </c>
      <c r="I1332" s="240"/>
      <c r="J1332" s="236"/>
      <c r="K1332" s="236"/>
      <c r="L1332" s="241"/>
      <c r="M1332" s="242"/>
      <c r="N1332" s="243"/>
      <c r="O1332" s="243"/>
      <c r="P1332" s="243"/>
      <c r="Q1332" s="243"/>
      <c r="R1332" s="243"/>
      <c r="S1332" s="243"/>
      <c r="T1332" s="24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45" t="s">
        <v>144</v>
      </c>
      <c r="AU1332" s="245" t="s">
        <v>84</v>
      </c>
      <c r="AV1332" s="14" t="s">
        <v>84</v>
      </c>
      <c r="AW1332" s="14" t="s">
        <v>36</v>
      </c>
      <c r="AX1332" s="14" t="s">
        <v>74</v>
      </c>
      <c r="AY1332" s="245" t="s">
        <v>132</v>
      </c>
    </row>
    <row r="1333" s="15" customFormat="1">
      <c r="A1333" s="15"/>
      <c r="B1333" s="246"/>
      <c r="C1333" s="247"/>
      <c r="D1333" s="226" t="s">
        <v>144</v>
      </c>
      <c r="E1333" s="248" t="s">
        <v>19</v>
      </c>
      <c r="F1333" s="249" t="s">
        <v>147</v>
      </c>
      <c r="G1333" s="247"/>
      <c r="H1333" s="250">
        <v>276.80000000000001</v>
      </c>
      <c r="I1333" s="251"/>
      <c r="J1333" s="247"/>
      <c r="K1333" s="247"/>
      <c r="L1333" s="252"/>
      <c r="M1333" s="253"/>
      <c r="N1333" s="254"/>
      <c r="O1333" s="254"/>
      <c r="P1333" s="254"/>
      <c r="Q1333" s="254"/>
      <c r="R1333" s="254"/>
      <c r="S1333" s="254"/>
      <c r="T1333" s="25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T1333" s="256" t="s">
        <v>144</v>
      </c>
      <c r="AU1333" s="256" t="s">
        <v>84</v>
      </c>
      <c r="AV1333" s="15" t="s">
        <v>140</v>
      </c>
      <c r="AW1333" s="15" t="s">
        <v>36</v>
      </c>
      <c r="AX1333" s="15" t="s">
        <v>82</v>
      </c>
      <c r="AY1333" s="256" t="s">
        <v>132</v>
      </c>
    </row>
    <row r="1334" s="14" customFormat="1">
      <c r="A1334" s="14"/>
      <c r="B1334" s="235"/>
      <c r="C1334" s="236"/>
      <c r="D1334" s="226" t="s">
        <v>144</v>
      </c>
      <c r="E1334" s="236"/>
      <c r="F1334" s="238" t="s">
        <v>1248</v>
      </c>
      <c r="G1334" s="236"/>
      <c r="H1334" s="239">
        <v>304.48000000000002</v>
      </c>
      <c r="I1334" s="240"/>
      <c r="J1334" s="236"/>
      <c r="K1334" s="236"/>
      <c r="L1334" s="241"/>
      <c r="M1334" s="242"/>
      <c r="N1334" s="243"/>
      <c r="O1334" s="243"/>
      <c r="P1334" s="243"/>
      <c r="Q1334" s="243"/>
      <c r="R1334" s="243"/>
      <c r="S1334" s="243"/>
      <c r="T1334" s="24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5" t="s">
        <v>144</v>
      </c>
      <c r="AU1334" s="245" t="s">
        <v>84</v>
      </c>
      <c r="AV1334" s="14" t="s">
        <v>84</v>
      </c>
      <c r="AW1334" s="14" t="s">
        <v>4</v>
      </c>
      <c r="AX1334" s="14" t="s">
        <v>82</v>
      </c>
      <c r="AY1334" s="245" t="s">
        <v>132</v>
      </c>
    </row>
    <row r="1335" s="2" customFormat="1" ht="24.15" customHeight="1">
      <c r="A1335" s="40"/>
      <c r="B1335" s="41"/>
      <c r="C1335" s="206" t="s">
        <v>1249</v>
      </c>
      <c r="D1335" s="206" t="s">
        <v>135</v>
      </c>
      <c r="E1335" s="207" t="s">
        <v>1250</v>
      </c>
      <c r="F1335" s="208" t="s">
        <v>1251</v>
      </c>
      <c r="G1335" s="209" t="s">
        <v>138</v>
      </c>
      <c r="H1335" s="210">
        <v>6.2699999999999996</v>
      </c>
      <c r="I1335" s="211"/>
      <c r="J1335" s="212">
        <f>ROUND(I1335*H1335,2)</f>
        <v>0</v>
      </c>
      <c r="K1335" s="208" t="s">
        <v>139</v>
      </c>
      <c r="L1335" s="46"/>
      <c r="M1335" s="213" t="s">
        <v>19</v>
      </c>
      <c r="N1335" s="214" t="s">
        <v>45</v>
      </c>
      <c r="O1335" s="86"/>
      <c r="P1335" s="215">
        <f>O1335*H1335</f>
        <v>0</v>
      </c>
      <c r="Q1335" s="215">
        <v>0.00142</v>
      </c>
      <c r="R1335" s="215">
        <f>Q1335*H1335</f>
        <v>0.0089033999999999988</v>
      </c>
      <c r="S1335" s="215">
        <v>0</v>
      </c>
      <c r="T1335" s="216">
        <f>S1335*H1335</f>
        <v>0</v>
      </c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  <c r="AR1335" s="217" t="s">
        <v>257</v>
      </c>
      <c r="AT1335" s="217" t="s">
        <v>135</v>
      </c>
      <c r="AU1335" s="217" t="s">
        <v>84</v>
      </c>
      <c r="AY1335" s="19" t="s">
        <v>132</v>
      </c>
      <c r="BE1335" s="218">
        <f>IF(N1335="základní",J1335,0)</f>
        <v>0</v>
      </c>
      <c r="BF1335" s="218">
        <f>IF(N1335="snížená",J1335,0)</f>
        <v>0</v>
      </c>
      <c r="BG1335" s="218">
        <f>IF(N1335="zákl. přenesená",J1335,0)</f>
        <v>0</v>
      </c>
      <c r="BH1335" s="218">
        <f>IF(N1335="sníž. přenesená",J1335,0)</f>
        <v>0</v>
      </c>
      <c r="BI1335" s="218">
        <f>IF(N1335="nulová",J1335,0)</f>
        <v>0</v>
      </c>
      <c r="BJ1335" s="19" t="s">
        <v>82</v>
      </c>
      <c r="BK1335" s="218">
        <f>ROUND(I1335*H1335,2)</f>
        <v>0</v>
      </c>
      <c r="BL1335" s="19" t="s">
        <v>257</v>
      </c>
      <c r="BM1335" s="217" t="s">
        <v>1252</v>
      </c>
    </row>
    <row r="1336" s="2" customFormat="1">
      <c r="A1336" s="40"/>
      <c r="B1336" s="41"/>
      <c r="C1336" s="42"/>
      <c r="D1336" s="219" t="s">
        <v>142</v>
      </c>
      <c r="E1336" s="42"/>
      <c r="F1336" s="220" t="s">
        <v>1253</v>
      </c>
      <c r="G1336" s="42"/>
      <c r="H1336" s="42"/>
      <c r="I1336" s="221"/>
      <c r="J1336" s="42"/>
      <c r="K1336" s="42"/>
      <c r="L1336" s="46"/>
      <c r="M1336" s="222"/>
      <c r="N1336" s="223"/>
      <c r="O1336" s="86"/>
      <c r="P1336" s="86"/>
      <c r="Q1336" s="86"/>
      <c r="R1336" s="86"/>
      <c r="S1336" s="86"/>
      <c r="T1336" s="87"/>
      <c r="U1336" s="40"/>
      <c r="V1336" s="40"/>
      <c r="W1336" s="40"/>
      <c r="X1336" s="40"/>
      <c r="Y1336" s="40"/>
      <c r="Z1336" s="40"/>
      <c r="AA1336" s="40"/>
      <c r="AB1336" s="40"/>
      <c r="AC1336" s="40"/>
      <c r="AD1336" s="40"/>
      <c r="AE1336" s="40"/>
      <c r="AT1336" s="19" t="s">
        <v>142</v>
      </c>
      <c r="AU1336" s="19" t="s">
        <v>84</v>
      </c>
    </row>
    <row r="1337" s="13" customFormat="1">
      <c r="A1337" s="13"/>
      <c r="B1337" s="224"/>
      <c r="C1337" s="225"/>
      <c r="D1337" s="226" t="s">
        <v>144</v>
      </c>
      <c r="E1337" s="227" t="s">
        <v>19</v>
      </c>
      <c r="F1337" s="228" t="s">
        <v>162</v>
      </c>
      <c r="G1337" s="225"/>
      <c r="H1337" s="227" t="s">
        <v>19</v>
      </c>
      <c r="I1337" s="229"/>
      <c r="J1337" s="225"/>
      <c r="K1337" s="225"/>
      <c r="L1337" s="230"/>
      <c r="M1337" s="231"/>
      <c r="N1337" s="232"/>
      <c r="O1337" s="232"/>
      <c r="P1337" s="232"/>
      <c r="Q1337" s="232"/>
      <c r="R1337" s="232"/>
      <c r="S1337" s="232"/>
      <c r="T1337" s="23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34" t="s">
        <v>144</v>
      </c>
      <c r="AU1337" s="234" t="s">
        <v>84</v>
      </c>
      <c r="AV1337" s="13" t="s">
        <v>82</v>
      </c>
      <c r="AW1337" s="13" t="s">
        <v>36</v>
      </c>
      <c r="AX1337" s="13" t="s">
        <v>74</v>
      </c>
      <c r="AY1337" s="234" t="s">
        <v>132</v>
      </c>
    </row>
    <row r="1338" s="14" customFormat="1">
      <c r="A1338" s="14"/>
      <c r="B1338" s="235"/>
      <c r="C1338" s="236"/>
      <c r="D1338" s="226" t="s">
        <v>144</v>
      </c>
      <c r="E1338" s="237" t="s">
        <v>19</v>
      </c>
      <c r="F1338" s="238" t="s">
        <v>1254</v>
      </c>
      <c r="G1338" s="236"/>
      <c r="H1338" s="239">
        <v>1.3200000000000001</v>
      </c>
      <c r="I1338" s="240"/>
      <c r="J1338" s="236"/>
      <c r="K1338" s="236"/>
      <c r="L1338" s="241"/>
      <c r="M1338" s="242"/>
      <c r="N1338" s="243"/>
      <c r="O1338" s="243"/>
      <c r="P1338" s="243"/>
      <c r="Q1338" s="243"/>
      <c r="R1338" s="243"/>
      <c r="S1338" s="243"/>
      <c r="T1338" s="24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45" t="s">
        <v>144</v>
      </c>
      <c r="AU1338" s="245" t="s">
        <v>84</v>
      </c>
      <c r="AV1338" s="14" t="s">
        <v>84</v>
      </c>
      <c r="AW1338" s="14" t="s">
        <v>36</v>
      </c>
      <c r="AX1338" s="14" t="s">
        <v>74</v>
      </c>
      <c r="AY1338" s="245" t="s">
        <v>132</v>
      </c>
    </row>
    <row r="1339" s="13" customFormat="1">
      <c r="A1339" s="13"/>
      <c r="B1339" s="224"/>
      <c r="C1339" s="225"/>
      <c r="D1339" s="226" t="s">
        <v>144</v>
      </c>
      <c r="E1339" s="227" t="s">
        <v>19</v>
      </c>
      <c r="F1339" s="228" t="s">
        <v>164</v>
      </c>
      <c r="G1339" s="225"/>
      <c r="H1339" s="227" t="s">
        <v>19</v>
      </c>
      <c r="I1339" s="229"/>
      <c r="J1339" s="225"/>
      <c r="K1339" s="225"/>
      <c r="L1339" s="230"/>
      <c r="M1339" s="231"/>
      <c r="N1339" s="232"/>
      <c r="O1339" s="232"/>
      <c r="P1339" s="232"/>
      <c r="Q1339" s="232"/>
      <c r="R1339" s="232"/>
      <c r="S1339" s="232"/>
      <c r="T1339" s="23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4" t="s">
        <v>144</v>
      </c>
      <c r="AU1339" s="234" t="s">
        <v>84</v>
      </c>
      <c r="AV1339" s="13" t="s">
        <v>82</v>
      </c>
      <c r="AW1339" s="13" t="s">
        <v>36</v>
      </c>
      <c r="AX1339" s="13" t="s">
        <v>74</v>
      </c>
      <c r="AY1339" s="234" t="s">
        <v>132</v>
      </c>
    </row>
    <row r="1340" s="14" customFormat="1">
      <c r="A1340" s="14"/>
      <c r="B1340" s="235"/>
      <c r="C1340" s="236"/>
      <c r="D1340" s="226" t="s">
        <v>144</v>
      </c>
      <c r="E1340" s="237" t="s">
        <v>19</v>
      </c>
      <c r="F1340" s="238" t="s">
        <v>1255</v>
      </c>
      <c r="G1340" s="236"/>
      <c r="H1340" s="239">
        <v>1.6499999999999999</v>
      </c>
      <c r="I1340" s="240"/>
      <c r="J1340" s="236"/>
      <c r="K1340" s="236"/>
      <c r="L1340" s="241"/>
      <c r="M1340" s="242"/>
      <c r="N1340" s="243"/>
      <c r="O1340" s="243"/>
      <c r="P1340" s="243"/>
      <c r="Q1340" s="243"/>
      <c r="R1340" s="243"/>
      <c r="S1340" s="243"/>
      <c r="T1340" s="24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45" t="s">
        <v>144</v>
      </c>
      <c r="AU1340" s="245" t="s">
        <v>84</v>
      </c>
      <c r="AV1340" s="14" t="s">
        <v>84</v>
      </c>
      <c r="AW1340" s="14" t="s">
        <v>36</v>
      </c>
      <c r="AX1340" s="14" t="s">
        <v>74</v>
      </c>
      <c r="AY1340" s="245" t="s">
        <v>132</v>
      </c>
    </row>
    <row r="1341" s="13" customFormat="1">
      <c r="A1341" s="13"/>
      <c r="B1341" s="224"/>
      <c r="C1341" s="225"/>
      <c r="D1341" s="226" t="s">
        <v>144</v>
      </c>
      <c r="E1341" s="227" t="s">
        <v>19</v>
      </c>
      <c r="F1341" s="228" t="s">
        <v>153</v>
      </c>
      <c r="G1341" s="225"/>
      <c r="H1341" s="227" t="s">
        <v>19</v>
      </c>
      <c r="I1341" s="229"/>
      <c r="J1341" s="225"/>
      <c r="K1341" s="225"/>
      <c r="L1341" s="230"/>
      <c r="M1341" s="231"/>
      <c r="N1341" s="232"/>
      <c r="O1341" s="232"/>
      <c r="P1341" s="232"/>
      <c r="Q1341" s="232"/>
      <c r="R1341" s="232"/>
      <c r="S1341" s="232"/>
      <c r="T1341" s="23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4" t="s">
        <v>144</v>
      </c>
      <c r="AU1341" s="234" t="s">
        <v>84</v>
      </c>
      <c r="AV1341" s="13" t="s">
        <v>82</v>
      </c>
      <c r="AW1341" s="13" t="s">
        <v>36</v>
      </c>
      <c r="AX1341" s="13" t="s">
        <v>74</v>
      </c>
      <c r="AY1341" s="234" t="s">
        <v>132</v>
      </c>
    </row>
    <row r="1342" s="14" customFormat="1">
      <c r="A1342" s="14"/>
      <c r="B1342" s="235"/>
      <c r="C1342" s="236"/>
      <c r="D1342" s="226" t="s">
        <v>144</v>
      </c>
      <c r="E1342" s="237" t="s">
        <v>19</v>
      </c>
      <c r="F1342" s="238" t="s">
        <v>1256</v>
      </c>
      <c r="G1342" s="236"/>
      <c r="H1342" s="239">
        <v>1.98</v>
      </c>
      <c r="I1342" s="240"/>
      <c r="J1342" s="236"/>
      <c r="K1342" s="236"/>
      <c r="L1342" s="241"/>
      <c r="M1342" s="242"/>
      <c r="N1342" s="243"/>
      <c r="O1342" s="243"/>
      <c r="P1342" s="243"/>
      <c r="Q1342" s="243"/>
      <c r="R1342" s="243"/>
      <c r="S1342" s="243"/>
      <c r="T1342" s="24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45" t="s">
        <v>144</v>
      </c>
      <c r="AU1342" s="245" t="s">
        <v>84</v>
      </c>
      <c r="AV1342" s="14" t="s">
        <v>84</v>
      </c>
      <c r="AW1342" s="14" t="s">
        <v>36</v>
      </c>
      <c r="AX1342" s="14" t="s">
        <v>74</v>
      </c>
      <c r="AY1342" s="245" t="s">
        <v>132</v>
      </c>
    </row>
    <row r="1343" s="13" customFormat="1">
      <c r="A1343" s="13"/>
      <c r="B1343" s="224"/>
      <c r="C1343" s="225"/>
      <c r="D1343" s="226" t="s">
        <v>144</v>
      </c>
      <c r="E1343" s="227" t="s">
        <v>19</v>
      </c>
      <c r="F1343" s="228" t="s">
        <v>167</v>
      </c>
      <c r="G1343" s="225"/>
      <c r="H1343" s="227" t="s">
        <v>19</v>
      </c>
      <c r="I1343" s="229"/>
      <c r="J1343" s="225"/>
      <c r="K1343" s="225"/>
      <c r="L1343" s="230"/>
      <c r="M1343" s="231"/>
      <c r="N1343" s="232"/>
      <c r="O1343" s="232"/>
      <c r="P1343" s="232"/>
      <c r="Q1343" s="232"/>
      <c r="R1343" s="232"/>
      <c r="S1343" s="232"/>
      <c r="T1343" s="23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34" t="s">
        <v>144</v>
      </c>
      <c r="AU1343" s="234" t="s">
        <v>84</v>
      </c>
      <c r="AV1343" s="13" t="s">
        <v>82</v>
      </c>
      <c r="AW1343" s="13" t="s">
        <v>36</v>
      </c>
      <c r="AX1343" s="13" t="s">
        <v>74</v>
      </c>
      <c r="AY1343" s="234" t="s">
        <v>132</v>
      </c>
    </row>
    <row r="1344" s="14" customFormat="1">
      <c r="A1344" s="14"/>
      <c r="B1344" s="235"/>
      <c r="C1344" s="236"/>
      <c r="D1344" s="226" t="s">
        <v>144</v>
      </c>
      <c r="E1344" s="237" t="s">
        <v>19</v>
      </c>
      <c r="F1344" s="238" t="s">
        <v>1254</v>
      </c>
      <c r="G1344" s="236"/>
      <c r="H1344" s="239">
        <v>1.3200000000000001</v>
      </c>
      <c r="I1344" s="240"/>
      <c r="J1344" s="236"/>
      <c r="K1344" s="236"/>
      <c r="L1344" s="241"/>
      <c r="M1344" s="242"/>
      <c r="N1344" s="243"/>
      <c r="O1344" s="243"/>
      <c r="P1344" s="243"/>
      <c r="Q1344" s="243"/>
      <c r="R1344" s="243"/>
      <c r="S1344" s="243"/>
      <c r="T1344" s="24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45" t="s">
        <v>144</v>
      </c>
      <c r="AU1344" s="245" t="s">
        <v>84</v>
      </c>
      <c r="AV1344" s="14" t="s">
        <v>84</v>
      </c>
      <c r="AW1344" s="14" t="s">
        <v>36</v>
      </c>
      <c r="AX1344" s="14" t="s">
        <v>74</v>
      </c>
      <c r="AY1344" s="245" t="s">
        <v>132</v>
      </c>
    </row>
    <row r="1345" s="15" customFormat="1">
      <c r="A1345" s="15"/>
      <c r="B1345" s="246"/>
      <c r="C1345" s="247"/>
      <c r="D1345" s="226" t="s">
        <v>144</v>
      </c>
      <c r="E1345" s="248" t="s">
        <v>19</v>
      </c>
      <c r="F1345" s="249" t="s">
        <v>147</v>
      </c>
      <c r="G1345" s="247"/>
      <c r="H1345" s="250">
        <v>6.2699999999999996</v>
      </c>
      <c r="I1345" s="251"/>
      <c r="J1345" s="247"/>
      <c r="K1345" s="247"/>
      <c r="L1345" s="252"/>
      <c r="M1345" s="253"/>
      <c r="N1345" s="254"/>
      <c r="O1345" s="254"/>
      <c r="P1345" s="254"/>
      <c r="Q1345" s="254"/>
      <c r="R1345" s="254"/>
      <c r="S1345" s="254"/>
      <c r="T1345" s="25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T1345" s="256" t="s">
        <v>144</v>
      </c>
      <c r="AU1345" s="256" t="s">
        <v>84</v>
      </c>
      <c r="AV1345" s="15" t="s">
        <v>140</v>
      </c>
      <c r="AW1345" s="15" t="s">
        <v>36</v>
      </c>
      <c r="AX1345" s="15" t="s">
        <v>82</v>
      </c>
      <c r="AY1345" s="256" t="s">
        <v>132</v>
      </c>
    </row>
    <row r="1346" s="2" customFormat="1" ht="24.15" customHeight="1">
      <c r="A1346" s="40"/>
      <c r="B1346" s="41"/>
      <c r="C1346" s="260" t="s">
        <v>1257</v>
      </c>
      <c r="D1346" s="260" t="s">
        <v>602</v>
      </c>
      <c r="E1346" s="261" t="s">
        <v>1258</v>
      </c>
      <c r="F1346" s="262" t="s">
        <v>1259</v>
      </c>
      <c r="G1346" s="263" t="s">
        <v>138</v>
      </c>
      <c r="H1346" s="264">
        <v>6.8970000000000002</v>
      </c>
      <c r="I1346" s="265"/>
      <c r="J1346" s="266">
        <f>ROUND(I1346*H1346,2)</f>
        <v>0</v>
      </c>
      <c r="K1346" s="262" t="s">
        <v>139</v>
      </c>
      <c r="L1346" s="267"/>
      <c r="M1346" s="268" t="s">
        <v>19</v>
      </c>
      <c r="N1346" s="269" t="s">
        <v>45</v>
      </c>
      <c r="O1346" s="86"/>
      <c r="P1346" s="215">
        <f>O1346*H1346</f>
        <v>0</v>
      </c>
      <c r="Q1346" s="215">
        <v>0.0074999999999999997</v>
      </c>
      <c r="R1346" s="215">
        <f>Q1346*H1346</f>
        <v>0.051727500000000003</v>
      </c>
      <c r="S1346" s="215">
        <v>0</v>
      </c>
      <c r="T1346" s="216">
        <f>S1346*H1346</f>
        <v>0</v>
      </c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R1346" s="217" t="s">
        <v>369</v>
      </c>
      <c r="AT1346" s="217" t="s">
        <v>602</v>
      </c>
      <c r="AU1346" s="217" t="s">
        <v>84</v>
      </c>
      <c r="AY1346" s="19" t="s">
        <v>132</v>
      </c>
      <c r="BE1346" s="218">
        <f>IF(N1346="základní",J1346,0)</f>
        <v>0</v>
      </c>
      <c r="BF1346" s="218">
        <f>IF(N1346="snížená",J1346,0)</f>
        <v>0</v>
      </c>
      <c r="BG1346" s="218">
        <f>IF(N1346="zákl. přenesená",J1346,0)</f>
        <v>0</v>
      </c>
      <c r="BH1346" s="218">
        <f>IF(N1346="sníž. přenesená",J1346,0)</f>
        <v>0</v>
      </c>
      <c r="BI1346" s="218">
        <f>IF(N1346="nulová",J1346,0)</f>
        <v>0</v>
      </c>
      <c r="BJ1346" s="19" t="s">
        <v>82</v>
      </c>
      <c r="BK1346" s="218">
        <f>ROUND(I1346*H1346,2)</f>
        <v>0</v>
      </c>
      <c r="BL1346" s="19" t="s">
        <v>257</v>
      </c>
      <c r="BM1346" s="217" t="s">
        <v>1260</v>
      </c>
    </row>
    <row r="1347" s="13" customFormat="1">
      <c r="A1347" s="13"/>
      <c r="B1347" s="224"/>
      <c r="C1347" s="225"/>
      <c r="D1347" s="226" t="s">
        <v>144</v>
      </c>
      <c r="E1347" s="227" t="s">
        <v>19</v>
      </c>
      <c r="F1347" s="228" t="s">
        <v>162</v>
      </c>
      <c r="G1347" s="225"/>
      <c r="H1347" s="227" t="s">
        <v>19</v>
      </c>
      <c r="I1347" s="229"/>
      <c r="J1347" s="225"/>
      <c r="K1347" s="225"/>
      <c r="L1347" s="230"/>
      <c r="M1347" s="231"/>
      <c r="N1347" s="232"/>
      <c r="O1347" s="232"/>
      <c r="P1347" s="232"/>
      <c r="Q1347" s="232"/>
      <c r="R1347" s="232"/>
      <c r="S1347" s="232"/>
      <c r="T1347" s="23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34" t="s">
        <v>144</v>
      </c>
      <c r="AU1347" s="234" t="s">
        <v>84</v>
      </c>
      <c r="AV1347" s="13" t="s">
        <v>82</v>
      </c>
      <c r="AW1347" s="13" t="s">
        <v>36</v>
      </c>
      <c r="AX1347" s="13" t="s">
        <v>74</v>
      </c>
      <c r="AY1347" s="234" t="s">
        <v>132</v>
      </c>
    </row>
    <row r="1348" s="14" customFormat="1">
      <c r="A1348" s="14"/>
      <c r="B1348" s="235"/>
      <c r="C1348" s="236"/>
      <c r="D1348" s="226" t="s">
        <v>144</v>
      </c>
      <c r="E1348" s="237" t="s">
        <v>19</v>
      </c>
      <c r="F1348" s="238" t="s">
        <v>1254</v>
      </c>
      <c r="G1348" s="236"/>
      <c r="H1348" s="239">
        <v>1.3200000000000001</v>
      </c>
      <c r="I1348" s="240"/>
      <c r="J1348" s="236"/>
      <c r="K1348" s="236"/>
      <c r="L1348" s="241"/>
      <c r="M1348" s="242"/>
      <c r="N1348" s="243"/>
      <c r="O1348" s="243"/>
      <c r="P1348" s="243"/>
      <c r="Q1348" s="243"/>
      <c r="R1348" s="243"/>
      <c r="S1348" s="243"/>
      <c r="T1348" s="24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45" t="s">
        <v>144</v>
      </c>
      <c r="AU1348" s="245" t="s">
        <v>84</v>
      </c>
      <c r="AV1348" s="14" t="s">
        <v>84</v>
      </c>
      <c r="AW1348" s="14" t="s">
        <v>36</v>
      </c>
      <c r="AX1348" s="14" t="s">
        <v>74</v>
      </c>
      <c r="AY1348" s="245" t="s">
        <v>132</v>
      </c>
    </row>
    <row r="1349" s="13" customFormat="1">
      <c r="A1349" s="13"/>
      <c r="B1349" s="224"/>
      <c r="C1349" s="225"/>
      <c r="D1349" s="226" t="s">
        <v>144</v>
      </c>
      <c r="E1349" s="227" t="s">
        <v>19</v>
      </c>
      <c r="F1349" s="228" t="s">
        <v>164</v>
      </c>
      <c r="G1349" s="225"/>
      <c r="H1349" s="227" t="s">
        <v>19</v>
      </c>
      <c r="I1349" s="229"/>
      <c r="J1349" s="225"/>
      <c r="K1349" s="225"/>
      <c r="L1349" s="230"/>
      <c r="M1349" s="231"/>
      <c r="N1349" s="232"/>
      <c r="O1349" s="232"/>
      <c r="P1349" s="232"/>
      <c r="Q1349" s="232"/>
      <c r="R1349" s="232"/>
      <c r="S1349" s="232"/>
      <c r="T1349" s="23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4" t="s">
        <v>144</v>
      </c>
      <c r="AU1349" s="234" t="s">
        <v>84</v>
      </c>
      <c r="AV1349" s="13" t="s">
        <v>82</v>
      </c>
      <c r="AW1349" s="13" t="s">
        <v>36</v>
      </c>
      <c r="AX1349" s="13" t="s">
        <v>74</v>
      </c>
      <c r="AY1349" s="234" t="s">
        <v>132</v>
      </c>
    </row>
    <row r="1350" s="14" customFormat="1">
      <c r="A1350" s="14"/>
      <c r="B1350" s="235"/>
      <c r="C1350" s="236"/>
      <c r="D1350" s="226" t="s">
        <v>144</v>
      </c>
      <c r="E1350" s="237" t="s">
        <v>19</v>
      </c>
      <c r="F1350" s="238" t="s">
        <v>1255</v>
      </c>
      <c r="G1350" s="236"/>
      <c r="H1350" s="239">
        <v>1.6499999999999999</v>
      </c>
      <c r="I1350" s="240"/>
      <c r="J1350" s="236"/>
      <c r="K1350" s="236"/>
      <c r="L1350" s="241"/>
      <c r="M1350" s="242"/>
      <c r="N1350" s="243"/>
      <c r="O1350" s="243"/>
      <c r="P1350" s="243"/>
      <c r="Q1350" s="243"/>
      <c r="R1350" s="243"/>
      <c r="S1350" s="243"/>
      <c r="T1350" s="24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45" t="s">
        <v>144</v>
      </c>
      <c r="AU1350" s="245" t="s">
        <v>84</v>
      </c>
      <c r="AV1350" s="14" t="s">
        <v>84</v>
      </c>
      <c r="AW1350" s="14" t="s">
        <v>36</v>
      </c>
      <c r="AX1350" s="14" t="s">
        <v>74</v>
      </c>
      <c r="AY1350" s="245" t="s">
        <v>132</v>
      </c>
    </row>
    <row r="1351" s="13" customFormat="1">
      <c r="A1351" s="13"/>
      <c r="B1351" s="224"/>
      <c r="C1351" s="225"/>
      <c r="D1351" s="226" t="s">
        <v>144</v>
      </c>
      <c r="E1351" s="227" t="s">
        <v>19</v>
      </c>
      <c r="F1351" s="228" t="s">
        <v>153</v>
      </c>
      <c r="G1351" s="225"/>
      <c r="H1351" s="227" t="s">
        <v>19</v>
      </c>
      <c r="I1351" s="229"/>
      <c r="J1351" s="225"/>
      <c r="K1351" s="225"/>
      <c r="L1351" s="230"/>
      <c r="M1351" s="231"/>
      <c r="N1351" s="232"/>
      <c r="O1351" s="232"/>
      <c r="P1351" s="232"/>
      <c r="Q1351" s="232"/>
      <c r="R1351" s="232"/>
      <c r="S1351" s="232"/>
      <c r="T1351" s="23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34" t="s">
        <v>144</v>
      </c>
      <c r="AU1351" s="234" t="s">
        <v>84</v>
      </c>
      <c r="AV1351" s="13" t="s">
        <v>82</v>
      </c>
      <c r="AW1351" s="13" t="s">
        <v>36</v>
      </c>
      <c r="AX1351" s="13" t="s">
        <v>74</v>
      </c>
      <c r="AY1351" s="234" t="s">
        <v>132</v>
      </c>
    </row>
    <row r="1352" s="14" customFormat="1">
      <c r="A1352" s="14"/>
      <c r="B1352" s="235"/>
      <c r="C1352" s="236"/>
      <c r="D1352" s="226" t="s">
        <v>144</v>
      </c>
      <c r="E1352" s="237" t="s">
        <v>19</v>
      </c>
      <c r="F1352" s="238" t="s">
        <v>1256</v>
      </c>
      <c r="G1352" s="236"/>
      <c r="H1352" s="239">
        <v>1.98</v>
      </c>
      <c r="I1352" s="240"/>
      <c r="J1352" s="236"/>
      <c r="K1352" s="236"/>
      <c r="L1352" s="241"/>
      <c r="M1352" s="242"/>
      <c r="N1352" s="243"/>
      <c r="O1352" s="243"/>
      <c r="P1352" s="243"/>
      <c r="Q1352" s="243"/>
      <c r="R1352" s="243"/>
      <c r="S1352" s="243"/>
      <c r="T1352" s="24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T1352" s="245" t="s">
        <v>144</v>
      </c>
      <c r="AU1352" s="245" t="s">
        <v>84</v>
      </c>
      <c r="AV1352" s="14" t="s">
        <v>84</v>
      </c>
      <c r="AW1352" s="14" t="s">
        <v>36</v>
      </c>
      <c r="AX1352" s="14" t="s">
        <v>74</v>
      </c>
      <c r="AY1352" s="245" t="s">
        <v>132</v>
      </c>
    </row>
    <row r="1353" s="13" customFormat="1">
      <c r="A1353" s="13"/>
      <c r="B1353" s="224"/>
      <c r="C1353" s="225"/>
      <c r="D1353" s="226" t="s">
        <v>144</v>
      </c>
      <c r="E1353" s="227" t="s">
        <v>19</v>
      </c>
      <c r="F1353" s="228" t="s">
        <v>167</v>
      </c>
      <c r="G1353" s="225"/>
      <c r="H1353" s="227" t="s">
        <v>19</v>
      </c>
      <c r="I1353" s="229"/>
      <c r="J1353" s="225"/>
      <c r="K1353" s="225"/>
      <c r="L1353" s="230"/>
      <c r="M1353" s="231"/>
      <c r="N1353" s="232"/>
      <c r="O1353" s="232"/>
      <c r="P1353" s="232"/>
      <c r="Q1353" s="232"/>
      <c r="R1353" s="232"/>
      <c r="S1353" s="232"/>
      <c r="T1353" s="23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34" t="s">
        <v>144</v>
      </c>
      <c r="AU1353" s="234" t="s">
        <v>84</v>
      </c>
      <c r="AV1353" s="13" t="s">
        <v>82</v>
      </c>
      <c r="AW1353" s="13" t="s">
        <v>36</v>
      </c>
      <c r="AX1353" s="13" t="s">
        <v>74</v>
      </c>
      <c r="AY1353" s="234" t="s">
        <v>132</v>
      </c>
    </row>
    <row r="1354" s="14" customFormat="1">
      <c r="A1354" s="14"/>
      <c r="B1354" s="235"/>
      <c r="C1354" s="236"/>
      <c r="D1354" s="226" t="s">
        <v>144</v>
      </c>
      <c r="E1354" s="237" t="s">
        <v>19</v>
      </c>
      <c r="F1354" s="238" t="s">
        <v>1254</v>
      </c>
      <c r="G1354" s="236"/>
      <c r="H1354" s="239">
        <v>1.3200000000000001</v>
      </c>
      <c r="I1354" s="240"/>
      <c r="J1354" s="236"/>
      <c r="K1354" s="236"/>
      <c r="L1354" s="241"/>
      <c r="M1354" s="242"/>
      <c r="N1354" s="243"/>
      <c r="O1354" s="243"/>
      <c r="P1354" s="243"/>
      <c r="Q1354" s="243"/>
      <c r="R1354" s="243"/>
      <c r="S1354" s="243"/>
      <c r="T1354" s="24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45" t="s">
        <v>144</v>
      </c>
      <c r="AU1354" s="245" t="s">
        <v>84</v>
      </c>
      <c r="AV1354" s="14" t="s">
        <v>84</v>
      </c>
      <c r="AW1354" s="14" t="s">
        <v>36</v>
      </c>
      <c r="AX1354" s="14" t="s">
        <v>74</v>
      </c>
      <c r="AY1354" s="245" t="s">
        <v>132</v>
      </c>
    </row>
    <row r="1355" s="15" customFormat="1">
      <c r="A1355" s="15"/>
      <c r="B1355" s="246"/>
      <c r="C1355" s="247"/>
      <c r="D1355" s="226" t="s">
        <v>144</v>
      </c>
      <c r="E1355" s="248" t="s">
        <v>19</v>
      </c>
      <c r="F1355" s="249" t="s">
        <v>147</v>
      </c>
      <c r="G1355" s="247"/>
      <c r="H1355" s="250">
        <v>6.2699999999999996</v>
      </c>
      <c r="I1355" s="251"/>
      <c r="J1355" s="247"/>
      <c r="K1355" s="247"/>
      <c r="L1355" s="252"/>
      <c r="M1355" s="253"/>
      <c r="N1355" s="254"/>
      <c r="O1355" s="254"/>
      <c r="P1355" s="254"/>
      <c r="Q1355" s="254"/>
      <c r="R1355" s="254"/>
      <c r="S1355" s="254"/>
      <c r="T1355" s="25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T1355" s="256" t="s">
        <v>144</v>
      </c>
      <c r="AU1355" s="256" t="s">
        <v>84</v>
      </c>
      <c r="AV1355" s="15" t="s">
        <v>140</v>
      </c>
      <c r="AW1355" s="15" t="s">
        <v>36</v>
      </c>
      <c r="AX1355" s="15" t="s">
        <v>82</v>
      </c>
      <c r="AY1355" s="256" t="s">
        <v>132</v>
      </c>
    </row>
    <row r="1356" s="14" customFormat="1">
      <c r="A1356" s="14"/>
      <c r="B1356" s="235"/>
      <c r="C1356" s="236"/>
      <c r="D1356" s="226" t="s">
        <v>144</v>
      </c>
      <c r="E1356" s="236"/>
      <c r="F1356" s="238" t="s">
        <v>1261</v>
      </c>
      <c r="G1356" s="236"/>
      <c r="H1356" s="239">
        <v>6.8970000000000002</v>
      </c>
      <c r="I1356" s="240"/>
      <c r="J1356" s="236"/>
      <c r="K1356" s="236"/>
      <c r="L1356" s="241"/>
      <c r="M1356" s="242"/>
      <c r="N1356" s="243"/>
      <c r="O1356" s="243"/>
      <c r="P1356" s="243"/>
      <c r="Q1356" s="243"/>
      <c r="R1356" s="243"/>
      <c r="S1356" s="243"/>
      <c r="T1356" s="24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45" t="s">
        <v>144</v>
      </c>
      <c r="AU1356" s="245" t="s">
        <v>84</v>
      </c>
      <c r="AV1356" s="14" t="s">
        <v>84</v>
      </c>
      <c r="AW1356" s="14" t="s">
        <v>4</v>
      </c>
      <c r="AX1356" s="14" t="s">
        <v>82</v>
      </c>
      <c r="AY1356" s="245" t="s">
        <v>132</v>
      </c>
    </row>
    <row r="1357" s="2" customFormat="1" ht="33" customHeight="1">
      <c r="A1357" s="40"/>
      <c r="B1357" s="41"/>
      <c r="C1357" s="206" t="s">
        <v>1262</v>
      </c>
      <c r="D1357" s="206" t="s">
        <v>135</v>
      </c>
      <c r="E1357" s="207" t="s">
        <v>1263</v>
      </c>
      <c r="F1357" s="208" t="s">
        <v>1264</v>
      </c>
      <c r="G1357" s="209" t="s">
        <v>180</v>
      </c>
      <c r="H1357" s="210">
        <v>139.19999999999999</v>
      </c>
      <c r="I1357" s="211"/>
      <c r="J1357" s="212">
        <f>ROUND(I1357*H1357,2)</f>
        <v>0</v>
      </c>
      <c r="K1357" s="208" t="s">
        <v>139</v>
      </c>
      <c r="L1357" s="46"/>
      <c r="M1357" s="213" t="s">
        <v>19</v>
      </c>
      <c r="N1357" s="214" t="s">
        <v>45</v>
      </c>
      <c r="O1357" s="86"/>
      <c r="P1357" s="215">
        <f>O1357*H1357</f>
        <v>0</v>
      </c>
      <c r="Q1357" s="215">
        <v>0.00020000000000000001</v>
      </c>
      <c r="R1357" s="215">
        <f>Q1357*H1357</f>
        <v>0.02784</v>
      </c>
      <c r="S1357" s="215">
        <v>0</v>
      </c>
      <c r="T1357" s="216">
        <f>S1357*H1357</f>
        <v>0</v>
      </c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R1357" s="217" t="s">
        <v>257</v>
      </c>
      <c r="AT1357" s="217" t="s">
        <v>135</v>
      </c>
      <c r="AU1357" s="217" t="s">
        <v>84</v>
      </c>
      <c r="AY1357" s="19" t="s">
        <v>132</v>
      </c>
      <c r="BE1357" s="218">
        <f>IF(N1357="základní",J1357,0)</f>
        <v>0</v>
      </c>
      <c r="BF1357" s="218">
        <f>IF(N1357="snížená",J1357,0)</f>
        <v>0</v>
      </c>
      <c r="BG1357" s="218">
        <f>IF(N1357="zákl. přenesená",J1357,0)</f>
        <v>0</v>
      </c>
      <c r="BH1357" s="218">
        <f>IF(N1357="sníž. přenesená",J1357,0)</f>
        <v>0</v>
      </c>
      <c r="BI1357" s="218">
        <f>IF(N1357="nulová",J1357,0)</f>
        <v>0</v>
      </c>
      <c r="BJ1357" s="19" t="s">
        <v>82</v>
      </c>
      <c r="BK1357" s="218">
        <f>ROUND(I1357*H1357,2)</f>
        <v>0</v>
      </c>
      <c r="BL1357" s="19" t="s">
        <v>257</v>
      </c>
      <c r="BM1357" s="217" t="s">
        <v>1265</v>
      </c>
    </row>
    <row r="1358" s="2" customFormat="1">
      <c r="A1358" s="40"/>
      <c r="B1358" s="41"/>
      <c r="C1358" s="42"/>
      <c r="D1358" s="219" t="s">
        <v>142</v>
      </c>
      <c r="E1358" s="42"/>
      <c r="F1358" s="220" t="s">
        <v>1266</v>
      </c>
      <c r="G1358" s="42"/>
      <c r="H1358" s="42"/>
      <c r="I1358" s="221"/>
      <c r="J1358" s="42"/>
      <c r="K1358" s="42"/>
      <c r="L1358" s="46"/>
      <c r="M1358" s="222"/>
      <c r="N1358" s="223"/>
      <c r="O1358" s="86"/>
      <c r="P1358" s="86"/>
      <c r="Q1358" s="86"/>
      <c r="R1358" s="86"/>
      <c r="S1358" s="86"/>
      <c r="T1358" s="87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T1358" s="19" t="s">
        <v>142</v>
      </c>
      <c r="AU1358" s="19" t="s">
        <v>84</v>
      </c>
    </row>
    <row r="1359" s="13" customFormat="1">
      <c r="A1359" s="13"/>
      <c r="B1359" s="224"/>
      <c r="C1359" s="225"/>
      <c r="D1359" s="226" t="s">
        <v>144</v>
      </c>
      <c r="E1359" s="227" t="s">
        <v>19</v>
      </c>
      <c r="F1359" s="228" t="s">
        <v>162</v>
      </c>
      <c r="G1359" s="225"/>
      <c r="H1359" s="227" t="s">
        <v>19</v>
      </c>
      <c r="I1359" s="229"/>
      <c r="J1359" s="225"/>
      <c r="K1359" s="225"/>
      <c r="L1359" s="230"/>
      <c r="M1359" s="231"/>
      <c r="N1359" s="232"/>
      <c r="O1359" s="232"/>
      <c r="P1359" s="232"/>
      <c r="Q1359" s="232"/>
      <c r="R1359" s="232"/>
      <c r="S1359" s="232"/>
      <c r="T1359" s="23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34" t="s">
        <v>144</v>
      </c>
      <c r="AU1359" s="234" t="s">
        <v>84</v>
      </c>
      <c r="AV1359" s="13" t="s">
        <v>82</v>
      </c>
      <c r="AW1359" s="13" t="s">
        <v>36</v>
      </c>
      <c r="AX1359" s="13" t="s">
        <v>74</v>
      </c>
      <c r="AY1359" s="234" t="s">
        <v>132</v>
      </c>
    </row>
    <row r="1360" s="14" customFormat="1">
      <c r="A1360" s="14"/>
      <c r="B1360" s="235"/>
      <c r="C1360" s="236"/>
      <c r="D1360" s="226" t="s">
        <v>144</v>
      </c>
      <c r="E1360" s="237" t="s">
        <v>19</v>
      </c>
      <c r="F1360" s="238" t="s">
        <v>1267</v>
      </c>
      <c r="G1360" s="236"/>
      <c r="H1360" s="239">
        <v>26.699999999999999</v>
      </c>
      <c r="I1360" s="240"/>
      <c r="J1360" s="236"/>
      <c r="K1360" s="236"/>
      <c r="L1360" s="241"/>
      <c r="M1360" s="242"/>
      <c r="N1360" s="243"/>
      <c r="O1360" s="243"/>
      <c r="P1360" s="243"/>
      <c r="Q1360" s="243"/>
      <c r="R1360" s="243"/>
      <c r="S1360" s="243"/>
      <c r="T1360" s="24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45" t="s">
        <v>144</v>
      </c>
      <c r="AU1360" s="245" t="s">
        <v>84</v>
      </c>
      <c r="AV1360" s="14" t="s">
        <v>84</v>
      </c>
      <c r="AW1360" s="14" t="s">
        <v>36</v>
      </c>
      <c r="AX1360" s="14" t="s">
        <v>74</v>
      </c>
      <c r="AY1360" s="245" t="s">
        <v>132</v>
      </c>
    </row>
    <row r="1361" s="13" customFormat="1">
      <c r="A1361" s="13"/>
      <c r="B1361" s="224"/>
      <c r="C1361" s="225"/>
      <c r="D1361" s="226" t="s">
        <v>144</v>
      </c>
      <c r="E1361" s="227" t="s">
        <v>19</v>
      </c>
      <c r="F1361" s="228" t="s">
        <v>164</v>
      </c>
      <c r="G1361" s="225"/>
      <c r="H1361" s="227" t="s">
        <v>19</v>
      </c>
      <c r="I1361" s="229"/>
      <c r="J1361" s="225"/>
      <c r="K1361" s="225"/>
      <c r="L1361" s="230"/>
      <c r="M1361" s="231"/>
      <c r="N1361" s="232"/>
      <c r="O1361" s="232"/>
      <c r="P1361" s="232"/>
      <c r="Q1361" s="232"/>
      <c r="R1361" s="232"/>
      <c r="S1361" s="232"/>
      <c r="T1361" s="23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4" t="s">
        <v>144</v>
      </c>
      <c r="AU1361" s="234" t="s">
        <v>84</v>
      </c>
      <c r="AV1361" s="13" t="s">
        <v>82</v>
      </c>
      <c r="AW1361" s="13" t="s">
        <v>36</v>
      </c>
      <c r="AX1361" s="13" t="s">
        <v>74</v>
      </c>
      <c r="AY1361" s="234" t="s">
        <v>132</v>
      </c>
    </row>
    <row r="1362" s="14" customFormat="1">
      <c r="A1362" s="14"/>
      <c r="B1362" s="235"/>
      <c r="C1362" s="236"/>
      <c r="D1362" s="226" t="s">
        <v>144</v>
      </c>
      <c r="E1362" s="237" t="s">
        <v>19</v>
      </c>
      <c r="F1362" s="238" t="s">
        <v>1268</v>
      </c>
      <c r="G1362" s="236"/>
      <c r="H1362" s="239">
        <v>38</v>
      </c>
      <c r="I1362" s="240"/>
      <c r="J1362" s="236"/>
      <c r="K1362" s="236"/>
      <c r="L1362" s="241"/>
      <c r="M1362" s="242"/>
      <c r="N1362" s="243"/>
      <c r="O1362" s="243"/>
      <c r="P1362" s="243"/>
      <c r="Q1362" s="243"/>
      <c r="R1362" s="243"/>
      <c r="S1362" s="243"/>
      <c r="T1362" s="24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45" t="s">
        <v>144</v>
      </c>
      <c r="AU1362" s="245" t="s">
        <v>84</v>
      </c>
      <c r="AV1362" s="14" t="s">
        <v>84</v>
      </c>
      <c r="AW1362" s="14" t="s">
        <v>36</v>
      </c>
      <c r="AX1362" s="14" t="s">
        <v>74</v>
      </c>
      <c r="AY1362" s="245" t="s">
        <v>132</v>
      </c>
    </row>
    <row r="1363" s="13" customFormat="1">
      <c r="A1363" s="13"/>
      <c r="B1363" s="224"/>
      <c r="C1363" s="225"/>
      <c r="D1363" s="226" t="s">
        <v>144</v>
      </c>
      <c r="E1363" s="227" t="s">
        <v>19</v>
      </c>
      <c r="F1363" s="228" t="s">
        <v>153</v>
      </c>
      <c r="G1363" s="225"/>
      <c r="H1363" s="227" t="s">
        <v>19</v>
      </c>
      <c r="I1363" s="229"/>
      <c r="J1363" s="225"/>
      <c r="K1363" s="225"/>
      <c r="L1363" s="230"/>
      <c r="M1363" s="231"/>
      <c r="N1363" s="232"/>
      <c r="O1363" s="232"/>
      <c r="P1363" s="232"/>
      <c r="Q1363" s="232"/>
      <c r="R1363" s="232"/>
      <c r="S1363" s="232"/>
      <c r="T1363" s="23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34" t="s">
        <v>144</v>
      </c>
      <c r="AU1363" s="234" t="s">
        <v>84</v>
      </c>
      <c r="AV1363" s="13" t="s">
        <v>82</v>
      </c>
      <c r="AW1363" s="13" t="s">
        <v>36</v>
      </c>
      <c r="AX1363" s="13" t="s">
        <v>74</v>
      </c>
      <c r="AY1363" s="234" t="s">
        <v>132</v>
      </c>
    </row>
    <row r="1364" s="14" customFormat="1">
      <c r="A1364" s="14"/>
      <c r="B1364" s="235"/>
      <c r="C1364" s="236"/>
      <c r="D1364" s="226" t="s">
        <v>144</v>
      </c>
      <c r="E1364" s="237" t="s">
        <v>19</v>
      </c>
      <c r="F1364" s="238" t="s">
        <v>1269</v>
      </c>
      <c r="G1364" s="236"/>
      <c r="H1364" s="239">
        <v>47.799999999999997</v>
      </c>
      <c r="I1364" s="240"/>
      <c r="J1364" s="236"/>
      <c r="K1364" s="236"/>
      <c r="L1364" s="241"/>
      <c r="M1364" s="242"/>
      <c r="N1364" s="243"/>
      <c r="O1364" s="243"/>
      <c r="P1364" s="243"/>
      <c r="Q1364" s="243"/>
      <c r="R1364" s="243"/>
      <c r="S1364" s="243"/>
      <c r="T1364" s="24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45" t="s">
        <v>144</v>
      </c>
      <c r="AU1364" s="245" t="s">
        <v>84</v>
      </c>
      <c r="AV1364" s="14" t="s">
        <v>84</v>
      </c>
      <c r="AW1364" s="14" t="s">
        <v>36</v>
      </c>
      <c r="AX1364" s="14" t="s">
        <v>74</v>
      </c>
      <c r="AY1364" s="245" t="s">
        <v>132</v>
      </c>
    </row>
    <row r="1365" s="13" customFormat="1">
      <c r="A1365" s="13"/>
      <c r="B1365" s="224"/>
      <c r="C1365" s="225"/>
      <c r="D1365" s="226" t="s">
        <v>144</v>
      </c>
      <c r="E1365" s="227" t="s">
        <v>19</v>
      </c>
      <c r="F1365" s="228" t="s">
        <v>167</v>
      </c>
      <c r="G1365" s="225"/>
      <c r="H1365" s="227" t="s">
        <v>19</v>
      </c>
      <c r="I1365" s="229"/>
      <c r="J1365" s="225"/>
      <c r="K1365" s="225"/>
      <c r="L1365" s="230"/>
      <c r="M1365" s="231"/>
      <c r="N1365" s="232"/>
      <c r="O1365" s="232"/>
      <c r="P1365" s="232"/>
      <c r="Q1365" s="232"/>
      <c r="R1365" s="232"/>
      <c r="S1365" s="232"/>
      <c r="T1365" s="23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34" t="s">
        <v>144</v>
      </c>
      <c r="AU1365" s="234" t="s">
        <v>84</v>
      </c>
      <c r="AV1365" s="13" t="s">
        <v>82</v>
      </c>
      <c r="AW1365" s="13" t="s">
        <v>36</v>
      </c>
      <c r="AX1365" s="13" t="s">
        <v>74</v>
      </c>
      <c r="AY1365" s="234" t="s">
        <v>132</v>
      </c>
    </row>
    <row r="1366" s="14" customFormat="1">
      <c r="A1366" s="14"/>
      <c r="B1366" s="235"/>
      <c r="C1366" s="236"/>
      <c r="D1366" s="226" t="s">
        <v>144</v>
      </c>
      <c r="E1366" s="237" t="s">
        <v>19</v>
      </c>
      <c r="F1366" s="238" t="s">
        <v>1267</v>
      </c>
      <c r="G1366" s="236"/>
      <c r="H1366" s="239">
        <v>26.699999999999999</v>
      </c>
      <c r="I1366" s="240"/>
      <c r="J1366" s="236"/>
      <c r="K1366" s="236"/>
      <c r="L1366" s="241"/>
      <c r="M1366" s="242"/>
      <c r="N1366" s="243"/>
      <c r="O1366" s="243"/>
      <c r="P1366" s="243"/>
      <c r="Q1366" s="243"/>
      <c r="R1366" s="243"/>
      <c r="S1366" s="243"/>
      <c r="T1366" s="24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45" t="s">
        <v>144</v>
      </c>
      <c r="AU1366" s="245" t="s">
        <v>84</v>
      </c>
      <c r="AV1366" s="14" t="s">
        <v>84</v>
      </c>
      <c r="AW1366" s="14" t="s">
        <v>36</v>
      </c>
      <c r="AX1366" s="14" t="s">
        <v>74</v>
      </c>
      <c r="AY1366" s="245" t="s">
        <v>132</v>
      </c>
    </row>
    <row r="1367" s="15" customFormat="1">
      <c r="A1367" s="15"/>
      <c r="B1367" s="246"/>
      <c r="C1367" s="247"/>
      <c r="D1367" s="226" t="s">
        <v>144</v>
      </c>
      <c r="E1367" s="248" t="s">
        <v>19</v>
      </c>
      <c r="F1367" s="249" t="s">
        <v>147</v>
      </c>
      <c r="G1367" s="247"/>
      <c r="H1367" s="250">
        <v>139.19999999999999</v>
      </c>
      <c r="I1367" s="251"/>
      <c r="J1367" s="247"/>
      <c r="K1367" s="247"/>
      <c r="L1367" s="252"/>
      <c r="M1367" s="253"/>
      <c r="N1367" s="254"/>
      <c r="O1367" s="254"/>
      <c r="P1367" s="254"/>
      <c r="Q1367" s="254"/>
      <c r="R1367" s="254"/>
      <c r="S1367" s="254"/>
      <c r="T1367" s="25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T1367" s="256" t="s">
        <v>144</v>
      </c>
      <c r="AU1367" s="256" t="s">
        <v>84</v>
      </c>
      <c r="AV1367" s="15" t="s">
        <v>140</v>
      </c>
      <c r="AW1367" s="15" t="s">
        <v>36</v>
      </c>
      <c r="AX1367" s="15" t="s">
        <v>82</v>
      </c>
      <c r="AY1367" s="256" t="s">
        <v>132</v>
      </c>
    </row>
    <row r="1368" s="2" customFormat="1" ht="16.5" customHeight="1">
      <c r="A1368" s="40"/>
      <c r="B1368" s="41"/>
      <c r="C1368" s="260" t="s">
        <v>1270</v>
      </c>
      <c r="D1368" s="260" t="s">
        <v>602</v>
      </c>
      <c r="E1368" s="261" t="s">
        <v>1271</v>
      </c>
      <c r="F1368" s="262" t="s">
        <v>1272</v>
      </c>
      <c r="G1368" s="263" t="s">
        <v>180</v>
      </c>
      <c r="H1368" s="264">
        <v>146.16</v>
      </c>
      <c r="I1368" s="265"/>
      <c r="J1368" s="266">
        <f>ROUND(I1368*H1368,2)</f>
        <v>0</v>
      </c>
      <c r="K1368" s="262" t="s">
        <v>139</v>
      </c>
      <c r="L1368" s="267"/>
      <c r="M1368" s="268" t="s">
        <v>19</v>
      </c>
      <c r="N1368" s="269" t="s">
        <v>45</v>
      </c>
      <c r="O1368" s="86"/>
      <c r="P1368" s="215">
        <f>O1368*H1368</f>
        <v>0</v>
      </c>
      <c r="Q1368" s="215">
        <v>0.00012</v>
      </c>
      <c r="R1368" s="215">
        <f>Q1368*H1368</f>
        <v>0.017539200000000001</v>
      </c>
      <c r="S1368" s="215">
        <v>0</v>
      </c>
      <c r="T1368" s="216">
        <f>S1368*H1368</f>
        <v>0</v>
      </c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R1368" s="217" t="s">
        <v>369</v>
      </c>
      <c r="AT1368" s="217" t="s">
        <v>602</v>
      </c>
      <c r="AU1368" s="217" t="s">
        <v>84</v>
      </c>
      <c r="AY1368" s="19" t="s">
        <v>132</v>
      </c>
      <c r="BE1368" s="218">
        <f>IF(N1368="základní",J1368,0)</f>
        <v>0</v>
      </c>
      <c r="BF1368" s="218">
        <f>IF(N1368="snížená",J1368,0)</f>
        <v>0</v>
      </c>
      <c r="BG1368" s="218">
        <f>IF(N1368="zákl. přenesená",J1368,0)</f>
        <v>0</v>
      </c>
      <c r="BH1368" s="218">
        <f>IF(N1368="sníž. přenesená",J1368,0)</f>
        <v>0</v>
      </c>
      <c r="BI1368" s="218">
        <f>IF(N1368="nulová",J1368,0)</f>
        <v>0</v>
      </c>
      <c r="BJ1368" s="19" t="s">
        <v>82</v>
      </c>
      <c r="BK1368" s="218">
        <f>ROUND(I1368*H1368,2)</f>
        <v>0</v>
      </c>
      <c r="BL1368" s="19" t="s">
        <v>257</v>
      </c>
      <c r="BM1368" s="217" t="s">
        <v>1273</v>
      </c>
    </row>
    <row r="1369" s="13" customFormat="1">
      <c r="A1369" s="13"/>
      <c r="B1369" s="224"/>
      <c r="C1369" s="225"/>
      <c r="D1369" s="226" t="s">
        <v>144</v>
      </c>
      <c r="E1369" s="227" t="s">
        <v>19</v>
      </c>
      <c r="F1369" s="228" t="s">
        <v>162</v>
      </c>
      <c r="G1369" s="225"/>
      <c r="H1369" s="227" t="s">
        <v>19</v>
      </c>
      <c r="I1369" s="229"/>
      <c r="J1369" s="225"/>
      <c r="K1369" s="225"/>
      <c r="L1369" s="230"/>
      <c r="M1369" s="231"/>
      <c r="N1369" s="232"/>
      <c r="O1369" s="232"/>
      <c r="P1369" s="232"/>
      <c r="Q1369" s="232"/>
      <c r="R1369" s="232"/>
      <c r="S1369" s="232"/>
      <c r="T1369" s="23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34" t="s">
        <v>144</v>
      </c>
      <c r="AU1369" s="234" t="s">
        <v>84</v>
      </c>
      <c r="AV1369" s="13" t="s">
        <v>82</v>
      </c>
      <c r="AW1369" s="13" t="s">
        <v>36</v>
      </c>
      <c r="AX1369" s="13" t="s">
        <v>74</v>
      </c>
      <c r="AY1369" s="234" t="s">
        <v>132</v>
      </c>
    </row>
    <row r="1370" s="14" customFormat="1">
      <c r="A1370" s="14"/>
      <c r="B1370" s="235"/>
      <c r="C1370" s="236"/>
      <c r="D1370" s="226" t="s">
        <v>144</v>
      </c>
      <c r="E1370" s="237" t="s">
        <v>19</v>
      </c>
      <c r="F1370" s="238" t="s">
        <v>1267</v>
      </c>
      <c r="G1370" s="236"/>
      <c r="H1370" s="239">
        <v>26.699999999999999</v>
      </c>
      <c r="I1370" s="240"/>
      <c r="J1370" s="236"/>
      <c r="K1370" s="236"/>
      <c r="L1370" s="241"/>
      <c r="M1370" s="242"/>
      <c r="N1370" s="243"/>
      <c r="O1370" s="243"/>
      <c r="P1370" s="243"/>
      <c r="Q1370" s="243"/>
      <c r="R1370" s="243"/>
      <c r="S1370" s="243"/>
      <c r="T1370" s="24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45" t="s">
        <v>144</v>
      </c>
      <c r="AU1370" s="245" t="s">
        <v>84</v>
      </c>
      <c r="AV1370" s="14" t="s">
        <v>84</v>
      </c>
      <c r="AW1370" s="14" t="s">
        <v>36</v>
      </c>
      <c r="AX1370" s="14" t="s">
        <v>74</v>
      </c>
      <c r="AY1370" s="245" t="s">
        <v>132</v>
      </c>
    </row>
    <row r="1371" s="13" customFormat="1">
      <c r="A1371" s="13"/>
      <c r="B1371" s="224"/>
      <c r="C1371" s="225"/>
      <c r="D1371" s="226" t="s">
        <v>144</v>
      </c>
      <c r="E1371" s="227" t="s">
        <v>19</v>
      </c>
      <c r="F1371" s="228" t="s">
        <v>164</v>
      </c>
      <c r="G1371" s="225"/>
      <c r="H1371" s="227" t="s">
        <v>19</v>
      </c>
      <c r="I1371" s="229"/>
      <c r="J1371" s="225"/>
      <c r="K1371" s="225"/>
      <c r="L1371" s="230"/>
      <c r="M1371" s="231"/>
      <c r="N1371" s="232"/>
      <c r="O1371" s="232"/>
      <c r="P1371" s="232"/>
      <c r="Q1371" s="232"/>
      <c r="R1371" s="232"/>
      <c r="S1371" s="232"/>
      <c r="T1371" s="23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4" t="s">
        <v>144</v>
      </c>
      <c r="AU1371" s="234" t="s">
        <v>84</v>
      </c>
      <c r="AV1371" s="13" t="s">
        <v>82</v>
      </c>
      <c r="AW1371" s="13" t="s">
        <v>36</v>
      </c>
      <c r="AX1371" s="13" t="s">
        <v>74</v>
      </c>
      <c r="AY1371" s="234" t="s">
        <v>132</v>
      </c>
    </row>
    <row r="1372" s="14" customFormat="1">
      <c r="A1372" s="14"/>
      <c r="B1372" s="235"/>
      <c r="C1372" s="236"/>
      <c r="D1372" s="226" t="s">
        <v>144</v>
      </c>
      <c r="E1372" s="237" t="s">
        <v>19</v>
      </c>
      <c r="F1372" s="238" t="s">
        <v>1268</v>
      </c>
      <c r="G1372" s="236"/>
      <c r="H1372" s="239">
        <v>38</v>
      </c>
      <c r="I1372" s="240"/>
      <c r="J1372" s="236"/>
      <c r="K1372" s="236"/>
      <c r="L1372" s="241"/>
      <c r="M1372" s="242"/>
      <c r="N1372" s="243"/>
      <c r="O1372" s="243"/>
      <c r="P1372" s="243"/>
      <c r="Q1372" s="243"/>
      <c r="R1372" s="243"/>
      <c r="S1372" s="243"/>
      <c r="T1372" s="24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45" t="s">
        <v>144</v>
      </c>
      <c r="AU1372" s="245" t="s">
        <v>84</v>
      </c>
      <c r="AV1372" s="14" t="s">
        <v>84</v>
      </c>
      <c r="AW1372" s="14" t="s">
        <v>36</v>
      </c>
      <c r="AX1372" s="14" t="s">
        <v>74</v>
      </c>
      <c r="AY1372" s="245" t="s">
        <v>132</v>
      </c>
    </row>
    <row r="1373" s="13" customFormat="1">
      <c r="A1373" s="13"/>
      <c r="B1373" s="224"/>
      <c r="C1373" s="225"/>
      <c r="D1373" s="226" t="s">
        <v>144</v>
      </c>
      <c r="E1373" s="227" t="s">
        <v>19</v>
      </c>
      <c r="F1373" s="228" t="s">
        <v>153</v>
      </c>
      <c r="G1373" s="225"/>
      <c r="H1373" s="227" t="s">
        <v>19</v>
      </c>
      <c r="I1373" s="229"/>
      <c r="J1373" s="225"/>
      <c r="K1373" s="225"/>
      <c r="L1373" s="230"/>
      <c r="M1373" s="231"/>
      <c r="N1373" s="232"/>
      <c r="O1373" s="232"/>
      <c r="P1373" s="232"/>
      <c r="Q1373" s="232"/>
      <c r="R1373" s="232"/>
      <c r="S1373" s="232"/>
      <c r="T1373" s="23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34" t="s">
        <v>144</v>
      </c>
      <c r="AU1373" s="234" t="s">
        <v>84</v>
      </c>
      <c r="AV1373" s="13" t="s">
        <v>82</v>
      </c>
      <c r="AW1373" s="13" t="s">
        <v>36</v>
      </c>
      <c r="AX1373" s="13" t="s">
        <v>74</v>
      </c>
      <c r="AY1373" s="234" t="s">
        <v>132</v>
      </c>
    </row>
    <row r="1374" s="14" customFormat="1">
      <c r="A1374" s="14"/>
      <c r="B1374" s="235"/>
      <c r="C1374" s="236"/>
      <c r="D1374" s="226" t="s">
        <v>144</v>
      </c>
      <c r="E1374" s="237" t="s">
        <v>19</v>
      </c>
      <c r="F1374" s="238" t="s">
        <v>1269</v>
      </c>
      <c r="G1374" s="236"/>
      <c r="H1374" s="239">
        <v>47.799999999999997</v>
      </c>
      <c r="I1374" s="240"/>
      <c r="J1374" s="236"/>
      <c r="K1374" s="236"/>
      <c r="L1374" s="241"/>
      <c r="M1374" s="242"/>
      <c r="N1374" s="243"/>
      <c r="O1374" s="243"/>
      <c r="P1374" s="243"/>
      <c r="Q1374" s="243"/>
      <c r="R1374" s="243"/>
      <c r="S1374" s="243"/>
      <c r="T1374" s="24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45" t="s">
        <v>144</v>
      </c>
      <c r="AU1374" s="245" t="s">
        <v>84</v>
      </c>
      <c r="AV1374" s="14" t="s">
        <v>84</v>
      </c>
      <c r="AW1374" s="14" t="s">
        <v>36</v>
      </c>
      <c r="AX1374" s="14" t="s">
        <v>74</v>
      </c>
      <c r="AY1374" s="245" t="s">
        <v>132</v>
      </c>
    </row>
    <row r="1375" s="13" customFormat="1">
      <c r="A1375" s="13"/>
      <c r="B1375" s="224"/>
      <c r="C1375" s="225"/>
      <c r="D1375" s="226" t="s">
        <v>144</v>
      </c>
      <c r="E1375" s="227" t="s">
        <v>19</v>
      </c>
      <c r="F1375" s="228" t="s">
        <v>167</v>
      </c>
      <c r="G1375" s="225"/>
      <c r="H1375" s="227" t="s">
        <v>19</v>
      </c>
      <c r="I1375" s="229"/>
      <c r="J1375" s="225"/>
      <c r="K1375" s="225"/>
      <c r="L1375" s="230"/>
      <c r="M1375" s="231"/>
      <c r="N1375" s="232"/>
      <c r="O1375" s="232"/>
      <c r="P1375" s="232"/>
      <c r="Q1375" s="232"/>
      <c r="R1375" s="232"/>
      <c r="S1375" s="232"/>
      <c r="T1375" s="23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34" t="s">
        <v>144</v>
      </c>
      <c r="AU1375" s="234" t="s">
        <v>84</v>
      </c>
      <c r="AV1375" s="13" t="s">
        <v>82</v>
      </c>
      <c r="AW1375" s="13" t="s">
        <v>36</v>
      </c>
      <c r="AX1375" s="13" t="s">
        <v>74</v>
      </c>
      <c r="AY1375" s="234" t="s">
        <v>132</v>
      </c>
    </row>
    <row r="1376" s="14" customFormat="1">
      <c r="A1376" s="14"/>
      <c r="B1376" s="235"/>
      <c r="C1376" s="236"/>
      <c r="D1376" s="226" t="s">
        <v>144</v>
      </c>
      <c r="E1376" s="237" t="s">
        <v>19</v>
      </c>
      <c r="F1376" s="238" t="s">
        <v>1267</v>
      </c>
      <c r="G1376" s="236"/>
      <c r="H1376" s="239">
        <v>26.699999999999999</v>
      </c>
      <c r="I1376" s="240"/>
      <c r="J1376" s="236"/>
      <c r="K1376" s="236"/>
      <c r="L1376" s="241"/>
      <c r="M1376" s="242"/>
      <c r="N1376" s="243"/>
      <c r="O1376" s="243"/>
      <c r="P1376" s="243"/>
      <c r="Q1376" s="243"/>
      <c r="R1376" s="243"/>
      <c r="S1376" s="243"/>
      <c r="T1376" s="24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45" t="s">
        <v>144</v>
      </c>
      <c r="AU1376" s="245" t="s">
        <v>84</v>
      </c>
      <c r="AV1376" s="14" t="s">
        <v>84</v>
      </c>
      <c r="AW1376" s="14" t="s">
        <v>36</v>
      </c>
      <c r="AX1376" s="14" t="s">
        <v>74</v>
      </c>
      <c r="AY1376" s="245" t="s">
        <v>132</v>
      </c>
    </row>
    <row r="1377" s="15" customFormat="1">
      <c r="A1377" s="15"/>
      <c r="B1377" s="246"/>
      <c r="C1377" s="247"/>
      <c r="D1377" s="226" t="s">
        <v>144</v>
      </c>
      <c r="E1377" s="248" t="s">
        <v>19</v>
      </c>
      <c r="F1377" s="249" t="s">
        <v>147</v>
      </c>
      <c r="G1377" s="247"/>
      <c r="H1377" s="250">
        <v>139.19999999999999</v>
      </c>
      <c r="I1377" s="251"/>
      <c r="J1377" s="247"/>
      <c r="K1377" s="247"/>
      <c r="L1377" s="252"/>
      <c r="M1377" s="253"/>
      <c r="N1377" s="254"/>
      <c r="O1377" s="254"/>
      <c r="P1377" s="254"/>
      <c r="Q1377" s="254"/>
      <c r="R1377" s="254"/>
      <c r="S1377" s="254"/>
      <c r="T1377" s="25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56" t="s">
        <v>144</v>
      </c>
      <c r="AU1377" s="256" t="s">
        <v>84</v>
      </c>
      <c r="AV1377" s="15" t="s">
        <v>140</v>
      </c>
      <c r="AW1377" s="15" t="s">
        <v>36</v>
      </c>
      <c r="AX1377" s="15" t="s">
        <v>82</v>
      </c>
      <c r="AY1377" s="256" t="s">
        <v>132</v>
      </c>
    </row>
    <row r="1378" s="14" customFormat="1">
      <c r="A1378" s="14"/>
      <c r="B1378" s="235"/>
      <c r="C1378" s="236"/>
      <c r="D1378" s="226" t="s">
        <v>144</v>
      </c>
      <c r="E1378" s="236"/>
      <c r="F1378" s="238" t="s">
        <v>1274</v>
      </c>
      <c r="G1378" s="236"/>
      <c r="H1378" s="239">
        <v>146.16</v>
      </c>
      <c r="I1378" s="240"/>
      <c r="J1378" s="236"/>
      <c r="K1378" s="236"/>
      <c r="L1378" s="241"/>
      <c r="M1378" s="242"/>
      <c r="N1378" s="243"/>
      <c r="O1378" s="243"/>
      <c r="P1378" s="243"/>
      <c r="Q1378" s="243"/>
      <c r="R1378" s="243"/>
      <c r="S1378" s="243"/>
      <c r="T1378" s="24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45" t="s">
        <v>144</v>
      </c>
      <c r="AU1378" s="245" t="s">
        <v>84</v>
      </c>
      <c r="AV1378" s="14" t="s">
        <v>84</v>
      </c>
      <c r="AW1378" s="14" t="s">
        <v>4</v>
      </c>
      <c r="AX1378" s="14" t="s">
        <v>82</v>
      </c>
      <c r="AY1378" s="245" t="s">
        <v>132</v>
      </c>
    </row>
    <row r="1379" s="2" customFormat="1" ht="24.15" customHeight="1">
      <c r="A1379" s="40"/>
      <c r="B1379" s="41"/>
      <c r="C1379" s="206" t="s">
        <v>1275</v>
      </c>
      <c r="D1379" s="206" t="s">
        <v>135</v>
      </c>
      <c r="E1379" s="207" t="s">
        <v>1276</v>
      </c>
      <c r="F1379" s="208" t="s">
        <v>1277</v>
      </c>
      <c r="G1379" s="209" t="s">
        <v>194</v>
      </c>
      <c r="H1379" s="210">
        <v>6</v>
      </c>
      <c r="I1379" s="211"/>
      <c r="J1379" s="212">
        <f>ROUND(I1379*H1379,2)</f>
        <v>0</v>
      </c>
      <c r="K1379" s="208" t="s">
        <v>139</v>
      </c>
      <c r="L1379" s="46"/>
      <c r="M1379" s="213" t="s">
        <v>19</v>
      </c>
      <c r="N1379" s="214" t="s">
        <v>45</v>
      </c>
      <c r="O1379" s="86"/>
      <c r="P1379" s="215">
        <f>O1379*H1379</f>
        <v>0</v>
      </c>
      <c r="Q1379" s="215">
        <v>0.00020000000000000001</v>
      </c>
      <c r="R1379" s="215">
        <f>Q1379*H1379</f>
        <v>0.0012000000000000001</v>
      </c>
      <c r="S1379" s="215">
        <v>0</v>
      </c>
      <c r="T1379" s="216">
        <f>S1379*H1379</f>
        <v>0</v>
      </c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R1379" s="217" t="s">
        <v>257</v>
      </c>
      <c r="AT1379" s="217" t="s">
        <v>135</v>
      </c>
      <c r="AU1379" s="217" t="s">
        <v>84</v>
      </c>
      <c r="AY1379" s="19" t="s">
        <v>132</v>
      </c>
      <c r="BE1379" s="218">
        <f>IF(N1379="základní",J1379,0)</f>
        <v>0</v>
      </c>
      <c r="BF1379" s="218">
        <f>IF(N1379="snížená",J1379,0)</f>
        <v>0</v>
      </c>
      <c r="BG1379" s="218">
        <f>IF(N1379="zákl. přenesená",J1379,0)</f>
        <v>0</v>
      </c>
      <c r="BH1379" s="218">
        <f>IF(N1379="sníž. přenesená",J1379,0)</f>
        <v>0</v>
      </c>
      <c r="BI1379" s="218">
        <f>IF(N1379="nulová",J1379,0)</f>
        <v>0</v>
      </c>
      <c r="BJ1379" s="19" t="s">
        <v>82</v>
      </c>
      <c r="BK1379" s="218">
        <f>ROUND(I1379*H1379,2)</f>
        <v>0</v>
      </c>
      <c r="BL1379" s="19" t="s">
        <v>257</v>
      </c>
      <c r="BM1379" s="217" t="s">
        <v>1278</v>
      </c>
    </row>
    <row r="1380" s="2" customFormat="1">
      <c r="A1380" s="40"/>
      <c r="B1380" s="41"/>
      <c r="C1380" s="42"/>
      <c r="D1380" s="219" t="s">
        <v>142</v>
      </c>
      <c r="E1380" s="42"/>
      <c r="F1380" s="220" t="s">
        <v>1279</v>
      </c>
      <c r="G1380" s="42"/>
      <c r="H1380" s="42"/>
      <c r="I1380" s="221"/>
      <c r="J1380" s="42"/>
      <c r="K1380" s="42"/>
      <c r="L1380" s="46"/>
      <c r="M1380" s="222"/>
      <c r="N1380" s="223"/>
      <c r="O1380" s="86"/>
      <c r="P1380" s="86"/>
      <c r="Q1380" s="86"/>
      <c r="R1380" s="86"/>
      <c r="S1380" s="86"/>
      <c r="T1380" s="87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T1380" s="19" t="s">
        <v>142</v>
      </c>
      <c r="AU1380" s="19" t="s">
        <v>84</v>
      </c>
    </row>
    <row r="1381" s="13" customFormat="1">
      <c r="A1381" s="13"/>
      <c r="B1381" s="224"/>
      <c r="C1381" s="225"/>
      <c r="D1381" s="226" t="s">
        <v>144</v>
      </c>
      <c r="E1381" s="227" t="s">
        <v>19</v>
      </c>
      <c r="F1381" s="228" t="s">
        <v>162</v>
      </c>
      <c r="G1381" s="225"/>
      <c r="H1381" s="227" t="s">
        <v>19</v>
      </c>
      <c r="I1381" s="229"/>
      <c r="J1381" s="225"/>
      <c r="K1381" s="225"/>
      <c r="L1381" s="230"/>
      <c r="M1381" s="231"/>
      <c r="N1381" s="232"/>
      <c r="O1381" s="232"/>
      <c r="P1381" s="232"/>
      <c r="Q1381" s="232"/>
      <c r="R1381" s="232"/>
      <c r="S1381" s="232"/>
      <c r="T1381" s="23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34" t="s">
        <v>144</v>
      </c>
      <c r="AU1381" s="234" t="s">
        <v>84</v>
      </c>
      <c r="AV1381" s="13" t="s">
        <v>82</v>
      </c>
      <c r="AW1381" s="13" t="s">
        <v>36</v>
      </c>
      <c r="AX1381" s="13" t="s">
        <v>74</v>
      </c>
      <c r="AY1381" s="234" t="s">
        <v>132</v>
      </c>
    </row>
    <row r="1382" s="14" customFormat="1">
      <c r="A1382" s="14"/>
      <c r="B1382" s="235"/>
      <c r="C1382" s="236"/>
      <c r="D1382" s="226" t="s">
        <v>144</v>
      </c>
      <c r="E1382" s="237" t="s">
        <v>19</v>
      </c>
      <c r="F1382" s="238" t="s">
        <v>82</v>
      </c>
      <c r="G1382" s="236"/>
      <c r="H1382" s="239">
        <v>1</v>
      </c>
      <c r="I1382" s="240"/>
      <c r="J1382" s="236"/>
      <c r="K1382" s="236"/>
      <c r="L1382" s="241"/>
      <c r="M1382" s="242"/>
      <c r="N1382" s="243"/>
      <c r="O1382" s="243"/>
      <c r="P1382" s="243"/>
      <c r="Q1382" s="243"/>
      <c r="R1382" s="243"/>
      <c r="S1382" s="243"/>
      <c r="T1382" s="24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45" t="s">
        <v>144</v>
      </c>
      <c r="AU1382" s="245" t="s">
        <v>84</v>
      </c>
      <c r="AV1382" s="14" t="s">
        <v>84</v>
      </c>
      <c r="AW1382" s="14" t="s">
        <v>36</v>
      </c>
      <c r="AX1382" s="14" t="s">
        <v>74</v>
      </c>
      <c r="AY1382" s="245" t="s">
        <v>132</v>
      </c>
    </row>
    <row r="1383" s="13" customFormat="1">
      <c r="A1383" s="13"/>
      <c r="B1383" s="224"/>
      <c r="C1383" s="225"/>
      <c r="D1383" s="226" t="s">
        <v>144</v>
      </c>
      <c r="E1383" s="227" t="s">
        <v>19</v>
      </c>
      <c r="F1383" s="228" t="s">
        <v>164</v>
      </c>
      <c r="G1383" s="225"/>
      <c r="H1383" s="227" t="s">
        <v>19</v>
      </c>
      <c r="I1383" s="229"/>
      <c r="J1383" s="225"/>
      <c r="K1383" s="225"/>
      <c r="L1383" s="230"/>
      <c r="M1383" s="231"/>
      <c r="N1383" s="232"/>
      <c r="O1383" s="232"/>
      <c r="P1383" s="232"/>
      <c r="Q1383" s="232"/>
      <c r="R1383" s="232"/>
      <c r="S1383" s="232"/>
      <c r="T1383" s="23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34" t="s">
        <v>144</v>
      </c>
      <c r="AU1383" s="234" t="s">
        <v>84</v>
      </c>
      <c r="AV1383" s="13" t="s">
        <v>82</v>
      </c>
      <c r="AW1383" s="13" t="s">
        <v>36</v>
      </c>
      <c r="AX1383" s="13" t="s">
        <v>74</v>
      </c>
      <c r="AY1383" s="234" t="s">
        <v>132</v>
      </c>
    </row>
    <row r="1384" s="14" customFormat="1">
      <c r="A1384" s="14"/>
      <c r="B1384" s="235"/>
      <c r="C1384" s="236"/>
      <c r="D1384" s="226" t="s">
        <v>144</v>
      </c>
      <c r="E1384" s="237" t="s">
        <v>19</v>
      </c>
      <c r="F1384" s="238" t="s">
        <v>84</v>
      </c>
      <c r="G1384" s="236"/>
      <c r="H1384" s="239">
        <v>2</v>
      </c>
      <c r="I1384" s="240"/>
      <c r="J1384" s="236"/>
      <c r="K1384" s="236"/>
      <c r="L1384" s="241"/>
      <c r="M1384" s="242"/>
      <c r="N1384" s="243"/>
      <c r="O1384" s="243"/>
      <c r="P1384" s="243"/>
      <c r="Q1384" s="243"/>
      <c r="R1384" s="243"/>
      <c r="S1384" s="243"/>
      <c r="T1384" s="24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45" t="s">
        <v>144</v>
      </c>
      <c r="AU1384" s="245" t="s">
        <v>84</v>
      </c>
      <c r="AV1384" s="14" t="s">
        <v>84</v>
      </c>
      <c r="AW1384" s="14" t="s">
        <v>36</v>
      </c>
      <c r="AX1384" s="14" t="s">
        <v>74</v>
      </c>
      <c r="AY1384" s="245" t="s">
        <v>132</v>
      </c>
    </row>
    <row r="1385" s="13" customFormat="1">
      <c r="A1385" s="13"/>
      <c r="B1385" s="224"/>
      <c r="C1385" s="225"/>
      <c r="D1385" s="226" t="s">
        <v>144</v>
      </c>
      <c r="E1385" s="227" t="s">
        <v>19</v>
      </c>
      <c r="F1385" s="228" t="s">
        <v>153</v>
      </c>
      <c r="G1385" s="225"/>
      <c r="H1385" s="227" t="s">
        <v>19</v>
      </c>
      <c r="I1385" s="229"/>
      <c r="J1385" s="225"/>
      <c r="K1385" s="225"/>
      <c r="L1385" s="230"/>
      <c r="M1385" s="231"/>
      <c r="N1385" s="232"/>
      <c r="O1385" s="232"/>
      <c r="P1385" s="232"/>
      <c r="Q1385" s="232"/>
      <c r="R1385" s="232"/>
      <c r="S1385" s="232"/>
      <c r="T1385" s="23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34" t="s">
        <v>144</v>
      </c>
      <c r="AU1385" s="234" t="s">
        <v>84</v>
      </c>
      <c r="AV1385" s="13" t="s">
        <v>82</v>
      </c>
      <c r="AW1385" s="13" t="s">
        <v>36</v>
      </c>
      <c r="AX1385" s="13" t="s">
        <v>74</v>
      </c>
      <c r="AY1385" s="234" t="s">
        <v>132</v>
      </c>
    </row>
    <row r="1386" s="14" customFormat="1">
      <c r="A1386" s="14"/>
      <c r="B1386" s="235"/>
      <c r="C1386" s="236"/>
      <c r="D1386" s="226" t="s">
        <v>144</v>
      </c>
      <c r="E1386" s="237" t="s">
        <v>19</v>
      </c>
      <c r="F1386" s="238" t="s">
        <v>84</v>
      </c>
      <c r="G1386" s="236"/>
      <c r="H1386" s="239">
        <v>2</v>
      </c>
      <c r="I1386" s="240"/>
      <c r="J1386" s="236"/>
      <c r="K1386" s="236"/>
      <c r="L1386" s="241"/>
      <c r="M1386" s="242"/>
      <c r="N1386" s="243"/>
      <c r="O1386" s="243"/>
      <c r="P1386" s="243"/>
      <c r="Q1386" s="243"/>
      <c r="R1386" s="243"/>
      <c r="S1386" s="243"/>
      <c r="T1386" s="24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45" t="s">
        <v>144</v>
      </c>
      <c r="AU1386" s="245" t="s">
        <v>84</v>
      </c>
      <c r="AV1386" s="14" t="s">
        <v>84</v>
      </c>
      <c r="AW1386" s="14" t="s">
        <v>36</v>
      </c>
      <c r="AX1386" s="14" t="s">
        <v>74</v>
      </c>
      <c r="AY1386" s="245" t="s">
        <v>132</v>
      </c>
    </row>
    <row r="1387" s="13" customFormat="1">
      <c r="A1387" s="13"/>
      <c r="B1387" s="224"/>
      <c r="C1387" s="225"/>
      <c r="D1387" s="226" t="s">
        <v>144</v>
      </c>
      <c r="E1387" s="227" t="s">
        <v>19</v>
      </c>
      <c r="F1387" s="228" t="s">
        <v>167</v>
      </c>
      <c r="G1387" s="225"/>
      <c r="H1387" s="227" t="s">
        <v>19</v>
      </c>
      <c r="I1387" s="229"/>
      <c r="J1387" s="225"/>
      <c r="K1387" s="225"/>
      <c r="L1387" s="230"/>
      <c r="M1387" s="231"/>
      <c r="N1387" s="232"/>
      <c r="O1387" s="232"/>
      <c r="P1387" s="232"/>
      <c r="Q1387" s="232"/>
      <c r="R1387" s="232"/>
      <c r="S1387" s="232"/>
      <c r="T1387" s="23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34" t="s">
        <v>144</v>
      </c>
      <c r="AU1387" s="234" t="s">
        <v>84</v>
      </c>
      <c r="AV1387" s="13" t="s">
        <v>82</v>
      </c>
      <c r="AW1387" s="13" t="s">
        <v>36</v>
      </c>
      <c r="AX1387" s="13" t="s">
        <v>74</v>
      </c>
      <c r="AY1387" s="234" t="s">
        <v>132</v>
      </c>
    </row>
    <row r="1388" s="14" customFormat="1">
      <c r="A1388" s="14"/>
      <c r="B1388" s="235"/>
      <c r="C1388" s="236"/>
      <c r="D1388" s="226" t="s">
        <v>144</v>
      </c>
      <c r="E1388" s="237" t="s">
        <v>19</v>
      </c>
      <c r="F1388" s="238" t="s">
        <v>82</v>
      </c>
      <c r="G1388" s="236"/>
      <c r="H1388" s="239">
        <v>1</v>
      </c>
      <c r="I1388" s="240"/>
      <c r="J1388" s="236"/>
      <c r="K1388" s="236"/>
      <c r="L1388" s="241"/>
      <c r="M1388" s="242"/>
      <c r="N1388" s="243"/>
      <c r="O1388" s="243"/>
      <c r="P1388" s="243"/>
      <c r="Q1388" s="243"/>
      <c r="R1388" s="243"/>
      <c r="S1388" s="243"/>
      <c r="T1388" s="24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45" t="s">
        <v>144</v>
      </c>
      <c r="AU1388" s="245" t="s">
        <v>84</v>
      </c>
      <c r="AV1388" s="14" t="s">
        <v>84</v>
      </c>
      <c r="AW1388" s="14" t="s">
        <v>36</v>
      </c>
      <c r="AX1388" s="14" t="s">
        <v>74</v>
      </c>
      <c r="AY1388" s="245" t="s">
        <v>132</v>
      </c>
    </row>
    <row r="1389" s="15" customFormat="1">
      <c r="A1389" s="15"/>
      <c r="B1389" s="246"/>
      <c r="C1389" s="247"/>
      <c r="D1389" s="226" t="s">
        <v>144</v>
      </c>
      <c r="E1389" s="248" t="s">
        <v>19</v>
      </c>
      <c r="F1389" s="249" t="s">
        <v>147</v>
      </c>
      <c r="G1389" s="247"/>
      <c r="H1389" s="250">
        <v>6</v>
      </c>
      <c r="I1389" s="251"/>
      <c r="J1389" s="247"/>
      <c r="K1389" s="247"/>
      <c r="L1389" s="252"/>
      <c r="M1389" s="253"/>
      <c r="N1389" s="254"/>
      <c r="O1389" s="254"/>
      <c r="P1389" s="254"/>
      <c r="Q1389" s="254"/>
      <c r="R1389" s="254"/>
      <c r="S1389" s="254"/>
      <c r="T1389" s="25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T1389" s="256" t="s">
        <v>144</v>
      </c>
      <c r="AU1389" s="256" t="s">
        <v>84</v>
      </c>
      <c r="AV1389" s="15" t="s">
        <v>140</v>
      </c>
      <c r="AW1389" s="15" t="s">
        <v>36</v>
      </c>
      <c r="AX1389" s="15" t="s">
        <v>82</v>
      </c>
      <c r="AY1389" s="256" t="s">
        <v>132</v>
      </c>
    </row>
    <row r="1390" s="2" customFormat="1" ht="16.5" customHeight="1">
      <c r="A1390" s="40"/>
      <c r="B1390" s="41"/>
      <c r="C1390" s="260" t="s">
        <v>1280</v>
      </c>
      <c r="D1390" s="260" t="s">
        <v>602</v>
      </c>
      <c r="E1390" s="261" t="s">
        <v>1281</v>
      </c>
      <c r="F1390" s="262" t="s">
        <v>1282</v>
      </c>
      <c r="G1390" s="263" t="s">
        <v>194</v>
      </c>
      <c r="H1390" s="264">
        <v>6</v>
      </c>
      <c r="I1390" s="265"/>
      <c r="J1390" s="266">
        <f>ROUND(I1390*H1390,2)</f>
        <v>0</v>
      </c>
      <c r="K1390" s="262" t="s">
        <v>139</v>
      </c>
      <c r="L1390" s="267"/>
      <c r="M1390" s="268" t="s">
        <v>19</v>
      </c>
      <c r="N1390" s="269" t="s">
        <v>45</v>
      </c>
      <c r="O1390" s="86"/>
      <c r="P1390" s="215">
        <f>O1390*H1390</f>
        <v>0</v>
      </c>
      <c r="Q1390" s="215">
        <v>0.00031</v>
      </c>
      <c r="R1390" s="215">
        <f>Q1390*H1390</f>
        <v>0.0018600000000000001</v>
      </c>
      <c r="S1390" s="215">
        <v>0</v>
      </c>
      <c r="T1390" s="216">
        <f>S1390*H1390</f>
        <v>0</v>
      </c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  <c r="AR1390" s="217" t="s">
        <v>369</v>
      </c>
      <c r="AT1390" s="217" t="s">
        <v>602</v>
      </c>
      <c r="AU1390" s="217" t="s">
        <v>84</v>
      </c>
      <c r="AY1390" s="19" t="s">
        <v>132</v>
      </c>
      <c r="BE1390" s="218">
        <f>IF(N1390="základní",J1390,0)</f>
        <v>0</v>
      </c>
      <c r="BF1390" s="218">
        <f>IF(N1390="snížená",J1390,0)</f>
        <v>0</v>
      </c>
      <c r="BG1390" s="218">
        <f>IF(N1390="zákl. přenesená",J1390,0)</f>
        <v>0</v>
      </c>
      <c r="BH1390" s="218">
        <f>IF(N1390="sníž. přenesená",J1390,0)</f>
        <v>0</v>
      </c>
      <c r="BI1390" s="218">
        <f>IF(N1390="nulová",J1390,0)</f>
        <v>0</v>
      </c>
      <c r="BJ1390" s="19" t="s">
        <v>82</v>
      </c>
      <c r="BK1390" s="218">
        <f>ROUND(I1390*H1390,2)</f>
        <v>0</v>
      </c>
      <c r="BL1390" s="19" t="s">
        <v>257</v>
      </c>
      <c r="BM1390" s="217" t="s">
        <v>1283</v>
      </c>
    </row>
    <row r="1391" s="13" customFormat="1">
      <c r="A1391" s="13"/>
      <c r="B1391" s="224"/>
      <c r="C1391" s="225"/>
      <c r="D1391" s="226" t="s">
        <v>144</v>
      </c>
      <c r="E1391" s="227" t="s">
        <v>19</v>
      </c>
      <c r="F1391" s="228" t="s">
        <v>162</v>
      </c>
      <c r="G1391" s="225"/>
      <c r="H1391" s="227" t="s">
        <v>19</v>
      </c>
      <c r="I1391" s="229"/>
      <c r="J1391" s="225"/>
      <c r="K1391" s="225"/>
      <c r="L1391" s="230"/>
      <c r="M1391" s="231"/>
      <c r="N1391" s="232"/>
      <c r="O1391" s="232"/>
      <c r="P1391" s="232"/>
      <c r="Q1391" s="232"/>
      <c r="R1391" s="232"/>
      <c r="S1391" s="232"/>
      <c r="T1391" s="23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4" t="s">
        <v>144</v>
      </c>
      <c r="AU1391" s="234" t="s">
        <v>84</v>
      </c>
      <c r="AV1391" s="13" t="s">
        <v>82</v>
      </c>
      <c r="AW1391" s="13" t="s">
        <v>36</v>
      </c>
      <c r="AX1391" s="13" t="s">
        <v>74</v>
      </c>
      <c r="AY1391" s="234" t="s">
        <v>132</v>
      </c>
    </row>
    <row r="1392" s="14" customFormat="1">
      <c r="A1392" s="14"/>
      <c r="B1392" s="235"/>
      <c r="C1392" s="236"/>
      <c r="D1392" s="226" t="s">
        <v>144</v>
      </c>
      <c r="E1392" s="237" t="s">
        <v>19</v>
      </c>
      <c r="F1392" s="238" t="s">
        <v>82</v>
      </c>
      <c r="G1392" s="236"/>
      <c r="H1392" s="239">
        <v>1</v>
      </c>
      <c r="I1392" s="240"/>
      <c r="J1392" s="236"/>
      <c r="K1392" s="236"/>
      <c r="L1392" s="241"/>
      <c r="M1392" s="242"/>
      <c r="N1392" s="243"/>
      <c r="O1392" s="243"/>
      <c r="P1392" s="243"/>
      <c r="Q1392" s="243"/>
      <c r="R1392" s="243"/>
      <c r="S1392" s="243"/>
      <c r="T1392" s="24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45" t="s">
        <v>144</v>
      </c>
      <c r="AU1392" s="245" t="s">
        <v>84</v>
      </c>
      <c r="AV1392" s="14" t="s">
        <v>84</v>
      </c>
      <c r="AW1392" s="14" t="s">
        <v>36</v>
      </c>
      <c r="AX1392" s="14" t="s">
        <v>74</v>
      </c>
      <c r="AY1392" s="245" t="s">
        <v>132</v>
      </c>
    </row>
    <row r="1393" s="13" customFormat="1">
      <c r="A1393" s="13"/>
      <c r="B1393" s="224"/>
      <c r="C1393" s="225"/>
      <c r="D1393" s="226" t="s">
        <v>144</v>
      </c>
      <c r="E1393" s="227" t="s">
        <v>19</v>
      </c>
      <c r="F1393" s="228" t="s">
        <v>164</v>
      </c>
      <c r="G1393" s="225"/>
      <c r="H1393" s="227" t="s">
        <v>19</v>
      </c>
      <c r="I1393" s="229"/>
      <c r="J1393" s="225"/>
      <c r="K1393" s="225"/>
      <c r="L1393" s="230"/>
      <c r="M1393" s="231"/>
      <c r="N1393" s="232"/>
      <c r="O1393" s="232"/>
      <c r="P1393" s="232"/>
      <c r="Q1393" s="232"/>
      <c r="R1393" s="232"/>
      <c r="S1393" s="232"/>
      <c r="T1393" s="23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34" t="s">
        <v>144</v>
      </c>
      <c r="AU1393" s="234" t="s">
        <v>84</v>
      </c>
      <c r="AV1393" s="13" t="s">
        <v>82</v>
      </c>
      <c r="AW1393" s="13" t="s">
        <v>36</v>
      </c>
      <c r="AX1393" s="13" t="s">
        <v>74</v>
      </c>
      <c r="AY1393" s="234" t="s">
        <v>132</v>
      </c>
    </row>
    <row r="1394" s="14" customFormat="1">
      <c r="A1394" s="14"/>
      <c r="B1394" s="235"/>
      <c r="C1394" s="236"/>
      <c r="D1394" s="226" t="s">
        <v>144</v>
      </c>
      <c r="E1394" s="237" t="s">
        <v>19</v>
      </c>
      <c r="F1394" s="238" t="s">
        <v>84</v>
      </c>
      <c r="G1394" s="236"/>
      <c r="H1394" s="239">
        <v>2</v>
      </c>
      <c r="I1394" s="240"/>
      <c r="J1394" s="236"/>
      <c r="K1394" s="236"/>
      <c r="L1394" s="241"/>
      <c r="M1394" s="242"/>
      <c r="N1394" s="243"/>
      <c r="O1394" s="243"/>
      <c r="P1394" s="243"/>
      <c r="Q1394" s="243"/>
      <c r="R1394" s="243"/>
      <c r="S1394" s="243"/>
      <c r="T1394" s="24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45" t="s">
        <v>144</v>
      </c>
      <c r="AU1394" s="245" t="s">
        <v>84</v>
      </c>
      <c r="AV1394" s="14" t="s">
        <v>84</v>
      </c>
      <c r="AW1394" s="14" t="s">
        <v>36</v>
      </c>
      <c r="AX1394" s="14" t="s">
        <v>74</v>
      </c>
      <c r="AY1394" s="245" t="s">
        <v>132</v>
      </c>
    </row>
    <row r="1395" s="13" customFormat="1">
      <c r="A1395" s="13"/>
      <c r="B1395" s="224"/>
      <c r="C1395" s="225"/>
      <c r="D1395" s="226" t="s">
        <v>144</v>
      </c>
      <c r="E1395" s="227" t="s">
        <v>19</v>
      </c>
      <c r="F1395" s="228" t="s">
        <v>153</v>
      </c>
      <c r="G1395" s="225"/>
      <c r="H1395" s="227" t="s">
        <v>19</v>
      </c>
      <c r="I1395" s="229"/>
      <c r="J1395" s="225"/>
      <c r="K1395" s="225"/>
      <c r="L1395" s="230"/>
      <c r="M1395" s="231"/>
      <c r="N1395" s="232"/>
      <c r="O1395" s="232"/>
      <c r="P1395" s="232"/>
      <c r="Q1395" s="232"/>
      <c r="R1395" s="232"/>
      <c r="S1395" s="232"/>
      <c r="T1395" s="23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34" t="s">
        <v>144</v>
      </c>
      <c r="AU1395" s="234" t="s">
        <v>84</v>
      </c>
      <c r="AV1395" s="13" t="s">
        <v>82</v>
      </c>
      <c r="AW1395" s="13" t="s">
        <v>36</v>
      </c>
      <c r="AX1395" s="13" t="s">
        <v>74</v>
      </c>
      <c r="AY1395" s="234" t="s">
        <v>132</v>
      </c>
    </row>
    <row r="1396" s="14" customFormat="1">
      <c r="A1396" s="14"/>
      <c r="B1396" s="235"/>
      <c r="C1396" s="236"/>
      <c r="D1396" s="226" t="s">
        <v>144</v>
      </c>
      <c r="E1396" s="237" t="s">
        <v>19</v>
      </c>
      <c r="F1396" s="238" t="s">
        <v>84</v>
      </c>
      <c r="G1396" s="236"/>
      <c r="H1396" s="239">
        <v>2</v>
      </c>
      <c r="I1396" s="240"/>
      <c r="J1396" s="236"/>
      <c r="K1396" s="236"/>
      <c r="L1396" s="241"/>
      <c r="M1396" s="242"/>
      <c r="N1396" s="243"/>
      <c r="O1396" s="243"/>
      <c r="P1396" s="243"/>
      <c r="Q1396" s="243"/>
      <c r="R1396" s="243"/>
      <c r="S1396" s="243"/>
      <c r="T1396" s="24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45" t="s">
        <v>144</v>
      </c>
      <c r="AU1396" s="245" t="s">
        <v>84</v>
      </c>
      <c r="AV1396" s="14" t="s">
        <v>84</v>
      </c>
      <c r="AW1396" s="14" t="s">
        <v>36</v>
      </c>
      <c r="AX1396" s="14" t="s">
        <v>74</v>
      </c>
      <c r="AY1396" s="245" t="s">
        <v>132</v>
      </c>
    </row>
    <row r="1397" s="13" customFormat="1">
      <c r="A1397" s="13"/>
      <c r="B1397" s="224"/>
      <c r="C1397" s="225"/>
      <c r="D1397" s="226" t="s">
        <v>144</v>
      </c>
      <c r="E1397" s="227" t="s">
        <v>19</v>
      </c>
      <c r="F1397" s="228" t="s">
        <v>167</v>
      </c>
      <c r="G1397" s="225"/>
      <c r="H1397" s="227" t="s">
        <v>19</v>
      </c>
      <c r="I1397" s="229"/>
      <c r="J1397" s="225"/>
      <c r="K1397" s="225"/>
      <c r="L1397" s="230"/>
      <c r="M1397" s="231"/>
      <c r="N1397" s="232"/>
      <c r="O1397" s="232"/>
      <c r="P1397" s="232"/>
      <c r="Q1397" s="232"/>
      <c r="R1397" s="232"/>
      <c r="S1397" s="232"/>
      <c r="T1397" s="23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34" t="s">
        <v>144</v>
      </c>
      <c r="AU1397" s="234" t="s">
        <v>84</v>
      </c>
      <c r="AV1397" s="13" t="s">
        <v>82</v>
      </c>
      <c r="AW1397" s="13" t="s">
        <v>36</v>
      </c>
      <c r="AX1397" s="13" t="s">
        <v>74</v>
      </c>
      <c r="AY1397" s="234" t="s">
        <v>132</v>
      </c>
    </row>
    <row r="1398" s="14" customFormat="1">
      <c r="A1398" s="14"/>
      <c r="B1398" s="235"/>
      <c r="C1398" s="236"/>
      <c r="D1398" s="226" t="s">
        <v>144</v>
      </c>
      <c r="E1398" s="237" t="s">
        <v>19</v>
      </c>
      <c r="F1398" s="238" t="s">
        <v>82</v>
      </c>
      <c r="G1398" s="236"/>
      <c r="H1398" s="239">
        <v>1</v>
      </c>
      <c r="I1398" s="240"/>
      <c r="J1398" s="236"/>
      <c r="K1398" s="236"/>
      <c r="L1398" s="241"/>
      <c r="M1398" s="242"/>
      <c r="N1398" s="243"/>
      <c r="O1398" s="243"/>
      <c r="P1398" s="243"/>
      <c r="Q1398" s="243"/>
      <c r="R1398" s="243"/>
      <c r="S1398" s="243"/>
      <c r="T1398" s="24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45" t="s">
        <v>144</v>
      </c>
      <c r="AU1398" s="245" t="s">
        <v>84</v>
      </c>
      <c r="AV1398" s="14" t="s">
        <v>84</v>
      </c>
      <c r="AW1398" s="14" t="s">
        <v>36</v>
      </c>
      <c r="AX1398" s="14" t="s">
        <v>74</v>
      </c>
      <c r="AY1398" s="245" t="s">
        <v>132</v>
      </c>
    </row>
    <row r="1399" s="15" customFormat="1">
      <c r="A1399" s="15"/>
      <c r="B1399" s="246"/>
      <c r="C1399" s="247"/>
      <c r="D1399" s="226" t="s">
        <v>144</v>
      </c>
      <c r="E1399" s="248" t="s">
        <v>19</v>
      </c>
      <c r="F1399" s="249" t="s">
        <v>147</v>
      </c>
      <c r="G1399" s="247"/>
      <c r="H1399" s="250">
        <v>6</v>
      </c>
      <c r="I1399" s="251"/>
      <c r="J1399" s="247"/>
      <c r="K1399" s="247"/>
      <c r="L1399" s="252"/>
      <c r="M1399" s="253"/>
      <c r="N1399" s="254"/>
      <c r="O1399" s="254"/>
      <c r="P1399" s="254"/>
      <c r="Q1399" s="254"/>
      <c r="R1399" s="254"/>
      <c r="S1399" s="254"/>
      <c r="T1399" s="25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T1399" s="256" t="s">
        <v>144</v>
      </c>
      <c r="AU1399" s="256" t="s">
        <v>84</v>
      </c>
      <c r="AV1399" s="15" t="s">
        <v>140</v>
      </c>
      <c r="AW1399" s="15" t="s">
        <v>36</v>
      </c>
      <c r="AX1399" s="15" t="s">
        <v>82</v>
      </c>
      <c r="AY1399" s="256" t="s">
        <v>132</v>
      </c>
    </row>
    <row r="1400" s="2" customFormat="1" ht="24.15" customHeight="1">
      <c r="A1400" s="40"/>
      <c r="B1400" s="41"/>
      <c r="C1400" s="206" t="s">
        <v>1284</v>
      </c>
      <c r="D1400" s="206" t="s">
        <v>135</v>
      </c>
      <c r="E1400" s="207" t="s">
        <v>1285</v>
      </c>
      <c r="F1400" s="208" t="s">
        <v>1286</v>
      </c>
      <c r="G1400" s="209" t="s">
        <v>138</v>
      </c>
      <c r="H1400" s="210">
        <v>276.80000000000001</v>
      </c>
      <c r="I1400" s="211"/>
      <c r="J1400" s="212">
        <f>ROUND(I1400*H1400,2)</f>
        <v>0</v>
      </c>
      <c r="K1400" s="208" t="s">
        <v>139</v>
      </c>
      <c r="L1400" s="46"/>
      <c r="M1400" s="213" t="s">
        <v>19</v>
      </c>
      <c r="N1400" s="214" t="s">
        <v>45</v>
      </c>
      <c r="O1400" s="86"/>
      <c r="P1400" s="215">
        <f>O1400*H1400</f>
        <v>0</v>
      </c>
      <c r="Q1400" s="215">
        <v>5.0000000000000002E-05</v>
      </c>
      <c r="R1400" s="215">
        <f>Q1400*H1400</f>
        <v>0.013840000000000002</v>
      </c>
      <c r="S1400" s="215">
        <v>0</v>
      </c>
      <c r="T1400" s="216">
        <f>S1400*H1400</f>
        <v>0</v>
      </c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R1400" s="217" t="s">
        <v>257</v>
      </c>
      <c r="AT1400" s="217" t="s">
        <v>135</v>
      </c>
      <c r="AU1400" s="217" t="s">
        <v>84</v>
      </c>
      <c r="AY1400" s="19" t="s">
        <v>132</v>
      </c>
      <c r="BE1400" s="218">
        <f>IF(N1400="základní",J1400,0)</f>
        <v>0</v>
      </c>
      <c r="BF1400" s="218">
        <f>IF(N1400="snížená",J1400,0)</f>
        <v>0</v>
      </c>
      <c r="BG1400" s="218">
        <f>IF(N1400="zákl. přenesená",J1400,0)</f>
        <v>0</v>
      </c>
      <c r="BH1400" s="218">
        <f>IF(N1400="sníž. přenesená",J1400,0)</f>
        <v>0</v>
      </c>
      <c r="BI1400" s="218">
        <f>IF(N1400="nulová",J1400,0)</f>
        <v>0</v>
      </c>
      <c r="BJ1400" s="19" t="s">
        <v>82</v>
      </c>
      <c r="BK1400" s="218">
        <f>ROUND(I1400*H1400,2)</f>
        <v>0</v>
      </c>
      <c r="BL1400" s="19" t="s">
        <v>257</v>
      </c>
      <c r="BM1400" s="217" t="s">
        <v>1287</v>
      </c>
    </row>
    <row r="1401" s="2" customFormat="1">
      <c r="A1401" s="40"/>
      <c r="B1401" s="41"/>
      <c r="C1401" s="42"/>
      <c r="D1401" s="219" t="s">
        <v>142</v>
      </c>
      <c r="E1401" s="42"/>
      <c r="F1401" s="220" t="s">
        <v>1288</v>
      </c>
      <c r="G1401" s="42"/>
      <c r="H1401" s="42"/>
      <c r="I1401" s="221"/>
      <c r="J1401" s="42"/>
      <c r="K1401" s="42"/>
      <c r="L1401" s="46"/>
      <c r="M1401" s="222"/>
      <c r="N1401" s="223"/>
      <c r="O1401" s="86"/>
      <c r="P1401" s="86"/>
      <c r="Q1401" s="86"/>
      <c r="R1401" s="86"/>
      <c r="S1401" s="86"/>
      <c r="T1401" s="87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T1401" s="19" t="s">
        <v>142</v>
      </c>
      <c r="AU1401" s="19" t="s">
        <v>84</v>
      </c>
    </row>
    <row r="1402" s="13" customFormat="1">
      <c r="A1402" s="13"/>
      <c r="B1402" s="224"/>
      <c r="C1402" s="225"/>
      <c r="D1402" s="226" t="s">
        <v>144</v>
      </c>
      <c r="E1402" s="227" t="s">
        <v>19</v>
      </c>
      <c r="F1402" s="228" t="s">
        <v>162</v>
      </c>
      <c r="G1402" s="225"/>
      <c r="H1402" s="227" t="s">
        <v>19</v>
      </c>
      <c r="I1402" s="229"/>
      <c r="J1402" s="225"/>
      <c r="K1402" s="225"/>
      <c r="L1402" s="230"/>
      <c r="M1402" s="231"/>
      <c r="N1402" s="232"/>
      <c r="O1402" s="232"/>
      <c r="P1402" s="232"/>
      <c r="Q1402" s="232"/>
      <c r="R1402" s="232"/>
      <c r="S1402" s="232"/>
      <c r="T1402" s="23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34" t="s">
        <v>144</v>
      </c>
      <c r="AU1402" s="234" t="s">
        <v>84</v>
      </c>
      <c r="AV1402" s="13" t="s">
        <v>82</v>
      </c>
      <c r="AW1402" s="13" t="s">
        <v>36</v>
      </c>
      <c r="AX1402" s="13" t="s">
        <v>74</v>
      </c>
      <c r="AY1402" s="234" t="s">
        <v>132</v>
      </c>
    </row>
    <row r="1403" s="14" customFormat="1">
      <c r="A1403" s="14"/>
      <c r="B1403" s="235"/>
      <c r="C1403" s="236"/>
      <c r="D1403" s="226" t="s">
        <v>144</v>
      </c>
      <c r="E1403" s="237" t="s">
        <v>19</v>
      </c>
      <c r="F1403" s="238" t="s">
        <v>565</v>
      </c>
      <c r="G1403" s="236"/>
      <c r="H1403" s="239">
        <v>66.400000000000006</v>
      </c>
      <c r="I1403" s="240"/>
      <c r="J1403" s="236"/>
      <c r="K1403" s="236"/>
      <c r="L1403" s="241"/>
      <c r="M1403" s="242"/>
      <c r="N1403" s="243"/>
      <c r="O1403" s="243"/>
      <c r="P1403" s="243"/>
      <c r="Q1403" s="243"/>
      <c r="R1403" s="243"/>
      <c r="S1403" s="243"/>
      <c r="T1403" s="24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45" t="s">
        <v>144</v>
      </c>
      <c r="AU1403" s="245" t="s">
        <v>84</v>
      </c>
      <c r="AV1403" s="14" t="s">
        <v>84</v>
      </c>
      <c r="AW1403" s="14" t="s">
        <v>36</v>
      </c>
      <c r="AX1403" s="14" t="s">
        <v>74</v>
      </c>
      <c r="AY1403" s="245" t="s">
        <v>132</v>
      </c>
    </row>
    <row r="1404" s="14" customFormat="1">
      <c r="A1404" s="14"/>
      <c r="B1404" s="235"/>
      <c r="C1404" s="236"/>
      <c r="D1404" s="226" t="s">
        <v>144</v>
      </c>
      <c r="E1404" s="237" t="s">
        <v>19</v>
      </c>
      <c r="F1404" s="238" t="s">
        <v>1222</v>
      </c>
      <c r="G1404" s="236"/>
      <c r="H1404" s="239">
        <v>-5.4000000000000004</v>
      </c>
      <c r="I1404" s="240"/>
      <c r="J1404" s="236"/>
      <c r="K1404" s="236"/>
      <c r="L1404" s="241"/>
      <c r="M1404" s="242"/>
      <c r="N1404" s="243"/>
      <c r="O1404" s="243"/>
      <c r="P1404" s="243"/>
      <c r="Q1404" s="243"/>
      <c r="R1404" s="243"/>
      <c r="S1404" s="243"/>
      <c r="T1404" s="24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45" t="s">
        <v>144</v>
      </c>
      <c r="AU1404" s="245" t="s">
        <v>84</v>
      </c>
      <c r="AV1404" s="14" t="s">
        <v>84</v>
      </c>
      <c r="AW1404" s="14" t="s">
        <v>36</v>
      </c>
      <c r="AX1404" s="14" t="s">
        <v>74</v>
      </c>
      <c r="AY1404" s="245" t="s">
        <v>132</v>
      </c>
    </row>
    <row r="1405" s="13" customFormat="1">
      <c r="A1405" s="13"/>
      <c r="B1405" s="224"/>
      <c r="C1405" s="225"/>
      <c r="D1405" s="226" t="s">
        <v>144</v>
      </c>
      <c r="E1405" s="227" t="s">
        <v>19</v>
      </c>
      <c r="F1405" s="228" t="s">
        <v>164</v>
      </c>
      <c r="G1405" s="225"/>
      <c r="H1405" s="227" t="s">
        <v>19</v>
      </c>
      <c r="I1405" s="229"/>
      <c r="J1405" s="225"/>
      <c r="K1405" s="225"/>
      <c r="L1405" s="230"/>
      <c r="M1405" s="231"/>
      <c r="N1405" s="232"/>
      <c r="O1405" s="232"/>
      <c r="P1405" s="232"/>
      <c r="Q1405" s="232"/>
      <c r="R1405" s="232"/>
      <c r="S1405" s="232"/>
      <c r="T1405" s="23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4" t="s">
        <v>144</v>
      </c>
      <c r="AU1405" s="234" t="s">
        <v>84</v>
      </c>
      <c r="AV1405" s="13" t="s">
        <v>82</v>
      </c>
      <c r="AW1405" s="13" t="s">
        <v>36</v>
      </c>
      <c r="AX1405" s="13" t="s">
        <v>74</v>
      </c>
      <c r="AY1405" s="234" t="s">
        <v>132</v>
      </c>
    </row>
    <row r="1406" s="14" customFormat="1">
      <c r="A1406" s="14"/>
      <c r="B1406" s="235"/>
      <c r="C1406" s="236"/>
      <c r="D1406" s="226" t="s">
        <v>144</v>
      </c>
      <c r="E1406" s="237" t="s">
        <v>19</v>
      </c>
      <c r="F1406" s="238" t="s">
        <v>566</v>
      </c>
      <c r="G1406" s="236"/>
      <c r="H1406" s="239">
        <v>82.599999999999994</v>
      </c>
      <c r="I1406" s="240"/>
      <c r="J1406" s="236"/>
      <c r="K1406" s="236"/>
      <c r="L1406" s="241"/>
      <c r="M1406" s="242"/>
      <c r="N1406" s="243"/>
      <c r="O1406" s="243"/>
      <c r="P1406" s="243"/>
      <c r="Q1406" s="243"/>
      <c r="R1406" s="243"/>
      <c r="S1406" s="243"/>
      <c r="T1406" s="24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45" t="s">
        <v>144</v>
      </c>
      <c r="AU1406" s="245" t="s">
        <v>84</v>
      </c>
      <c r="AV1406" s="14" t="s">
        <v>84</v>
      </c>
      <c r="AW1406" s="14" t="s">
        <v>36</v>
      </c>
      <c r="AX1406" s="14" t="s">
        <v>74</v>
      </c>
      <c r="AY1406" s="245" t="s">
        <v>132</v>
      </c>
    </row>
    <row r="1407" s="14" customFormat="1">
      <c r="A1407" s="14"/>
      <c r="B1407" s="235"/>
      <c r="C1407" s="236"/>
      <c r="D1407" s="226" t="s">
        <v>144</v>
      </c>
      <c r="E1407" s="237" t="s">
        <v>19</v>
      </c>
      <c r="F1407" s="238" t="s">
        <v>1223</v>
      </c>
      <c r="G1407" s="236"/>
      <c r="H1407" s="239">
        <v>2.1000000000000001</v>
      </c>
      <c r="I1407" s="240"/>
      <c r="J1407" s="236"/>
      <c r="K1407" s="236"/>
      <c r="L1407" s="241"/>
      <c r="M1407" s="242"/>
      <c r="N1407" s="243"/>
      <c r="O1407" s="243"/>
      <c r="P1407" s="243"/>
      <c r="Q1407" s="243"/>
      <c r="R1407" s="243"/>
      <c r="S1407" s="243"/>
      <c r="T1407" s="24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45" t="s">
        <v>144</v>
      </c>
      <c r="AU1407" s="245" t="s">
        <v>84</v>
      </c>
      <c r="AV1407" s="14" t="s">
        <v>84</v>
      </c>
      <c r="AW1407" s="14" t="s">
        <v>36</v>
      </c>
      <c r="AX1407" s="14" t="s">
        <v>74</v>
      </c>
      <c r="AY1407" s="245" t="s">
        <v>132</v>
      </c>
    </row>
    <row r="1408" s="14" customFormat="1">
      <c r="A1408" s="14"/>
      <c r="B1408" s="235"/>
      <c r="C1408" s="236"/>
      <c r="D1408" s="226" t="s">
        <v>144</v>
      </c>
      <c r="E1408" s="237" t="s">
        <v>19</v>
      </c>
      <c r="F1408" s="238" t="s">
        <v>1224</v>
      </c>
      <c r="G1408" s="236"/>
      <c r="H1408" s="239">
        <v>-9.5999999999999996</v>
      </c>
      <c r="I1408" s="240"/>
      <c r="J1408" s="236"/>
      <c r="K1408" s="236"/>
      <c r="L1408" s="241"/>
      <c r="M1408" s="242"/>
      <c r="N1408" s="243"/>
      <c r="O1408" s="243"/>
      <c r="P1408" s="243"/>
      <c r="Q1408" s="243"/>
      <c r="R1408" s="243"/>
      <c r="S1408" s="243"/>
      <c r="T1408" s="24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45" t="s">
        <v>144</v>
      </c>
      <c r="AU1408" s="245" t="s">
        <v>84</v>
      </c>
      <c r="AV1408" s="14" t="s">
        <v>84</v>
      </c>
      <c r="AW1408" s="14" t="s">
        <v>36</v>
      </c>
      <c r="AX1408" s="14" t="s">
        <v>74</v>
      </c>
      <c r="AY1408" s="245" t="s">
        <v>132</v>
      </c>
    </row>
    <row r="1409" s="13" customFormat="1">
      <c r="A1409" s="13"/>
      <c r="B1409" s="224"/>
      <c r="C1409" s="225"/>
      <c r="D1409" s="226" t="s">
        <v>144</v>
      </c>
      <c r="E1409" s="227" t="s">
        <v>19</v>
      </c>
      <c r="F1409" s="228" t="s">
        <v>153</v>
      </c>
      <c r="G1409" s="225"/>
      <c r="H1409" s="227" t="s">
        <v>19</v>
      </c>
      <c r="I1409" s="229"/>
      <c r="J1409" s="225"/>
      <c r="K1409" s="225"/>
      <c r="L1409" s="230"/>
      <c r="M1409" s="231"/>
      <c r="N1409" s="232"/>
      <c r="O1409" s="232"/>
      <c r="P1409" s="232"/>
      <c r="Q1409" s="232"/>
      <c r="R1409" s="232"/>
      <c r="S1409" s="232"/>
      <c r="T1409" s="23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34" t="s">
        <v>144</v>
      </c>
      <c r="AU1409" s="234" t="s">
        <v>84</v>
      </c>
      <c r="AV1409" s="13" t="s">
        <v>82</v>
      </c>
      <c r="AW1409" s="13" t="s">
        <v>36</v>
      </c>
      <c r="AX1409" s="13" t="s">
        <v>74</v>
      </c>
      <c r="AY1409" s="234" t="s">
        <v>132</v>
      </c>
    </row>
    <row r="1410" s="14" customFormat="1">
      <c r="A1410" s="14"/>
      <c r="B1410" s="235"/>
      <c r="C1410" s="236"/>
      <c r="D1410" s="226" t="s">
        <v>144</v>
      </c>
      <c r="E1410" s="237" t="s">
        <v>19</v>
      </c>
      <c r="F1410" s="238" t="s">
        <v>1225</v>
      </c>
      <c r="G1410" s="236"/>
      <c r="H1410" s="239">
        <v>90.799999999999997</v>
      </c>
      <c r="I1410" s="240"/>
      <c r="J1410" s="236"/>
      <c r="K1410" s="236"/>
      <c r="L1410" s="241"/>
      <c r="M1410" s="242"/>
      <c r="N1410" s="243"/>
      <c r="O1410" s="243"/>
      <c r="P1410" s="243"/>
      <c r="Q1410" s="243"/>
      <c r="R1410" s="243"/>
      <c r="S1410" s="243"/>
      <c r="T1410" s="24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45" t="s">
        <v>144</v>
      </c>
      <c r="AU1410" s="245" t="s">
        <v>84</v>
      </c>
      <c r="AV1410" s="14" t="s">
        <v>84</v>
      </c>
      <c r="AW1410" s="14" t="s">
        <v>36</v>
      </c>
      <c r="AX1410" s="14" t="s">
        <v>74</v>
      </c>
      <c r="AY1410" s="245" t="s">
        <v>132</v>
      </c>
    </row>
    <row r="1411" s="14" customFormat="1">
      <c r="A1411" s="14"/>
      <c r="B1411" s="235"/>
      <c r="C1411" s="236"/>
      <c r="D1411" s="226" t="s">
        <v>144</v>
      </c>
      <c r="E1411" s="237" t="s">
        <v>19</v>
      </c>
      <c r="F1411" s="238" t="s">
        <v>1223</v>
      </c>
      <c r="G1411" s="236"/>
      <c r="H1411" s="239">
        <v>2.1000000000000001</v>
      </c>
      <c r="I1411" s="240"/>
      <c r="J1411" s="236"/>
      <c r="K1411" s="236"/>
      <c r="L1411" s="241"/>
      <c r="M1411" s="242"/>
      <c r="N1411" s="243"/>
      <c r="O1411" s="243"/>
      <c r="P1411" s="243"/>
      <c r="Q1411" s="243"/>
      <c r="R1411" s="243"/>
      <c r="S1411" s="243"/>
      <c r="T1411" s="24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45" t="s">
        <v>144</v>
      </c>
      <c r="AU1411" s="245" t="s">
        <v>84</v>
      </c>
      <c r="AV1411" s="14" t="s">
        <v>84</v>
      </c>
      <c r="AW1411" s="14" t="s">
        <v>36</v>
      </c>
      <c r="AX1411" s="14" t="s">
        <v>74</v>
      </c>
      <c r="AY1411" s="245" t="s">
        <v>132</v>
      </c>
    </row>
    <row r="1412" s="14" customFormat="1">
      <c r="A1412" s="14"/>
      <c r="B1412" s="235"/>
      <c r="C1412" s="236"/>
      <c r="D1412" s="226" t="s">
        <v>144</v>
      </c>
      <c r="E1412" s="237" t="s">
        <v>19</v>
      </c>
      <c r="F1412" s="238" t="s">
        <v>1226</v>
      </c>
      <c r="G1412" s="236"/>
      <c r="H1412" s="239">
        <v>-13.199999999999999</v>
      </c>
      <c r="I1412" s="240"/>
      <c r="J1412" s="236"/>
      <c r="K1412" s="236"/>
      <c r="L1412" s="241"/>
      <c r="M1412" s="242"/>
      <c r="N1412" s="243"/>
      <c r="O1412" s="243"/>
      <c r="P1412" s="243"/>
      <c r="Q1412" s="243"/>
      <c r="R1412" s="243"/>
      <c r="S1412" s="243"/>
      <c r="T1412" s="24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45" t="s">
        <v>144</v>
      </c>
      <c r="AU1412" s="245" t="s">
        <v>84</v>
      </c>
      <c r="AV1412" s="14" t="s">
        <v>84</v>
      </c>
      <c r="AW1412" s="14" t="s">
        <v>36</v>
      </c>
      <c r="AX1412" s="14" t="s">
        <v>74</v>
      </c>
      <c r="AY1412" s="245" t="s">
        <v>132</v>
      </c>
    </row>
    <row r="1413" s="13" customFormat="1">
      <c r="A1413" s="13"/>
      <c r="B1413" s="224"/>
      <c r="C1413" s="225"/>
      <c r="D1413" s="226" t="s">
        <v>144</v>
      </c>
      <c r="E1413" s="227" t="s">
        <v>19</v>
      </c>
      <c r="F1413" s="228" t="s">
        <v>167</v>
      </c>
      <c r="G1413" s="225"/>
      <c r="H1413" s="227" t="s">
        <v>19</v>
      </c>
      <c r="I1413" s="229"/>
      <c r="J1413" s="225"/>
      <c r="K1413" s="225"/>
      <c r="L1413" s="230"/>
      <c r="M1413" s="231"/>
      <c r="N1413" s="232"/>
      <c r="O1413" s="232"/>
      <c r="P1413" s="232"/>
      <c r="Q1413" s="232"/>
      <c r="R1413" s="232"/>
      <c r="S1413" s="232"/>
      <c r="T1413" s="23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34" t="s">
        <v>144</v>
      </c>
      <c r="AU1413" s="234" t="s">
        <v>84</v>
      </c>
      <c r="AV1413" s="13" t="s">
        <v>82</v>
      </c>
      <c r="AW1413" s="13" t="s">
        <v>36</v>
      </c>
      <c r="AX1413" s="13" t="s">
        <v>74</v>
      </c>
      <c r="AY1413" s="234" t="s">
        <v>132</v>
      </c>
    </row>
    <row r="1414" s="14" customFormat="1">
      <c r="A1414" s="14"/>
      <c r="B1414" s="235"/>
      <c r="C1414" s="236"/>
      <c r="D1414" s="226" t="s">
        <v>144</v>
      </c>
      <c r="E1414" s="237" t="s">
        <v>19</v>
      </c>
      <c r="F1414" s="238" t="s">
        <v>568</v>
      </c>
      <c r="G1414" s="236"/>
      <c r="H1414" s="239">
        <v>66.400000000000006</v>
      </c>
      <c r="I1414" s="240"/>
      <c r="J1414" s="236"/>
      <c r="K1414" s="236"/>
      <c r="L1414" s="241"/>
      <c r="M1414" s="242"/>
      <c r="N1414" s="243"/>
      <c r="O1414" s="243"/>
      <c r="P1414" s="243"/>
      <c r="Q1414" s="243"/>
      <c r="R1414" s="243"/>
      <c r="S1414" s="243"/>
      <c r="T1414" s="24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45" t="s">
        <v>144</v>
      </c>
      <c r="AU1414" s="245" t="s">
        <v>84</v>
      </c>
      <c r="AV1414" s="14" t="s">
        <v>84</v>
      </c>
      <c r="AW1414" s="14" t="s">
        <v>36</v>
      </c>
      <c r="AX1414" s="14" t="s">
        <v>74</v>
      </c>
      <c r="AY1414" s="245" t="s">
        <v>132</v>
      </c>
    </row>
    <row r="1415" s="14" customFormat="1">
      <c r="A1415" s="14"/>
      <c r="B1415" s="235"/>
      <c r="C1415" s="236"/>
      <c r="D1415" s="226" t="s">
        <v>144</v>
      </c>
      <c r="E1415" s="237" t="s">
        <v>19</v>
      </c>
      <c r="F1415" s="238" t="s">
        <v>1222</v>
      </c>
      <c r="G1415" s="236"/>
      <c r="H1415" s="239">
        <v>-5.4000000000000004</v>
      </c>
      <c r="I1415" s="240"/>
      <c r="J1415" s="236"/>
      <c r="K1415" s="236"/>
      <c r="L1415" s="241"/>
      <c r="M1415" s="242"/>
      <c r="N1415" s="243"/>
      <c r="O1415" s="243"/>
      <c r="P1415" s="243"/>
      <c r="Q1415" s="243"/>
      <c r="R1415" s="243"/>
      <c r="S1415" s="243"/>
      <c r="T1415" s="24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45" t="s">
        <v>144</v>
      </c>
      <c r="AU1415" s="245" t="s">
        <v>84</v>
      </c>
      <c r="AV1415" s="14" t="s">
        <v>84</v>
      </c>
      <c r="AW1415" s="14" t="s">
        <v>36</v>
      </c>
      <c r="AX1415" s="14" t="s">
        <v>74</v>
      </c>
      <c r="AY1415" s="245" t="s">
        <v>132</v>
      </c>
    </row>
    <row r="1416" s="15" customFormat="1">
      <c r="A1416" s="15"/>
      <c r="B1416" s="246"/>
      <c r="C1416" s="247"/>
      <c r="D1416" s="226" t="s">
        <v>144</v>
      </c>
      <c r="E1416" s="248" t="s">
        <v>19</v>
      </c>
      <c r="F1416" s="249" t="s">
        <v>147</v>
      </c>
      <c r="G1416" s="247"/>
      <c r="H1416" s="250">
        <v>276.80000000000001</v>
      </c>
      <c r="I1416" s="251"/>
      <c r="J1416" s="247"/>
      <c r="K1416" s="247"/>
      <c r="L1416" s="252"/>
      <c r="M1416" s="253"/>
      <c r="N1416" s="254"/>
      <c r="O1416" s="254"/>
      <c r="P1416" s="254"/>
      <c r="Q1416" s="254"/>
      <c r="R1416" s="254"/>
      <c r="S1416" s="254"/>
      <c r="T1416" s="25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T1416" s="256" t="s">
        <v>144</v>
      </c>
      <c r="AU1416" s="256" t="s">
        <v>84</v>
      </c>
      <c r="AV1416" s="15" t="s">
        <v>140</v>
      </c>
      <c r="AW1416" s="15" t="s">
        <v>36</v>
      </c>
      <c r="AX1416" s="15" t="s">
        <v>82</v>
      </c>
      <c r="AY1416" s="256" t="s">
        <v>132</v>
      </c>
    </row>
    <row r="1417" s="2" customFormat="1" ht="55.5" customHeight="1">
      <c r="A1417" s="40"/>
      <c r="B1417" s="41"/>
      <c r="C1417" s="206" t="s">
        <v>1289</v>
      </c>
      <c r="D1417" s="206" t="s">
        <v>135</v>
      </c>
      <c r="E1417" s="207" t="s">
        <v>1290</v>
      </c>
      <c r="F1417" s="208" t="s">
        <v>1291</v>
      </c>
      <c r="G1417" s="209" t="s">
        <v>227</v>
      </c>
      <c r="H1417" s="210">
        <v>7.3140000000000001</v>
      </c>
      <c r="I1417" s="211"/>
      <c r="J1417" s="212">
        <f>ROUND(I1417*H1417,2)</f>
        <v>0</v>
      </c>
      <c r="K1417" s="208" t="s">
        <v>139</v>
      </c>
      <c r="L1417" s="46"/>
      <c r="M1417" s="213" t="s">
        <v>19</v>
      </c>
      <c r="N1417" s="214" t="s">
        <v>45</v>
      </c>
      <c r="O1417" s="86"/>
      <c r="P1417" s="215">
        <f>O1417*H1417</f>
        <v>0</v>
      </c>
      <c r="Q1417" s="215">
        <v>0</v>
      </c>
      <c r="R1417" s="215">
        <f>Q1417*H1417</f>
        <v>0</v>
      </c>
      <c r="S1417" s="215">
        <v>0</v>
      </c>
      <c r="T1417" s="216">
        <f>S1417*H1417</f>
        <v>0</v>
      </c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R1417" s="217" t="s">
        <v>257</v>
      </c>
      <c r="AT1417" s="217" t="s">
        <v>135</v>
      </c>
      <c r="AU1417" s="217" t="s">
        <v>84</v>
      </c>
      <c r="AY1417" s="19" t="s">
        <v>132</v>
      </c>
      <c r="BE1417" s="218">
        <f>IF(N1417="základní",J1417,0)</f>
        <v>0</v>
      </c>
      <c r="BF1417" s="218">
        <f>IF(N1417="snížená",J1417,0)</f>
        <v>0</v>
      </c>
      <c r="BG1417" s="218">
        <f>IF(N1417="zákl. přenesená",J1417,0)</f>
        <v>0</v>
      </c>
      <c r="BH1417" s="218">
        <f>IF(N1417="sníž. přenesená",J1417,0)</f>
        <v>0</v>
      </c>
      <c r="BI1417" s="218">
        <f>IF(N1417="nulová",J1417,0)</f>
        <v>0</v>
      </c>
      <c r="BJ1417" s="19" t="s">
        <v>82</v>
      </c>
      <c r="BK1417" s="218">
        <f>ROUND(I1417*H1417,2)</f>
        <v>0</v>
      </c>
      <c r="BL1417" s="19" t="s">
        <v>257</v>
      </c>
      <c r="BM1417" s="217" t="s">
        <v>1292</v>
      </c>
    </row>
    <row r="1418" s="2" customFormat="1">
      <c r="A1418" s="40"/>
      <c r="B1418" s="41"/>
      <c r="C1418" s="42"/>
      <c r="D1418" s="219" t="s">
        <v>142</v>
      </c>
      <c r="E1418" s="42"/>
      <c r="F1418" s="220" t="s">
        <v>1293</v>
      </c>
      <c r="G1418" s="42"/>
      <c r="H1418" s="42"/>
      <c r="I1418" s="221"/>
      <c r="J1418" s="42"/>
      <c r="K1418" s="42"/>
      <c r="L1418" s="46"/>
      <c r="M1418" s="222"/>
      <c r="N1418" s="223"/>
      <c r="O1418" s="86"/>
      <c r="P1418" s="86"/>
      <c r="Q1418" s="86"/>
      <c r="R1418" s="86"/>
      <c r="S1418" s="86"/>
      <c r="T1418" s="87"/>
      <c r="U1418" s="40"/>
      <c r="V1418" s="40"/>
      <c r="W1418" s="40"/>
      <c r="X1418" s="40"/>
      <c r="Y1418" s="40"/>
      <c r="Z1418" s="40"/>
      <c r="AA1418" s="40"/>
      <c r="AB1418" s="40"/>
      <c r="AC1418" s="40"/>
      <c r="AD1418" s="40"/>
      <c r="AE1418" s="40"/>
      <c r="AT1418" s="19" t="s">
        <v>142</v>
      </c>
      <c r="AU1418" s="19" t="s">
        <v>84</v>
      </c>
    </row>
    <row r="1419" s="12" customFormat="1" ht="22.8" customHeight="1">
      <c r="A1419" s="12"/>
      <c r="B1419" s="190"/>
      <c r="C1419" s="191"/>
      <c r="D1419" s="192" t="s">
        <v>73</v>
      </c>
      <c r="E1419" s="204" t="s">
        <v>1294</v>
      </c>
      <c r="F1419" s="204" t="s">
        <v>1295</v>
      </c>
      <c r="G1419" s="191"/>
      <c r="H1419" s="191"/>
      <c r="I1419" s="194"/>
      <c r="J1419" s="205">
        <f>BK1419</f>
        <v>0</v>
      </c>
      <c r="K1419" s="191"/>
      <c r="L1419" s="196"/>
      <c r="M1419" s="197"/>
      <c r="N1419" s="198"/>
      <c r="O1419" s="198"/>
      <c r="P1419" s="199">
        <f>SUM(P1420:P1459)</f>
        <v>0</v>
      </c>
      <c r="Q1419" s="198"/>
      <c r="R1419" s="199">
        <f>SUM(R1420:R1459)</f>
        <v>0.0077759999999999999</v>
      </c>
      <c r="S1419" s="198"/>
      <c r="T1419" s="200">
        <f>SUM(T1420:T1459)</f>
        <v>0</v>
      </c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R1419" s="201" t="s">
        <v>84</v>
      </c>
      <c r="AT1419" s="202" t="s">
        <v>73</v>
      </c>
      <c r="AU1419" s="202" t="s">
        <v>82</v>
      </c>
      <c r="AY1419" s="201" t="s">
        <v>132</v>
      </c>
      <c r="BK1419" s="203">
        <f>SUM(BK1420:BK1459)</f>
        <v>0</v>
      </c>
    </row>
    <row r="1420" s="2" customFormat="1" ht="37.8" customHeight="1">
      <c r="A1420" s="40"/>
      <c r="B1420" s="41"/>
      <c r="C1420" s="206" t="s">
        <v>1296</v>
      </c>
      <c r="D1420" s="206" t="s">
        <v>135</v>
      </c>
      <c r="E1420" s="207" t="s">
        <v>1297</v>
      </c>
      <c r="F1420" s="208" t="s">
        <v>1298</v>
      </c>
      <c r="G1420" s="209" t="s">
        <v>138</v>
      </c>
      <c r="H1420" s="210">
        <v>17.280000000000001</v>
      </c>
      <c r="I1420" s="211"/>
      <c r="J1420" s="212">
        <f>ROUND(I1420*H1420,2)</f>
        <v>0</v>
      </c>
      <c r="K1420" s="208" t="s">
        <v>139</v>
      </c>
      <c r="L1420" s="46"/>
      <c r="M1420" s="213" t="s">
        <v>19</v>
      </c>
      <c r="N1420" s="214" t="s">
        <v>45</v>
      </c>
      <c r="O1420" s="86"/>
      <c r="P1420" s="215">
        <f>O1420*H1420</f>
        <v>0</v>
      </c>
      <c r="Q1420" s="215">
        <v>6.9999999999999994E-05</v>
      </c>
      <c r="R1420" s="215">
        <f>Q1420*H1420</f>
        <v>0.0012095999999999999</v>
      </c>
      <c r="S1420" s="215">
        <v>0</v>
      </c>
      <c r="T1420" s="216">
        <f>S1420*H1420</f>
        <v>0</v>
      </c>
      <c r="U1420" s="40"/>
      <c r="V1420" s="40"/>
      <c r="W1420" s="40"/>
      <c r="X1420" s="40"/>
      <c r="Y1420" s="40"/>
      <c r="Z1420" s="40"/>
      <c r="AA1420" s="40"/>
      <c r="AB1420" s="40"/>
      <c r="AC1420" s="40"/>
      <c r="AD1420" s="40"/>
      <c r="AE1420" s="40"/>
      <c r="AR1420" s="217" t="s">
        <v>257</v>
      </c>
      <c r="AT1420" s="217" t="s">
        <v>135</v>
      </c>
      <c r="AU1420" s="217" t="s">
        <v>84</v>
      </c>
      <c r="AY1420" s="19" t="s">
        <v>132</v>
      </c>
      <c r="BE1420" s="218">
        <f>IF(N1420="základní",J1420,0)</f>
        <v>0</v>
      </c>
      <c r="BF1420" s="218">
        <f>IF(N1420="snížená",J1420,0)</f>
        <v>0</v>
      </c>
      <c r="BG1420" s="218">
        <f>IF(N1420="zákl. přenesená",J1420,0)</f>
        <v>0</v>
      </c>
      <c r="BH1420" s="218">
        <f>IF(N1420="sníž. přenesená",J1420,0)</f>
        <v>0</v>
      </c>
      <c r="BI1420" s="218">
        <f>IF(N1420="nulová",J1420,0)</f>
        <v>0</v>
      </c>
      <c r="BJ1420" s="19" t="s">
        <v>82</v>
      </c>
      <c r="BK1420" s="218">
        <f>ROUND(I1420*H1420,2)</f>
        <v>0</v>
      </c>
      <c r="BL1420" s="19" t="s">
        <v>257</v>
      </c>
      <c r="BM1420" s="217" t="s">
        <v>1299</v>
      </c>
    </row>
    <row r="1421" s="2" customFormat="1">
      <c r="A1421" s="40"/>
      <c r="B1421" s="41"/>
      <c r="C1421" s="42"/>
      <c r="D1421" s="219" t="s">
        <v>142</v>
      </c>
      <c r="E1421" s="42"/>
      <c r="F1421" s="220" t="s">
        <v>1300</v>
      </c>
      <c r="G1421" s="42"/>
      <c r="H1421" s="42"/>
      <c r="I1421" s="221"/>
      <c r="J1421" s="42"/>
      <c r="K1421" s="42"/>
      <c r="L1421" s="46"/>
      <c r="M1421" s="222"/>
      <c r="N1421" s="223"/>
      <c r="O1421" s="86"/>
      <c r="P1421" s="86"/>
      <c r="Q1421" s="86"/>
      <c r="R1421" s="86"/>
      <c r="S1421" s="86"/>
      <c r="T1421" s="87"/>
      <c r="U1421" s="40"/>
      <c r="V1421" s="40"/>
      <c r="W1421" s="40"/>
      <c r="X1421" s="40"/>
      <c r="Y1421" s="40"/>
      <c r="Z1421" s="40"/>
      <c r="AA1421" s="40"/>
      <c r="AB1421" s="40"/>
      <c r="AC1421" s="40"/>
      <c r="AD1421" s="40"/>
      <c r="AE1421" s="40"/>
      <c r="AT1421" s="19" t="s">
        <v>142</v>
      </c>
      <c r="AU1421" s="19" t="s">
        <v>84</v>
      </c>
    </row>
    <row r="1422" s="13" customFormat="1">
      <c r="A1422" s="13"/>
      <c r="B1422" s="224"/>
      <c r="C1422" s="225"/>
      <c r="D1422" s="226" t="s">
        <v>144</v>
      </c>
      <c r="E1422" s="227" t="s">
        <v>19</v>
      </c>
      <c r="F1422" s="228" t="s">
        <v>162</v>
      </c>
      <c r="G1422" s="225"/>
      <c r="H1422" s="227" t="s">
        <v>19</v>
      </c>
      <c r="I1422" s="229"/>
      <c r="J1422" s="225"/>
      <c r="K1422" s="225"/>
      <c r="L1422" s="230"/>
      <c r="M1422" s="231"/>
      <c r="N1422" s="232"/>
      <c r="O1422" s="232"/>
      <c r="P1422" s="232"/>
      <c r="Q1422" s="232"/>
      <c r="R1422" s="232"/>
      <c r="S1422" s="232"/>
      <c r="T1422" s="23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34" t="s">
        <v>144</v>
      </c>
      <c r="AU1422" s="234" t="s">
        <v>84</v>
      </c>
      <c r="AV1422" s="13" t="s">
        <v>82</v>
      </c>
      <c r="AW1422" s="13" t="s">
        <v>36</v>
      </c>
      <c r="AX1422" s="13" t="s">
        <v>74</v>
      </c>
      <c r="AY1422" s="234" t="s">
        <v>132</v>
      </c>
    </row>
    <row r="1423" s="14" customFormat="1">
      <c r="A1423" s="14"/>
      <c r="B1423" s="235"/>
      <c r="C1423" s="236"/>
      <c r="D1423" s="226" t="s">
        <v>144</v>
      </c>
      <c r="E1423" s="237" t="s">
        <v>19</v>
      </c>
      <c r="F1423" s="238" t="s">
        <v>1301</v>
      </c>
      <c r="G1423" s="236"/>
      <c r="H1423" s="239">
        <v>2.7000000000000002</v>
      </c>
      <c r="I1423" s="240"/>
      <c r="J1423" s="236"/>
      <c r="K1423" s="236"/>
      <c r="L1423" s="241"/>
      <c r="M1423" s="242"/>
      <c r="N1423" s="243"/>
      <c r="O1423" s="243"/>
      <c r="P1423" s="243"/>
      <c r="Q1423" s="243"/>
      <c r="R1423" s="243"/>
      <c r="S1423" s="243"/>
      <c r="T1423" s="24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45" t="s">
        <v>144</v>
      </c>
      <c r="AU1423" s="245" t="s">
        <v>84</v>
      </c>
      <c r="AV1423" s="14" t="s">
        <v>84</v>
      </c>
      <c r="AW1423" s="14" t="s">
        <v>36</v>
      </c>
      <c r="AX1423" s="14" t="s">
        <v>74</v>
      </c>
      <c r="AY1423" s="245" t="s">
        <v>132</v>
      </c>
    </row>
    <row r="1424" s="13" customFormat="1">
      <c r="A1424" s="13"/>
      <c r="B1424" s="224"/>
      <c r="C1424" s="225"/>
      <c r="D1424" s="226" t="s">
        <v>144</v>
      </c>
      <c r="E1424" s="227" t="s">
        <v>19</v>
      </c>
      <c r="F1424" s="228" t="s">
        <v>164</v>
      </c>
      <c r="G1424" s="225"/>
      <c r="H1424" s="227" t="s">
        <v>19</v>
      </c>
      <c r="I1424" s="229"/>
      <c r="J1424" s="225"/>
      <c r="K1424" s="225"/>
      <c r="L1424" s="230"/>
      <c r="M1424" s="231"/>
      <c r="N1424" s="232"/>
      <c r="O1424" s="232"/>
      <c r="P1424" s="232"/>
      <c r="Q1424" s="232"/>
      <c r="R1424" s="232"/>
      <c r="S1424" s="232"/>
      <c r="T1424" s="23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234" t="s">
        <v>144</v>
      </c>
      <c r="AU1424" s="234" t="s">
        <v>84</v>
      </c>
      <c r="AV1424" s="13" t="s">
        <v>82</v>
      </c>
      <c r="AW1424" s="13" t="s">
        <v>36</v>
      </c>
      <c r="AX1424" s="13" t="s">
        <v>74</v>
      </c>
      <c r="AY1424" s="234" t="s">
        <v>132</v>
      </c>
    </row>
    <row r="1425" s="14" customFormat="1">
      <c r="A1425" s="14"/>
      <c r="B1425" s="235"/>
      <c r="C1425" s="236"/>
      <c r="D1425" s="226" t="s">
        <v>144</v>
      </c>
      <c r="E1425" s="237" t="s">
        <v>19</v>
      </c>
      <c r="F1425" s="238" t="s">
        <v>1302</v>
      </c>
      <c r="G1425" s="236"/>
      <c r="H1425" s="239">
        <v>3.8879999999999999</v>
      </c>
      <c r="I1425" s="240"/>
      <c r="J1425" s="236"/>
      <c r="K1425" s="236"/>
      <c r="L1425" s="241"/>
      <c r="M1425" s="242"/>
      <c r="N1425" s="243"/>
      <c r="O1425" s="243"/>
      <c r="P1425" s="243"/>
      <c r="Q1425" s="243"/>
      <c r="R1425" s="243"/>
      <c r="S1425" s="243"/>
      <c r="T1425" s="244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T1425" s="245" t="s">
        <v>144</v>
      </c>
      <c r="AU1425" s="245" t="s">
        <v>84</v>
      </c>
      <c r="AV1425" s="14" t="s">
        <v>84</v>
      </c>
      <c r="AW1425" s="14" t="s">
        <v>36</v>
      </c>
      <c r="AX1425" s="14" t="s">
        <v>74</v>
      </c>
      <c r="AY1425" s="245" t="s">
        <v>132</v>
      </c>
    </row>
    <row r="1426" s="14" customFormat="1">
      <c r="A1426" s="14"/>
      <c r="B1426" s="235"/>
      <c r="C1426" s="236"/>
      <c r="D1426" s="226" t="s">
        <v>144</v>
      </c>
      <c r="E1426" s="237" t="s">
        <v>19</v>
      </c>
      <c r="F1426" s="238" t="s">
        <v>1301</v>
      </c>
      <c r="G1426" s="236"/>
      <c r="H1426" s="239">
        <v>2.7000000000000002</v>
      </c>
      <c r="I1426" s="240"/>
      <c r="J1426" s="236"/>
      <c r="K1426" s="236"/>
      <c r="L1426" s="241"/>
      <c r="M1426" s="242"/>
      <c r="N1426" s="243"/>
      <c r="O1426" s="243"/>
      <c r="P1426" s="243"/>
      <c r="Q1426" s="243"/>
      <c r="R1426" s="243"/>
      <c r="S1426" s="243"/>
      <c r="T1426" s="24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45" t="s">
        <v>144</v>
      </c>
      <c r="AU1426" s="245" t="s">
        <v>84</v>
      </c>
      <c r="AV1426" s="14" t="s">
        <v>84</v>
      </c>
      <c r="AW1426" s="14" t="s">
        <v>36</v>
      </c>
      <c r="AX1426" s="14" t="s">
        <v>74</v>
      </c>
      <c r="AY1426" s="245" t="s">
        <v>132</v>
      </c>
    </row>
    <row r="1427" s="13" customFormat="1">
      <c r="A1427" s="13"/>
      <c r="B1427" s="224"/>
      <c r="C1427" s="225"/>
      <c r="D1427" s="226" t="s">
        <v>144</v>
      </c>
      <c r="E1427" s="227" t="s">
        <v>19</v>
      </c>
      <c r="F1427" s="228" t="s">
        <v>153</v>
      </c>
      <c r="G1427" s="225"/>
      <c r="H1427" s="227" t="s">
        <v>19</v>
      </c>
      <c r="I1427" s="229"/>
      <c r="J1427" s="225"/>
      <c r="K1427" s="225"/>
      <c r="L1427" s="230"/>
      <c r="M1427" s="231"/>
      <c r="N1427" s="232"/>
      <c r="O1427" s="232"/>
      <c r="P1427" s="232"/>
      <c r="Q1427" s="232"/>
      <c r="R1427" s="232"/>
      <c r="S1427" s="232"/>
      <c r="T1427" s="23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34" t="s">
        <v>144</v>
      </c>
      <c r="AU1427" s="234" t="s">
        <v>84</v>
      </c>
      <c r="AV1427" s="13" t="s">
        <v>82</v>
      </c>
      <c r="AW1427" s="13" t="s">
        <v>36</v>
      </c>
      <c r="AX1427" s="13" t="s">
        <v>74</v>
      </c>
      <c r="AY1427" s="234" t="s">
        <v>132</v>
      </c>
    </row>
    <row r="1428" s="14" customFormat="1">
      <c r="A1428" s="14"/>
      <c r="B1428" s="235"/>
      <c r="C1428" s="236"/>
      <c r="D1428" s="226" t="s">
        <v>144</v>
      </c>
      <c r="E1428" s="237" t="s">
        <v>19</v>
      </c>
      <c r="F1428" s="238" t="s">
        <v>1303</v>
      </c>
      <c r="G1428" s="236"/>
      <c r="H1428" s="239">
        <v>2.5920000000000001</v>
      </c>
      <c r="I1428" s="240"/>
      <c r="J1428" s="236"/>
      <c r="K1428" s="236"/>
      <c r="L1428" s="241"/>
      <c r="M1428" s="242"/>
      <c r="N1428" s="243"/>
      <c r="O1428" s="243"/>
      <c r="P1428" s="243"/>
      <c r="Q1428" s="243"/>
      <c r="R1428" s="243"/>
      <c r="S1428" s="243"/>
      <c r="T1428" s="244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45" t="s">
        <v>144</v>
      </c>
      <c r="AU1428" s="245" t="s">
        <v>84</v>
      </c>
      <c r="AV1428" s="14" t="s">
        <v>84</v>
      </c>
      <c r="AW1428" s="14" t="s">
        <v>36</v>
      </c>
      <c r="AX1428" s="14" t="s">
        <v>74</v>
      </c>
      <c r="AY1428" s="245" t="s">
        <v>132</v>
      </c>
    </row>
    <row r="1429" s="14" customFormat="1">
      <c r="A1429" s="14"/>
      <c r="B1429" s="235"/>
      <c r="C1429" s="236"/>
      <c r="D1429" s="226" t="s">
        <v>144</v>
      </c>
      <c r="E1429" s="237" t="s">
        <v>19</v>
      </c>
      <c r="F1429" s="238" t="s">
        <v>1301</v>
      </c>
      <c r="G1429" s="236"/>
      <c r="H1429" s="239">
        <v>2.7000000000000002</v>
      </c>
      <c r="I1429" s="240"/>
      <c r="J1429" s="236"/>
      <c r="K1429" s="236"/>
      <c r="L1429" s="241"/>
      <c r="M1429" s="242"/>
      <c r="N1429" s="243"/>
      <c r="O1429" s="243"/>
      <c r="P1429" s="243"/>
      <c r="Q1429" s="243"/>
      <c r="R1429" s="243"/>
      <c r="S1429" s="243"/>
      <c r="T1429" s="244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45" t="s">
        <v>144</v>
      </c>
      <c r="AU1429" s="245" t="s">
        <v>84</v>
      </c>
      <c r="AV1429" s="14" t="s">
        <v>84</v>
      </c>
      <c r="AW1429" s="14" t="s">
        <v>36</v>
      </c>
      <c r="AX1429" s="14" t="s">
        <v>74</v>
      </c>
      <c r="AY1429" s="245" t="s">
        <v>132</v>
      </c>
    </row>
    <row r="1430" s="13" customFormat="1">
      <c r="A1430" s="13"/>
      <c r="B1430" s="224"/>
      <c r="C1430" s="225"/>
      <c r="D1430" s="226" t="s">
        <v>144</v>
      </c>
      <c r="E1430" s="227" t="s">
        <v>19</v>
      </c>
      <c r="F1430" s="228" t="s">
        <v>167</v>
      </c>
      <c r="G1430" s="225"/>
      <c r="H1430" s="227" t="s">
        <v>19</v>
      </c>
      <c r="I1430" s="229"/>
      <c r="J1430" s="225"/>
      <c r="K1430" s="225"/>
      <c r="L1430" s="230"/>
      <c r="M1430" s="231"/>
      <c r="N1430" s="232"/>
      <c r="O1430" s="232"/>
      <c r="P1430" s="232"/>
      <c r="Q1430" s="232"/>
      <c r="R1430" s="232"/>
      <c r="S1430" s="232"/>
      <c r="T1430" s="23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34" t="s">
        <v>144</v>
      </c>
      <c r="AU1430" s="234" t="s">
        <v>84</v>
      </c>
      <c r="AV1430" s="13" t="s">
        <v>82</v>
      </c>
      <c r="AW1430" s="13" t="s">
        <v>36</v>
      </c>
      <c r="AX1430" s="13" t="s">
        <v>74</v>
      </c>
      <c r="AY1430" s="234" t="s">
        <v>132</v>
      </c>
    </row>
    <row r="1431" s="14" customFormat="1">
      <c r="A1431" s="14"/>
      <c r="B1431" s="235"/>
      <c r="C1431" s="236"/>
      <c r="D1431" s="226" t="s">
        <v>144</v>
      </c>
      <c r="E1431" s="237" t="s">
        <v>19</v>
      </c>
      <c r="F1431" s="238" t="s">
        <v>1301</v>
      </c>
      <c r="G1431" s="236"/>
      <c r="H1431" s="239">
        <v>2.7000000000000002</v>
      </c>
      <c r="I1431" s="240"/>
      <c r="J1431" s="236"/>
      <c r="K1431" s="236"/>
      <c r="L1431" s="241"/>
      <c r="M1431" s="242"/>
      <c r="N1431" s="243"/>
      <c r="O1431" s="243"/>
      <c r="P1431" s="243"/>
      <c r="Q1431" s="243"/>
      <c r="R1431" s="243"/>
      <c r="S1431" s="243"/>
      <c r="T1431" s="24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45" t="s">
        <v>144</v>
      </c>
      <c r="AU1431" s="245" t="s">
        <v>84</v>
      </c>
      <c r="AV1431" s="14" t="s">
        <v>84</v>
      </c>
      <c r="AW1431" s="14" t="s">
        <v>36</v>
      </c>
      <c r="AX1431" s="14" t="s">
        <v>74</v>
      </c>
      <c r="AY1431" s="245" t="s">
        <v>132</v>
      </c>
    </row>
    <row r="1432" s="15" customFormat="1">
      <c r="A1432" s="15"/>
      <c r="B1432" s="246"/>
      <c r="C1432" s="247"/>
      <c r="D1432" s="226" t="s">
        <v>144</v>
      </c>
      <c r="E1432" s="248" t="s">
        <v>19</v>
      </c>
      <c r="F1432" s="249" t="s">
        <v>147</v>
      </c>
      <c r="G1432" s="247"/>
      <c r="H1432" s="250">
        <v>17.280000000000001</v>
      </c>
      <c r="I1432" s="251"/>
      <c r="J1432" s="247"/>
      <c r="K1432" s="247"/>
      <c r="L1432" s="252"/>
      <c r="M1432" s="253"/>
      <c r="N1432" s="254"/>
      <c r="O1432" s="254"/>
      <c r="P1432" s="254"/>
      <c r="Q1432" s="254"/>
      <c r="R1432" s="254"/>
      <c r="S1432" s="254"/>
      <c r="T1432" s="255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  <c r="AE1432" s="15"/>
      <c r="AT1432" s="256" t="s">
        <v>144</v>
      </c>
      <c r="AU1432" s="256" t="s">
        <v>84</v>
      </c>
      <c r="AV1432" s="15" t="s">
        <v>140</v>
      </c>
      <c r="AW1432" s="15" t="s">
        <v>36</v>
      </c>
      <c r="AX1432" s="15" t="s">
        <v>82</v>
      </c>
      <c r="AY1432" s="256" t="s">
        <v>132</v>
      </c>
    </row>
    <row r="1433" s="2" customFormat="1" ht="24.15" customHeight="1">
      <c r="A1433" s="40"/>
      <c r="B1433" s="41"/>
      <c r="C1433" s="206" t="s">
        <v>1304</v>
      </c>
      <c r="D1433" s="206" t="s">
        <v>135</v>
      </c>
      <c r="E1433" s="207" t="s">
        <v>1305</v>
      </c>
      <c r="F1433" s="208" t="s">
        <v>1306</v>
      </c>
      <c r="G1433" s="209" t="s">
        <v>138</v>
      </c>
      <c r="H1433" s="210">
        <v>17.280000000000001</v>
      </c>
      <c r="I1433" s="211"/>
      <c r="J1433" s="212">
        <f>ROUND(I1433*H1433,2)</f>
        <v>0</v>
      </c>
      <c r="K1433" s="208" t="s">
        <v>139</v>
      </c>
      <c r="L1433" s="46"/>
      <c r="M1433" s="213" t="s">
        <v>19</v>
      </c>
      <c r="N1433" s="214" t="s">
        <v>45</v>
      </c>
      <c r="O1433" s="86"/>
      <c r="P1433" s="215">
        <f>O1433*H1433</f>
        <v>0</v>
      </c>
      <c r="Q1433" s="215">
        <v>0.00013999999999999999</v>
      </c>
      <c r="R1433" s="215">
        <f>Q1433*H1433</f>
        <v>0.0024191999999999998</v>
      </c>
      <c r="S1433" s="215">
        <v>0</v>
      </c>
      <c r="T1433" s="216">
        <f>S1433*H1433</f>
        <v>0</v>
      </c>
      <c r="U1433" s="40"/>
      <c r="V1433" s="40"/>
      <c r="W1433" s="40"/>
      <c r="X1433" s="40"/>
      <c r="Y1433" s="40"/>
      <c r="Z1433" s="40"/>
      <c r="AA1433" s="40"/>
      <c r="AB1433" s="40"/>
      <c r="AC1433" s="40"/>
      <c r="AD1433" s="40"/>
      <c r="AE1433" s="40"/>
      <c r="AR1433" s="217" t="s">
        <v>257</v>
      </c>
      <c r="AT1433" s="217" t="s">
        <v>135</v>
      </c>
      <c r="AU1433" s="217" t="s">
        <v>84</v>
      </c>
      <c r="AY1433" s="19" t="s">
        <v>132</v>
      </c>
      <c r="BE1433" s="218">
        <f>IF(N1433="základní",J1433,0)</f>
        <v>0</v>
      </c>
      <c r="BF1433" s="218">
        <f>IF(N1433="snížená",J1433,0)</f>
        <v>0</v>
      </c>
      <c r="BG1433" s="218">
        <f>IF(N1433="zákl. přenesená",J1433,0)</f>
        <v>0</v>
      </c>
      <c r="BH1433" s="218">
        <f>IF(N1433="sníž. přenesená",J1433,0)</f>
        <v>0</v>
      </c>
      <c r="BI1433" s="218">
        <f>IF(N1433="nulová",J1433,0)</f>
        <v>0</v>
      </c>
      <c r="BJ1433" s="19" t="s">
        <v>82</v>
      </c>
      <c r="BK1433" s="218">
        <f>ROUND(I1433*H1433,2)</f>
        <v>0</v>
      </c>
      <c r="BL1433" s="19" t="s">
        <v>257</v>
      </c>
      <c r="BM1433" s="217" t="s">
        <v>1307</v>
      </c>
    </row>
    <row r="1434" s="2" customFormat="1">
      <c r="A1434" s="40"/>
      <c r="B1434" s="41"/>
      <c r="C1434" s="42"/>
      <c r="D1434" s="219" t="s">
        <v>142</v>
      </c>
      <c r="E1434" s="42"/>
      <c r="F1434" s="220" t="s">
        <v>1308</v>
      </c>
      <c r="G1434" s="42"/>
      <c r="H1434" s="42"/>
      <c r="I1434" s="221"/>
      <c r="J1434" s="42"/>
      <c r="K1434" s="42"/>
      <c r="L1434" s="46"/>
      <c r="M1434" s="222"/>
      <c r="N1434" s="223"/>
      <c r="O1434" s="86"/>
      <c r="P1434" s="86"/>
      <c r="Q1434" s="86"/>
      <c r="R1434" s="86"/>
      <c r="S1434" s="86"/>
      <c r="T1434" s="87"/>
      <c r="U1434" s="40"/>
      <c r="V1434" s="40"/>
      <c r="W1434" s="40"/>
      <c r="X1434" s="40"/>
      <c r="Y1434" s="40"/>
      <c r="Z1434" s="40"/>
      <c r="AA1434" s="40"/>
      <c r="AB1434" s="40"/>
      <c r="AC1434" s="40"/>
      <c r="AD1434" s="40"/>
      <c r="AE1434" s="40"/>
      <c r="AT1434" s="19" t="s">
        <v>142</v>
      </c>
      <c r="AU1434" s="19" t="s">
        <v>84</v>
      </c>
    </row>
    <row r="1435" s="13" customFormat="1">
      <c r="A1435" s="13"/>
      <c r="B1435" s="224"/>
      <c r="C1435" s="225"/>
      <c r="D1435" s="226" t="s">
        <v>144</v>
      </c>
      <c r="E1435" s="227" t="s">
        <v>19</v>
      </c>
      <c r="F1435" s="228" t="s">
        <v>162</v>
      </c>
      <c r="G1435" s="225"/>
      <c r="H1435" s="227" t="s">
        <v>19</v>
      </c>
      <c r="I1435" s="229"/>
      <c r="J1435" s="225"/>
      <c r="K1435" s="225"/>
      <c r="L1435" s="230"/>
      <c r="M1435" s="231"/>
      <c r="N1435" s="232"/>
      <c r="O1435" s="232"/>
      <c r="P1435" s="232"/>
      <c r="Q1435" s="232"/>
      <c r="R1435" s="232"/>
      <c r="S1435" s="232"/>
      <c r="T1435" s="23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34" t="s">
        <v>144</v>
      </c>
      <c r="AU1435" s="234" t="s">
        <v>84</v>
      </c>
      <c r="AV1435" s="13" t="s">
        <v>82</v>
      </c>
      <c r="AW1435" s="13" t="s">
        <v>36</v>
      </c>
      <c r="AX1435" s="13" t="s">
        <v>74</v>
      </c>
      <c r="AY1435" s="234" t="s">
        <v>132</v>
      </c>
    </row>
    <row r="1436" s="14" customFormat="1">
      <c r="A1436" s="14"/>
      <c r="B1436" s="235"/>
      <c r="C1436" s="236"/>
      <c r="D1436" s="226" t="s">
        <v>144</v>
      </c>
      <c r="E1436" s="237" t="s">
        <v>19</v>
      </c>
      <c r="F1436" s="238" t="s">
        <v>1301</v>
      </c>
      <c r="G1436" s="236"/>
      <c r="H1436" s="239">
        <v>2.7000000000000002</v>
      </c>
      <c r="I1436" s="240"/>
      <c r="J1436" s="236"/>
      <c r="K1436" s="236"/>
      <c r="L1436" s="241"/>
      <c r="M1436" s="242"/>
      <c r="N1436" s="243"/>
      <c r="O1436" s="243"/>
      <c r="P1436" s="243"/>
      <c r="Q1436" s="243"/>
      <c r="R1436" s="243"/>
      <c r="S1436" s="243"/>
      <c r="T1436" s="244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45" t="s">
        <v>144</v>
      </c>
      <c r="AU1436" s="245" t="s">
        <v>84</v>
      </c>
      <c r="AV1436" s="14" t="s">
        <v>84</v>
      </c>
      <c r="AW1436" s="14" t="s">
        <v>36</v>
      </c>
      <c r="AX1436" s="14" t="s">
        <v>74</v>
      </c>
      <c r="AY1436" s="245" t="s">
        <v>132</v>
      </c>
    </row>
    <row r="1437" s="13" customFormat="1">
      <c r="A1437" s="13"/>
      <c r="B1437" s="224"/>
      <c r="C1437" s="225"/>
      <c r="D1437" s="226" t="s">
        <v>144</v>
      </c>
      <c r="E1437" s="227" t="s">
        <v>19</v>
      </c>
      <c r="F1437" s="228" t="s">
        <v>164</v>
      </c>
      <c r="G1437" s="225"/>
      <c r="H1437" s="227" t="s">
        <v>19</v>
      </c>
      <c r="I1437" s="229"/>
      <c r="J1437" s="225"/>
      <c r="K1437" s="225"/>
      <c r="L1437" s="230"/>
      <c r="M1437" s="231"/>
      <c r="N1437" s="232"/>
      <c r="O1437" s="232"/>
      <c r="P1437" s="232"/>
      <c r="Q1437" s="232"/>
      <c r="R1437" s="232"/>
      <c r="S1437" s="232"/>
      <c r="T1437" s="23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34" t="s">
        <v>144</v>
      </c>
      <c r="AU1437" s="234" t="s">
        <v>84</v>
      </c>
      <c r="AV1437" s="13" t="s">
        <v>82</v>
      </c>
      <c r="AW1437" s="13" t="s">
        <v>36</v>
      </c>
      <c r="AX1437" s="13" t="s">
        <v>74</v>
      </c>
      <c r="AY1437" s="234" t="s">
        <v>132</v>
      </c>
    </row>
    <row r="1438" s="14" customFormat="1">
      <c r="A1438" s="14"/>
      <c r="B1438" s="235"/>
      <c r="C1438" s="236"/>
      <c r="D1438" s="226" t="s">
        <v>144</v>
      </c>
      <c r="E1438" s="237" t="s">
        <v>19</v>
      </c>
      <c r="F1438" s="238" t="s">
        <v>1302</v>
      </c>
      <c r="G1438" s="236"/>
      <c r="H1438" s="239">
        <v>3.8879999999999999</v>
      </c>
      <c r="I1438" s="240"/>
      <c r="J1438" s="236"/>
      <c r="K1438" s="236"/>
      <c r="L1438" s="241"/>
      <c r="M1438" s="242"/>
      <c r="N1438" s="243"/>
      <c r="O1438" s="243"/>
      <c r="P1438" s="243"/>
      <c r="Q1438" s="243"/>
      <c r="R1438" s="243"/>
      <c r="S1438" s="243"/>
      <c r="T1438" s="24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45" t="s">
        <v>144</v>
      </c>
      <c r="AU1438" s="245" t="s">
        <v>84</v>
      </c>
      <c r="AV1438" s="14" t="s">
        <v>84</v>
      </c>
      <c r="AW1438" s="14" t="s">
        <v>36</v>
      </c>
      <c r="AX1438" s="14" t="s">
        <v>74</v>
      </c>
      <c r="AY1438" s="245" t="s">
        <v>132</v>
      </c>
    </row>
    <row r="1439" s="14" customFormat="1">
      <c r="A1439" s="14"/>
      <c r="B1439" s="235"/>
      <c r="C1439" s="236"/>
      <c r="D1439" s="226" t="s">
        <v>144</v>
      </c>
      <c r="E1439" s="237" t="s">
        <v>19</v>
      </c>
      <c r="F1439" s="238" t="s">
        <v>1301</v>
      </c>
      <c r="G1439" s="236"/>
      <c r="H1439" s="239">
        <v>2.7000000000000002</v>
      </c>
      <c r="I1439" s="240"/>
      <c r="J1439" s="236"/>
      <c r="K1439" s="236"/>
      <c r="L1439" s="241"/>
      <c r="M1439" s="242"/>
      <c r="N1439" s="243"/>
      <c r="O1439" s="243"/>
      <c r="P1439" s="243"/>
      <c r="Q1439" s="243"/>
      <c r="R1439" s="243"/>
      <c r="S1439" s="243"/>
      <c r="T1439" s="24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45" t="s">
        <v>144</v>
      </c>
      <c r="AU1439" s="245" t="s">
        <v>84</v>
      </c>
      <c r="AV1439" s="14" t="s">
        <v>84</v>
      </c>
      <c r="AW1439" s="14" t="s">
        <v>36</v>
      </c>
      <c r="AX1439" s="14" t="s">
        <v>74</v>
      </c>
      <c r="AY1439" s="245" t="s">
        <v>132</v>
      </c>
    </row>
    <row r="1440" s="13" customFormat="1">
      <c r="A1440" s="13"/>
      <c r="B1440" s="224"/>
      <c r="C1440" s="225"/>
      <c r="D1440" s="226" t="s">
        <v>144</v>
      </c>
      <c r="E1440" s="227" t="s">
        <v>19</v>
      </c>
      <c r="F1440" s="228" t="s">
        <v>153</v>
      </c>
      <c r="G1440" s="225"/>
      <c r="H1440" s="227" t="s">
        <v>19</v>
      </c>
      <c r="I1440" s="229"/>
      <c r="J1440" s="225"/>
      <c r="K1440" s="225"/>
      <c r="L1440" s="230"/>
      <c r="M1440" s="231"/>
      <c r="N1440" s="232"/>
      <c r="O1440" s="232"/>
      <c r="P1440" s="232"/>
      <c r="Q1440" s="232"/>
      <c r="R1440" s="232"/>
      <c r="S1440" s="232"/>
      <c r="T1440" s="23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4" t="s">
        <v>144</v>
      </c>
      <c r="AU1440" s="234" t="s">
        <v>84</v>
      </c>
      <c r="AV1440" s="13" t="s">
        <v>82</v>
      </c>
      <c r="AW1440" s="13" t="s">
        <v>36</v>
      </c>
      <c r="AX1440" s="13" t="s">
        <v>74</v>
      </c>
      <c r="AY1440" s="234" t="s">
        <v>132</v>
      </c>
    </row>
    <row r="1441" s="14" customFormat="1">
      <c r="A1441" s="14"/>
      <c r="B1441" s="235"/>
      <c r="C1441" s="236"/>
      <c r="D1441" s="226" t="s">
        <v>144</v>
      </c>
      <c r="E1441" s="237" t="s">
        <v>19</v>
      </c>
      <c r="F1441" s="238" t="s">
        <v>1303</v>
      </c>
      <c r="G1441" s="236"/>
      <c r="H1441" s="239">
        <v>2.5920000000000001</v>
      </c>
      <c r="I1441" s="240"/>
      <c r="J1441" s="236"/>
      <c r="K1441" s="236"/>
      <c r="L1441" s="241"/>
      <c r="M1441" s="242"/>
      <c r="N1441" s="243"/>
      <c r="O1441" s="243"/>
      <c r="P1441" s="243"/>
      <c r="Q1441" s="243"/>
      <c r="R1441" s="243"/>
      <c r="S1441" s="243"/>
      <c r="T1441" s="24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45" t="s">
        <v>144</v>
      </c>
      <c r="AU1441" s="245" t="s">
        <v>84</v>
      </c>
      <c r="AV1441" s="14" t="s">
        <v>84</v>
      </c>
      <c r="AW1441" s="14" t="s">
        <v>36</v>
      </c>
      <c r="AX1441" s="14" t="s">
        <v>74</v>
      </c>
      <c r="AY1441" s="245" t="s">
        <v>132</v>
      </c>
    </row>
    <row r="1442" s="14" customFormat="1">
      <c r="A1442" s="14"/>
      <c r="B1442" s="235"/>
      <c r="C1442" s="236"/>
      <c r="D1442" s="226" t="s">
        <v>144</v>
      </c>
      <c r="E1442" s="237" t="s">
        <v>19</v>
      </c>
      <c r="F1442" s="238" t="s">
        <v>1301</v>
      </c>
      <c r="G1442" s="236"/>
      <c r="H1442" s="239">
        <v>2.7000000000000002</v>
      </c>
      <c r="I1442" s="240"/>
      <c r="J1442" s="236"/>
      <c r="K1442" s="236"/>
      <c r="L1442" s="241"/>
      <c r="M1442" s="242"/>
      <c r="N1442" s="243"/>
      <c r="O1442" s="243"/>
      <c r="P1442" s="243"/>
      <c r="Q1442" s="243"/>
      <c r="R1442" s="243"/>
      <c r="S1442" s="243"/>
      <c r="T1442" s="24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45" t="s">
        <v>144</v>
      </c>
      <c r="AU1442" s="245" t="s">
        <v>84</v>
      </c>
      <c r="AV1442" s="14" t="s">
        <v>84</v>
      </c>
      <c r="AW1442" s="14" t="s">
        <v>36</v>
      </c>
      <c r="AX1442" s="14" t="s">
        <v>74</v>
      </c>
      <c r="AY1442" s="245" t="s">
        <v>132</v>
      </c>
    </row>
    <row r="1443" s="13" customFormat="1">
      <c r="A1443" s="13"/>
      <c r="B1443" s="224"/>
      <c r="C1443" s="225"/>
      <c r="D1443" s="226" t="s">
        <v>144</v>
      </c>
      <c r="E1443" s="227" t="s">
        <v>19</v>
      </c>
      <c r="F1443" s="228" t="s">
        <v>167</v>
      </c>
      <c r="G1443" s="225"/>
      <c r="H1443" s="227" t="s">
        <v>19</v>
      </c>
      <c r="I1443" s="229"/>
      <c r="J1443" s="225"/>
      <c r="K1443" s="225"/>
      <c r="L1443" s="230"/>
      <c r="M1443" s="231"/>
      <c r="N1443" s="232"/>
      <c r="O1443" s="232"/>
      <c r="P1443" s="232"/>
      <c r="Q1443" s="232"/>
      <c r="R1443" s="232"/>
      <c r="S1443" s="232"/>
      <c r="T1443" s="23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34" t="s">
        <v>144</v>
      </c>
      <c r="AU1443" s="234" t="s">
        <v>84</v>
      </c>
      <c r="AV1443" s="13" t="s">
        <v>82</v>
      </c>
      <c r="AW1443" s="13" t="s">
        <v>36</v>
      </c>
      <c r="AX1443" s="13" t="s">
        <v>74</v>
      </c>
      <c r="AY1443" s="234" t="s">
        <v>132</v>
      </c>
    </row>
    <row r="1444" s="14" customFormat="1">
      <c r="A1444" s="14"/>
      <c r="B1444" s="235"/>
      <c r="C1444" s="236"/>
      <c r="D1444" s="226" t="s">
        <v>144</v>
      </c>
      <c r="E1444" s="237" t="s">
        <v>19</v>
      </c>
      <c r="F1444" s="238" t="s">
        <v>1301</v>
      </c>
      <c r="G1444" s="236"/>
      <c r="H1444" s="239">
        <v>2.7000000000000002</v>
      </c>
      <c r="I1444" s="240"/>
      <c r="J1444" s="236"/>
      <c r="K1444" s="236"/>
      <c r="L1444" s="241"/>
      <c r="M1444" s="242"/>
      <c r="N1444" s="243"/>
      <c r="O1444" s="243"/>
      <c r="P1444" s="243"/>
      <c r="Q1444" s="243"/>
      <c r="R1444" s="243"/>
      <c r="S1444" s="243"/>
      <c r="T1444" s="24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45" t="s">
        <v>144</v>
      </c>
      <c r="AU1444" s="245" t="s">
        <v>84</v>
      </c>
      <c r="AV1444" s="14" t="s">
        <v>84</v>
      </c>
      <c r="AW1444" s="14" t="s">
        <v>36</v>
      </c>
      <c r="AX1444" s="14" t="s">
        <v>74</v>
      </c>
      <c r="AY1444" s="245" t="s">
        <v>132</v>
      </c>
    </row>
    <row r="1445" s="15" customFormat="1">
      <c r="A1445" s="15"/>
      <c r="B1445" s="246"/>
      <c r="C1445" s="247"/>
      <c r="D1445" s="226" t="s">
        <v>144</v>
      </c>
      <c r="E1445" s="248" t="s">
        <v>19</v>
      </c>
      <c r="F1445" s="249" t="s">
        <v>147</v>
      </c>
      <c r="G1445" s="247"/>
      <c r="H1445" s="250">
        <v>17.280000000000001</v>
      </c>
      <c r="I1445" s="251"/>
      <c r="J1445" s="247"/>
      <c r="K1445" s="247"/>
      <c r="L1445" s="252"/>
      <c r="M1445" s="253"/>
      <c r="N1445" s="254"/>
      <c r="O1445" s="254"/>
      <c r="P1445" s="254"/>
      <c r="Q1445" s="254"/>
      <c r="R1445" s="254"/>
      <c r="S1445" s="254"/>
      <c r="T1445" s="255"/>
      <c r="U1445" s="15"/>
      <c r="V1445" s="15"/>
      <c r="W1445" s="15"/>
      <c r="X1445" s="15"/>
      <c r="Y1445" s="15"/>
      <c r="Z1445" s="15"/>
      <c r="AA1445" s="15"/>
      <c r="AB1445" s="15"/>
      <c r="AC1445" s="15"/>
      <c r="AD1445" s="15"/>
      <c r="AE1445" s="15"/>
      <c r="AT1445" s="256" t="s">
        <v>144</v>
      </c>
      <c r="AU1445" s="256" t="s">
        <v>84</v>
      </c>
      <c r="AV1445" s="15" t="s">
        <v>140</v>
      </c>
      <c r="AW1445" s="15" t="s">
        <v>36</v>
      </c>
      <c r="AX1445" s="15" t="s">
        <v>82</v>
      </c>
      <c r="AY1445" s="256" t="s">
        <v>132</v>
      </c>
    </row>
    <row r="1446" s="2" customFormat="1" ht="24.15" customHeight="1">
      <c r="A1446" s="40"/>
      <c r="B1446" s="41"/>
      <c r="C1446" s="206" t="s">
        <v>1309</v>
      </c>
      <c r="D1446" s="206" t="s">
        <v>135</v>
      </c>
      <c r="E1446" s="207" t="s">
        <v>1310</v>
      </c>
      <c r="F1446" s="208" t="s">
        <v>1311</v>
      </c>
      <c r="G1446" s="209" t="s">
        <v>138</v>
      </c>
      <c r="H1446" s="210">
        <v>34.560000000000002</v>
      </c>
      <c r="I1446" s="211"/>
      <c r="J1446" s="212">
        <f>ROUND(I1446*H1446,2)</f>
        <v>0</v>
      </c>
      <c r="K1446" s="208" t="s">
        <v>139</v>
      </c>
      <c r="L1446" s="46"/>
      <c r="M1446" s="213" t="s">
        <v>19</v>
      </c>
      <c r="N1446" s="214" t="s">
        <v>45</v>
      </c>
      <c r="O1446" s="86"/>
      <c r="P1446" s="215">
        <f>O1446*H1446</f>
        <v>0</v>
      </c>
      <c r="Q1446" s="215">
        <v>0.00012</v>
      </c>
      <c r="R1446" s="215">
        <f>Q1446*H1446</f>
        <v>0.0041472000000000002</v>
      </c>
      <c r="S1446" s="215">
        <v>0</v>
      </c>
      <c r="T1446" s="216">
        <f>S1446*H1446</f>
        <v>0</v>
      </c>
      <c r="U1446" s="40"/>
      <c r="V1446" s="40"/>
      <c r="W1446" s="40"/>
      <c r="X1446" s="40"/>
      <c r="Y1446" s="40"/>
      <c r="Z1446" s="40"/>
      <c r="AA1446" s="40"/>
      <c r="AB1446" s="40"/>
      <c r="AC1446" s="40"/>
      <c r="AD1446" s="40"/>
      <c r="AE1446" s="40"/>
      <c r="AR1446" s="217" t="s">
        <v>257</v>
      </c>
      <c r="AT1446" s="217" t="s">
        <v>135</v>
      </c>
      <c r="AU1446" s="217" t="s">
        <v>84</v>
      </c>
      <c r="AY1446" s="19" t="s">
        <v>132</v>
      </c>
      <c r="BE1446" s="218">
        <f>IF(N1446="základní",J1446,0)</f>
        <v>0</v>
      </c>
      <c r="BF1446" s="218">
        <f>IF(N1446="snížená",J1446,0)</f>
        <v>0</v>
      </c>
      <c r="BG1446" s="218">
        <f>IF(N1446="zákl. přenesená",J1446,0)</f>
        <v>0</v>
      </c>
      <c r="BH1446" s="218">
        <f>IF(N1446="sníž. přenesená",J1446,0)</f>
        <v>0</v>
      </c>
      <c r="BI1446" s="218">
        <f>IF(N1446="nulová",J1446,0)</f>
        <v>0</v>
      </c>
      <c r="BJ1446" s="19" t="s">
        <v>82</v>
      </c>
      <c r="BK1446" s="218">
        <f>ROUND(I1446*H1446,2)</f>
        <v>0</v>
      </c>
      <c r="BL1446" s="19" t="s">
        <v>257</v>
      </c>
      <c r="BM1446" s="217" t="s">
        <v>1312</v>
      </c>
    </row>
    <row r="1447" s="2" customFormat="1">
      <c r="A1447" s="40"/>
      <c r="B1447" s="41"/>
      <c r="C1447" s="42"/>
      <c r="D1447" s="219" t="s">
        <v>142</v>
      </c>
      <c r="E1447" s="42"/>
      <c r="F1447" s="220" t="s">
        <v>1313</v>
      </c>
      <c r="G1447" s="42"/>
      <c r="H1447" s="42"/>
      <c r="I1447" s="221"/>
      <c r="J1447" s="42"/>
      <c r="K1447" s="42"/>
      <c r="L1447" s="46"/>
      <c r="M1447" s="222"/>
      <c r="N1447" s="223"/>
      <c r="O1447" s="86"/>
      <c r="P1447" s="86"/>
      <c r="Q1447" s="86"/>
      <c r="R1447" s="86"/>
      <c r="S1447" s="86"/>
      <c r="T1447" s="87"/>
      <c r="U1447" s="40"/>
      <c r="V1447" s="40"/>
      <c r="W1447" s="40"/>
      <c r="X1447" s="40"/>
      <c r="Y1447" s="40"/>
      <c r="Z1447" s="40"/>
      <c r="AA1447" s="40"/>
      <c r="AB1447" s="40"/>
      <c r="AC1447" s="40"/>
      <c r="AD1447" s="40"/>
      <c r="AE1447" s="40"/>
      <c r="AT1447" s="19" t="s">
        <v>142</v>
      </c>
      <c r="AU1447" s="19" t="s">
        <v>84</v>
      </c>
    </row>
    <row r="1448" s="13" customFormat="1">
      <c r="A1448" s="13"/>
      <c r="B1448" s="224"/>
      <c r="C1448" s="225"/>
      <c r="D1448" s="226" t="s">
        <v>144</v>
      </c>
      <c r="E1448" s="227" t="s">
        <v>19</v>
      </c>
      <c r="F1448" s="228" t="s">
        <v>162</v>
      </c>
      <c r="G1448" s="225"/>
      <c r="H1448" s="227" t="s">
        <v>19</v>
      </c>
      <c r="I1448" s="229"/>
      <c r="J1448" s="225"/>
      <c r="K1448" s="225"/>
      <c r="L1448" s="230"/>
      <c r="M1448" s="231"/>
      <c r="N1448" s="232"/>
      <c r="O1448" s="232"/>
      <c r="P1448" s="232"/>
      <c r="Q1448" s="232"/>
      <c r="R1448" s="232"/>
      <c r="S1448" s="232"/>
      <c r="T1448" s="23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234" t="s">
        <v>144</v>
      </c>
      <c r="AU1448" s="234" t="s">
        <v>84</v>
      </c>
      <c r="AV1448" s="13" t="s">
        <v>82</v>
      </c>
      <c r="AW1448" s="13" t="s">
        <v>36</v>
      </c>
      <c r="AX1448" s="13" t="s">
        <v>74</v>
      </c>
      <c r="AY1448" s="234" t="s">
        <v>132</v>
      </c>
    </row>
    <row r="1449" s="14" customFormat="1">
      <c r="A1449" s="14"/>
      <c r="B1449" s="235"/>
      <c r="C1449" s="236"/>
      <c r="D1449" s="226" t="s">
        <v>144</v>
      </c>
      <c r="E1449" s="237" t="s">
        <v>19</v>
      </c>
      <c r="F1449" s="238" t="s">
        <v>1301</v>
      </c>
      <c r="G1449" s="236"/>
      <c r="H1449" s="239">
        <v>2.7000000000000002</v>
      </c>
      <c r="I1449" s="240"/>
      <c r="J1449" s="236"/>
      <c r="K1449" s="236"/>
      <c r="L1449" s="241"/>
      <c r="M1449" s="242"/>
      <c r="N1449" s="243"/>
      <c r="O1449" s="243"/>
      <c r="P1449" s="243"/>
      <c r="Q1449" s="243"/>
      <c r="R1449" s="243"/>
      <c r="S1449" s="243"/>
      <c r="T1449" s="24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45" t="s">
        <v>144</v>
      </c>
      <c r="AU1449" s="245" t="s">
        <v>84</v>
      </c>
      <c r="AV1449" s="14" t="s">
        <v>84</v>
      </c>
      <c r="AW1449" s="14" t="s">
        <v>36</v>
      </c>
      <c r="AX1449" s="14" t="s">
        <v>74</v>
      </c>
      <c r="AY1449" s="245" t="s">
        <v>132</v>
      </c>
    </row>
    <row r="1450" s="13" customFormat="1">
      <c r="A1450" s="13"/>
      <c r="B1450" s="224"/>
      <c r="C1450" s="225"/>
      <c r="D1450" s="226" t="s">
        <v>144</v>
      </c>
      <c r="E1450" s="227" t="s">
        <v>19</v>
      </c>
      <c r="F1450" s="228" t="s">
        <v>164</v>
      </c>
      <c r="G1450" s="225"/>
      <c r="H1450" s="227" t="s">
        <v>19</v>
      </c>
      <c r="I1450" s="229"/>
      <c r="J1450" s="225"/>
      <c r="K1450" s="225"/>
      <c r="L1450" s="230"/>
      <c r="M1450" s="231"/>
      <c r="N1450" s="232"/>
      <c r="O1450" s="232"/>
      <c r="P1450" s="232"/>
      <c r="Q1450" s="232"/>
      <c r="R1450" s="232"/>
      <c r="S1450" s="232"/>
      <c r="T1450" s="23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4" t="s">
        <v>144</v>
      </c>
      <c r="AU1450" s="234" t="s">
        <v>84</v>
      </c>
      <c r="AV1450" s="13" t="s">
        <v>82</v>
      </c>
      <c r="AW1450" s="13" t="s">
        <v>36</v>
      </c>
      <c r="AX1450" s="13" t="s">
        <v>74</v>
      </c>
      <c r="AY1450" s="234" t="s">
        <v>132</v>
      </c>
    </row>
    <row r="1451" s="14" customFormat="1">
      <c r="A1451" s="14"/>
      <c r="B1451" s="235"/>
      <c r="C1451" s="236"/>
      <c r="D1451" s="226" t="s">
        <v>144</v>
      </c>
      <c r="E1451" s="237" t="s">
        <v>19</v>
      </c>
      <c r="F1451" s="238" t="s">
        <v>1302</v>
      </c>
      <c r="G1451" s="236"/>
      <c r="H1451" s="239">
        <v>3.8879999999999999</v>
      </c>
      <c r="I1451" s="240"/>
      <c r="J1451" s="236"/>
      <c r="K1451" s="236"/>
      <c r="L1451" s="241"/>
      <c r="M1451" s="242"/>
      <c r="N1451" s="243"/>
      <c r="O1451" s="243"/>
      <c r="P1451" s="243"/>
      <c r="Q1451" s="243"/>
      <c r="R1451" s="243"/>
      <c r="S1451" s="243"/>
      <c r="T1451" s="24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45" t="s">
        <v>144</v>
      </c>
      <c r="AU1451" s="245" t="s">
        <v>84</v>
      </c>
      <c r="AV1451" s="14" t="s">
        <v>84</v>
      </c>
      <c r="AW1451" s="14" t="s">
        <v>36</v>
      </c>
      <c r="AX1451" s="14" t="s">
        <v>74</v>
      </c>
      <c r="AY1451" s="245" t="s">
        <v>132</v>
      </c>
    </row>
    <row r="1452" s="14" customFormat="1">
      <c r="A1452" s="14"/>
      <c r="B1452" s="235"/>
      <c r="C1452" s="236"/>
      <c r="D1452" s="226" t="s">
        <v>144</v>
      </c>
      <c r="E1452" s="237" t="s">
        <v>19</v>
      </c>
      <c r="F1452" s="238" t="s">
        <v>1301</v>
      </c>
      <c r="G1452" s="236"/>
      <c r="H1452" s="239">
        <v>2.7000000000000002</v>
      </c>
      <c r="I1452" s="240"/>
      <c r="J1452" s="236"/>
      <c r="K1452" s="236"/>
      <c r="L1452" s="241"/>
      <c r="M1452" s="242"/>
      <c r="N1452" s="243"/>
      <c r="O1452" s="243"/>
      <c r="P1452" s="243"/>
      <c r="Q1452" s="243"/>
      <c r="R1452" s="243"/>
      <c r="S1452" s="243"/>
      <c r="T1452" s="24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45" t="s">
        <v>144</v>
      </c>
      <c r="AU1452" s="245" t="s">
        <v>84</v>
      </c>
      <c r="AV1452" s="14" t="s">
        <v>84</v>
      </c>
      <c r="AW1452" s="14" t="s">
        <v>36</v>
      </c>
      <c r="AX1452" s="14" t="s">
        <v>74</v>
      </c>
      <c r="AY1452" s="245" t="s">
        <v>132</v>
      </c>
    </row>
    <row r="1453" s="13" customFormat="1">
      <c r="A1453" s="13"/>
      <c r="B1453" s="224"/>
      <c r="C1453" s="225"/>
      <c r="D1453" s="226" t="s">
        <v>144</v>
      </c>
      <c r="E1453" s="227" t="s">
        <v>19</v>
      </c>
      <c r="F1453" s="228" t="s">
        <v>153</v>
      </c>
      <c r="G1453" s="225"/>
      <c r="H1453" s="227" t="s">
        <v>19</v>
      </c>
      <c r="I1453" s="229"/>
      <c r="J1453" s="225"/>
      <c r="K1453" s="225"/>
      <c r="L1453" s="230"/>
      <c r="M1453" s="231"/>
      <c r="N1453" s="232"/>
      <c r="O1453" s="232"/>
      <c r="P1453" s="232"/>
      <c r="Q1453" s="232"/>
      <c r="R1453" s="232"/>
      <c r="S1453" s="232"/>
      <c r="T1453" s="23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34" t="s">
        <v>144</v>
      </c>
      <c r="AU1453" s="234" t="s">
        <v>84</v>
      </c>
      <c r="AV1453" s="13" t="s">
        <v>82</v>
      </c>
      <c r="AW1453" s="13" t="s">
        <v>36</v>
      </c>
      <c r="AX1453" s="13" t="s">
        <v>74</v>
      </c>
      <c r="AY1453" s="234" t="s">
        <v>132</v>
      </c>
    </row>
    <row r="1454" s="14" customFormat="1">
      <c r="A1454" s="14"/>
      <c r="B1454" s="235"/>
      <c r="C1454" s="236"/>
      <c r="D1454" s="226" t="s">
        <v>144</v>
      </c>
      <c r="E1454" s="237" t="s">
        <v>19</v>
      </c>
      <c r="F1454" s="238" t="s">
        <v>1303</v>
      </c>
      <c r="G1454" s="236"/>
      <c r="H1454" s="239">
        <v>2.5920000000000001</v>
      </c>
      <c r="I1454" s="240"/>
      <c r="J1454" s="236"/>
      <c r="K1454" s="236"/>
      <c r="L1454" s="241"/>
      <c r="M1454" s="242"/>
      <c r="N1454" s="243"/>
      <c r="O1454" s="243"/>
      <c r="P1454" s="243"/>
      <c r="Q1454" s="243"/>
      <c r="R1454" s="243"/>
      <c r="S1454" s="243"/>
      <c r="T1454" s="24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45" t="s">
        <v>144</v>
      </c>
      <c r="AU1454" s="245" t="s">
        <v>84</v>
      </c>
      <c r="AV1454" s="14" t="s">
        <v>84</v>
      </c>
      <c r="AW1454" s="14" t="s">
        <v>36</v>
      </c>
      <c r="AX1454" s="14" t="s">
        <v>74</v>
      </c>
      <c r="AY1454" s="245" t="s">
        <v>132</v>
      </c>
    </row>
    <row r="1455" s="14" customFormat="1">
      <c r="A1455" s="14"/>
      <c r="B1455" s="235"/>
      <c r="C1455" s="236"/>
      <c r="D1455" s="226" t="s">
        <v>144</v>
      </c>
      <c r="E1455" s="237" t="s">
        <v>19</v>
      </c>
      <c r="F1455" s="238" t="s">
        <v>1301</v>
      </c>
      <c r="G1455" s="236"/>
      <c r="H1455" s="239">
        <v>2.7000000000000002</v>
      </c>
      <c r="I1455" s="240"/>
      <c r="J1455" s="236"/>
      <c r="K1455" s="236"/>
      <c r="L1455" s="241"/>
      <c r="M1455" s="242"/>
      <c r="N1455" s="243"/>
      <c r="O1455" s="243"/>
      <c r="P1455" s="243"/>
      <c r="Q1455" s="243"/>
      <c r="R1455" s="243"/>
      <c r="S1455" s="243"/>
      <c r="T1455" s="24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45" t="s">
        <v>144</v>
      </c>
      <c r="AU1455" s="245" t="s">
        <v>84</v>
      </c>
      <c r="AV1455" s="14" t="s">
        <v>84</v>
      </c>
      <c r="AW1455" s="14" t="s">
        <v>36</v>
      </c>
      <c r="AX1455" s="14" t="s">
        <v>74</v>
      </c>
      <c r="AY1455" s="245" t="s">
        <v>132</v>
      </c>
    </row>
    <row r="1456" s="13" customFormat="1">
      <c r="A1456" s="13"/>
      <c r="B1456" s="224"/>
      <c r="C1456" s="225"/>
      <c r="D1456" s="226" t="s">
        <v>144</v>
      </c>
      <c r="E1456" s="227" t="s">
        <v>19</v>
      </c>
      <c r="F1456" s="228" t="s">
        <v>167</v>
      </c>
      <c r="G1456" s="225"/>
      <c r="H1456" s="227" t="s">
        <v>19</v>
      </c>
      <c r="I1456" s="229"/>
      <c r="J1456" s="225"/>
      <c r="K1456" s="225"/>
      <c r="L1456" s="230"/>
      <c r="M1456" s="231"/>
      <c r="N1456" s="232"/>
      <c r="O1456" s="232"/>
      <c r="P1456" s="232"/>
      <c r="Q1456" s="232"/>
      <c r="R1456" s="232"/>
      <c r="S1456" s="232"/>
      <c r="T1456" s="23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4" t="s">
        <v>144</v>
      </c>
      <c r="AU1456" s="234" t="s">
        <v>84</v>
      </c>
      <c r="AV1456" s="13" t="s">
        <v>82</v>
      </c>
      <c r="AW1456" s="13" t="s">
        <v>36</v>
      </c>
      <c r="AX1456" s="13" t="s">
        <v>74</v>
      </c>
      <c r="AY1456" s="234" t="s">
        <v>132</v>
      </c>
    </row>
    <row r="1457" s="14" customFormat="1">
      <c r="A1457" s="14"/>
      <c r="B1457" s="235"/>
      <c r="C1457" s="236"/>
      <c r="D1457" s="226" t="s">
        <v>144</v>
      </c>
      <c r="E1457" s="237" t="s">
        <v>19</v>
      </c>
      <c r="F1457" s="238" t="s">
        <v>1301</v>
      </c>
      <c r="G1457" s="236"/>
      <c r="H1457" s="239">
        <v>2.7000000000000002</v>
      </c>
      <c r="I1457" s="240"/>
      <c r="J1457" s="236"/>
      <c r="K1457" s="236"/>
      <c r="L1457" s="241"/>
      <c r="M1457" s="242"/>
      <c r="N1457" s="243"/>
      <c r="O1457" s="243"/>
      <c r="P1457" s="243"/>
      <c r="Q1457" s="243"/>
      <c r="R1457" s="243"/>
      <c r="S1457" s="243"/>
      <c r="T1457" s="24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45" t="s">
        <v>144</v>
      </c>
      <c r="AU1457" s="245" t="s">
        <v>84</v>
      </c>
      <c r="AV1457" s="14" t="s">
        <v>84</v>
      </c>
      <c r="AW1457" s="14" t="s">
        <v>36</v>
      </c>
      <c r="AX1457" s="14" t="s">
        <v>74</v>
      </c>
      <c r="AY1457" s="245" t="s">
        <v>132</v>
      </c>
    </row>
    <row r="1458" s="15" customFormat="1">
      <c r="A1458" s="15"/>
      <c r="B1458" s="246"/>
      <c r="C1458" s="247"/>
      <c r="D1458" s="226" t="s">
        <v>144</v>
      </c>
      <c r="E1458" s="248" t="s">
        <v>19</v>
      </c>
      <c r="F1458" s="249" t="s">
        <v>147</v>
      </c>
      <c r="G1458" s="247"/>
      <c r="H1458" s="250">
        <v>17.280000000000001</v>
      </c>
      <c r="I1458" s="251"/>
      <c r="J1458" s="247"/>
      <c r="K1458" s="247"/>
      <c r="L1458" s="252"/>
      <c r="M1458" s="253"/>
      <c r="N1458" s="254"/>
      <c r="O1458" s="254"/>
      <c r="P1458" s="254"/>
      <c r="Q1458" s="254"/>
      <c r="R1458" s="254"/>
      <c r="S1458" s="254"/>
      <c r="T1458" s="255"/>
      <c r="U1458" s="15"/>
      <c r="V1458" s="15"/>
      <c r="W1458" s="15"/>
      <c r="X1458" s="15"/>
      <c r="Y1458" s="15"/>
      <c r="Z1458" s="15"/>
      <c r="AA1458" s="15"/>
      <c r="AB1458" s="15"/>
      <c r="AC1458" s="15"/>
      <c r="AD1458" s="15"/>
      <c r="AE1458" s="15"/>
      <c r="AT1458" s="256" t="s">
        <v>144</v>
      </c>
      <c r="AU1458" s="256" t="s">
        <v>84</v>
      </c>
      <c r="AV1458" s="15" t="s">
        <v>140</v>
      </c>
      <c r="AW1458" s="15" t="s">
        <v>36</v>
      </c>
      <c r="AX1458" s="15" t="s">
        <v>82</v>
      </c>
      <c r="AY1458" s="256" t="s">
        <v>132</v>
      </c>
    </row>
    <row r="1459" s="14" customFormat="1">
      <c r="A1459" s="14"/>
      <c r="B1459" s="235"/>
      <c r="C1459" s="236"/>
      <c r="D1459" s="226" t="s">
        <v>144</v>
      </c>
      <c r="E1459" s="236"/>
      <c r="F1459" s="238" t="s">
        <v>1314</v>
      </c>
      <c r="G1459" s="236"/>
      <c r="H1459" s="239">
        <v>34.560000000000002</v>
      </c>
      <c r="I1459" s="240"/>
      <c r="J1459" s="236"/>
      <c r="K1459" s="236"/>
      <c r="L1459" s="241"/>
      <c r="M1459" s="242"/>
      <c r="N1459" s="243"/>
      <c r="O1459" s="243"/>
      <c r="P1459" s="243"/>
      <c r="Q1459" s="243"/>
      <c r="R1459" s="243"/>
      <c r="S1459" s="243"/>
      <c r="T1459" s="24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45" t="s">
        <v>144</v>
      </c>
      <c r="AU1459" s="245" t="s">
        <v>84</v>
      </c>
      <c r="AV1459" s="14" t="s">
        <v>84</v>
      </c>
      <c r="AW1459" s="14" t="s">
        <v>4</v>
      </c>
      <c r="AX1459" s="14" t="s">
        <v>82</v>
      </c>
      <c r="AY1459" s="245" t="s">
        <v>132</v>
      </c>
    </row>
    <row r="1460" s="12" customFormat="1" ht="22.8" customHeight="1">
      <c r="A1460" s="12"/>
      <c r="B1460" s="190"/>
      <c r="C1460" s="191"/>
      <c r="D1460" s="192" t="s">
        <v>73</v>
      </c>
      <c r="E1460" s="204" t="s">
        <v>517</v>
      </c>
      <c r="F1460" s="204" t="s">
        <v>518</v>
      </c>
      <c r="G1460" s="191"/>
      <c r="H1460" s="191"/>
      <c r="I1460" s="194"/>
      <c r="J1460" s="205">
        <f>BK1460</f>
        <v>0</v>
      </c>
      <c r="K1460" s="191"/>
      <c r="L1460" s="196"/>
      <c r="M1460" s="197"/>
      <c r="N1460" s="198"/>
      <c r="O1460" s="198"/>
      <c r="P1460" s="199">
        <f>SUM(P1461:P1572)</f>
        <v>0</v>
      </c>
      <c r="Q1460" s="198"/>
      <c r="R1460" s="199">
        <f>SUM(R1461:R1572)</f>
        <v>0.1282152</v>
      </c>
      <c r="S1460" s="198"/>
      <c r="T1460" s="200">
        <f>SUM(T1461:T1572)</f>
        <v>0.0025497000000000002</v>
      </c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R1460" s="201" t="s">
        <v>84</v>
      </c>
      <c r="AT1460" s="202" t="s">
        <v>73</v>
      </c>
      <c r="AU1460" s="202" t="s">
        <v>82</v>
      </c>
      <c r="AY1460" s="201" t="s">
        <v>132</v>
      </c>
      <c r="BK1460" s="203">
        <f>SUM(BK1461:BK1572)</f>
        <v>0</v>
      </c>
    </row>
    <row r="1461" s="2" customFormat="1" ht="24.15" customHeight="1">
      <c r="A1461" s="40"/>
      <c r="B1461" s="41"/>
      <c r="C1461" s="206" t="s">
        <v>1315</v>
      </c>
      <c r="D1461" s="206" t="s">
        <v>135</v>
      </c>
      <c r="E1461" s="207" t="s">
        <v>1316</v>
      </c>
      <c r="F1461" s="208" t="s">
        <v>1317</v>
      </c>
      <c r="G1461" s="209" t="s">
        <v>138</v>
      </c>
      <c r="H1461" s="210">
        <v>303.45999999999998</v>
      </c>
      <c r="I1461" s="211"/>
      <c r="J1461" s="212">
        <f>ROUND(I1461*H1461,2)</f>
        <v>0</v>
      </c>
      <c r="K1461" s="208" t="s">
        <v>139</v>
      </c>
      <c r="L1461" s="46"/>
      <c r="M1461" s="213" t="s">
        <v>19</v>
      </c>
      <c r="N1461" s="214" t="s">
        <v>45</v>
      </c>
      <c r="O1461" s="86"/>
      <c r="P1461" s="215">
        <f>O1461*H1461</f>
        <v>0</v>
      </c>
      <c r="Q1461" s="215">
        <v>0</v>
      </c>
      <c r="R1461" s="215">
        <f>Q1461*H1461</f>
        <v>0</v>
      </c>
      <c r="S1461" s="215">
        <v>0</v>
      </c>
      <c r="T1461" s="216">
        <f>S1461*H1461</f>
        <v>0</v>
      </c>
      <c r="U1461" s="40"/>
      <c r="V1461" s="40"/>
      <c r="W1461" s="40"/>
      <c r="X1461" s="40"/>
      <c r="Y1461" s="40"/>
      <c r="Z1461" s="40"/>
      <c r="AA1461" s="40"/>
      <c r="AB1461" s="40"/>
      <c r="AC1461" s="40"/>
      <c r="AD1461" s="40"/>
      <c r="AE1461" s="40"/>
      <c r="AR1461" s="217" t="s">
        <v>257</v>
      </c>
      <c r="AT1461" s="217" t="s">
        <v>135</v>
      </c>
      <c r="AU1461" s="217" t="s">
        <v>84</v>
      </c>
      <c r="AY1461" s="19" t="s">
        <v>132</v>
      </c>
      <c r="BE1461" s="218">
        <f>IF(N1461="základní",J1461,0)</f>
        <v>0</v>
      </c>
      <c r="BF1461" s="218">
        <f>IF(N1461="snížená",J1461,0)</f>
        <v>0</v>
      </c>
      <c r="BG1461" s="218">
        <f>IF(N1461="zákl. přenesená",J1461,0)</f>
        <v>0</v>
      </c>
      <c r="BH1461" s="218">
        <f>IF(N1461="sníž. přenesená",J1461,0)</f>
        <v>0</v>
      </c>
      <c r="BI1461" s="218">
        <f>IF(N1461="nulová",J1461,0)</f>
        <v>0</v>
      </c>
      <c r="BJ1461" s="19" t="s">
        <v>82</v>
      </c>
      <c r="BK1461" s="218">
        <f>ROUND(I1461*H1461,2)</f>
        <v>0</v>
      </c>
      <c r="BL1461" s="19" t="s">
        <v>257</v>
      </c>
      <c r="BM1461" s="217" t="s">
        <v>1318</v>
      </c>
    </row>
    <row r="1462" s="2" customFormat="1">
      <c r="A1462" s="40"/>
      <c r="B1462" s="41"/>
      <c r="C1462" s="42"/>
      <c r="D1462" s="219" t="s">
        <v>142</v>
      </c>
      <c r="E1462" s="42"/>
      <c r="F1462" s="220" t="s">
        <v>1319</v>
      </c>
      <c r="G1462" s="42"/>
      <c r="H1462" s="42"/>
      <c r="I1462" s="221"/>
      <c r="J1462" s="42"/>
      <c r="K1462" s="42"/>
      <c r="L1462" s="46"/>
      <c r="M1462" s="222"/>
      <c r="N1462" s="223"/>
      <c r="O1462" s="86"/>
      <c r="P1462" s="86"/>
      <c r="Q1462" s="86"/>
      <c r="R1462" s="86"/>
      <c r="S1462" s="86"/>
      <c r="T1462" s="87"/>
      <c r="U1462" s="40"/>
      <c r="V1462" s="40"/>
      <c r="W1462" s="40"/>
      <c r="X1462" s="40"/>
      <c r="Y1462" s="40"/>
      <c r="Z1462" s="40"/>
      <c r="AA1462" s="40"/>
      <c r="AB1462" s="40"/>
      <c r="AC1462" s="40"/>
      <c r="AD1462" s="40"/>
      <c r="AE1462" s="40"/>
      <c r="AT1462" s="19" t="s">
        <v>142</v>
      </c>
      <c r="AU1462" s="19" t="s">
        <v>84</v>
      </c>
    </row>
    <row r="1463" s="13" customFormat="1">
      <c r="A1463" s="13"/>
      <c r="B1463" s="224"/>
      <c r="C1463" s="225"/>
      <c r="D1463" s="226" t="s">
        <v>144</v>
      </c>
      <c r="E1463" s="227" t="s">
        <v>19</v>
      </c>
      <c r="F1463" s="228" t="s">
        <v>524</v>
      </c>
      <c r="G1463" s="225"/>
      <c r="H1463" s="227" t="s">
        <v>19</v>
      </c>
      <c r="I1463" s="229"/>
      <c r="J1463" s="225"/>
      <c r="K1463" s="225"/>
      <c r="L1463" s="230"/>
      <c r="M1463" s="231"/>
      <c r="N1463" s="232"/>
      <c r="O1463" s="232"/>
      <c r="P1463" s="232"/>
      <c r="Q1463" s="232"/>
      <c r="R1463" s="232"/>
      <c r="S1463" s="232"/>
      <c r="T1463" s="23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34" t="s">
        <v>144</v>
      </c>
      <c r="AU1463" s="234" t="s">
        <v>84</v>
      </c>
      <c r="AV1463" s="13" t="s">
        <v>82</v>
      </c>
      <c r="AW1463" s="13" t="s">
        <v>36</v>
      </c>
      <c r="AX1463" s="13" t="s">
        <v>74</v>
      </c>
      <c r="AY1463" s="234" t="s">
        <v>132</v>
      </c>
    </row>
    <row r="1464" s="13" customFormat="1">
      <c r="A1464" s="13"/>
      <c r="B1464" s="224"/>
      <c r="C1464" s="225"/>
      <c r="D1464" s="226" t="s">
        <v>144</v>
      </c>
      <c r="E1464" s="227" t="s">
        <v>19</v>
      </c>
      <c r="F1464" s="228" t="s">
        <v>162</v>
      </c>
      <c r="G1464" s="225"/>
      <c r="H1464" s="227" t="s">
        <v>19</v>
      </c>
      <c r="I1464" s="229"/>
      <c r="J1464" s="225"/>
      <c r="K1464" s="225"/>
      <c r="L1464" s="230"/>
      <c r="M1464" s="231"/>
      <c r="N1464" s="232"/>
      <c r="O1464" s="232"/>
      <c r="P1464" s="232"/>
      <c r="Q1464" s="232"/>
      <c r="R1464" s="232"/>
      <c r="S1464" s="232"/>
      <c r="T1464" s="23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4" t="s">
        <v>144</v>
      </c>
      <c r="AU1464" s="234" t="s">
        <v>84</v>
      </c>
      <c r="AV1464" s="13" t="s">
        <v>82</v>
      </c>
      <c r="AW1464" s="13" t="s">
        <v>36</v>
      </c>
      <c r="AX1464" s="13" t="s">
        <v>74</v>
      </c>
      <c r="AY1464" s="234" t="s">
        <v>132</v>
      </c>
    </row>
    <row r="1465" s="14" customFormat="1">
      <c r="A1465" s="14"/>
      <c r="B1465" s="235"/>
      <c r="C1465" s="236"/>
      <c r="D1465" s="226" t="s">
        <v>144</v>
      </c>
      <c r="E1465" s="237" t="s">
        <v>19</v>
      </c>
      <c r="F1465" s="238" t="s">
        <v>1320</v>
      </c>
      <c r="G1465" s="236"/>
      <c r="H1465" s="239">
        <v>36.520000000000003</v>
      </c>
      <c r="I1465" s="240"/>
      <c r="J1465" s="236"/>
      <c r="K1465" s="236"/>
      <c r="L1465" s="241"/>
      <c r="M1465" s="242"/>
      <c r="N1465" s="243"/>
      <c r="O1465" s="243"/>
      <c r="P1465" s="243"/>
      <c r="Q1465" s="243"/>
      <c r="R1465" s="243"/>
      <c r="S1465" s="243"/>
      <c r="T1465" s="24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45" t="s">
        <v>144</v>
      </c>
      <c r="AU1465" s="245" t="s">
        <v>84</v>
      </c>
      <c r="AV1465" s="14" t="s">
        <v>84</v>
      </c>
      <c r="AW1465" s="14" t="s">
        <v>36</v>
      </c>
      <c r="AX1465" s="14" t="s">
        <v>74</v>
      </c>
      <c r="AY1465" s="245" t="s">
        <v>132</v>
      </c>
    </row>
    <row r="1466" s="13" customFormat="1">
      <c r="A1466" s="13"/>
      <c r="B1466" s="224"/>
      <c r="C1466" s="225"/>
      <c r="D1466" s="226" t="s">
        <v>144</v>
      </c>
      <c r="E1466" s="227" t="s">
        <v>19</v>
      </c>
      <c r="F1466" s="228" t="s">
        <v>164</v>
      </c>
      <c r="G1466" s="225"/>
      <c r="H1466" s="227" t="s">
        <v>19</v>
      </c>
      <c r="I1466" s="229"/>
      <c r="J1466" s="225"/>
      <c r="K1466" s="225"/>
      <c r="L1466" s="230"/>
      <c r="M1466" s="231"/>
      <c r="N1466" s="232"/>
      <c r="O1466" s="232"/>
      <c r="P1466" s="232"/>
      <c r="Q1466" s="232"/>
      <c r="R1466" s="232"/>
      <c r="S1466" s="232"/>
      <c r="T1466" s="23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34" t="s">
        <v>144</v>
      </c>
      <c r="AU1466" s="234" t="s">
        <v>84</v>
      </c>
      <c r="AV1466" s="13" t="s">
        <v>82</v>
      </c>
      <c r="AW1466" s="13" t="s">
        <v>36</v>
      </c>
      <c r="AX1466" s="13" t="s">
        <v>74</v>
      </c>
      <c r="AY1466" s="234" t="s">
        <v>132</v>
      </c>
    </row>
    <row r="1467" s="14" customFormat="1">
      <c r="A1467" s="14"/>
      <c r="B1467" s="235"/>
      <c r="C1467" s="236"/>
      <c r="D1467" s="226" t="s">
        <v>144</v>
      </c>
      <c r="E1467" s="237" t="s">
        <v>19</v>
      </c>
      <c r="F1467" s="238" t="s">
        <v>1321</v>
      </c>
      <c r="G1467" s="236"/>
      <c r="H1467" s="239">
        <v>52.909999999999997</v>
      </c>
      <c r="I1467" s="240"/>
      <c r="J1467" s="236"/>
      <c r="K1467" s="236"/>
      <c r="L1467" s="241"/>
      <c r="M1467" s="242"/>
      <c r="N1467" s="243"/>
      <c r="O1467" s="243"/>
      <c r="P1467" s="243"/>
      <c r="Q1467" s="243"/>
      <c r="R1467" s="243"/>
      <c r="S1467" s="243"/>
      <c r="T1467" s="244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45" t="s">
        <v>144</v>
      </c>
      <c r="AU1467" s="245" t="s">
        <v>84</v>
      </c>
      <c r="AV1467" s="14" t="s">
        <v>84</v>
      </c>
      <c r="AW1467" s="14" t="s">
        <v>36</v>
      </c>
      <c r="AX1467" s="14" t="s">
        <v>74</v>
      </c>
      <c r="AY1467" s="245" t="s">
        <v>132</v>
      </c>
    </row>
    <row r="1468" s="13" customFormat="1">
      <c r="A1468" s="13"/>
      <c r="B1468" s="224"/>
      <c r="C1468" s="225"/>
      <c r="D1468" s="226" t="s">
        <v>144</v>
      </c>
      <c r="E1468" s="227" t="s">
        <v>19</v>
      </c>
      <c r="F1468" s="228" t="s">
        <v>153</v>
      </c>
      <c r="G1468" s="225"/>
      <c r="H1468" s="227" t="s">
        <v>19</v>
      </c>
      <c r="I1468" s="229"/>
      <c r="J1468" s="225"/>
      <c r="K1468" s="225"/>
      <c r="L1468" s="230"/>
      <c r="M1468" s="231"/>
      <c r="N1468" s="232"/>
      <c r="O1468" s="232"/>
      <c r="P1468" s="232"/>
      <c r="Q1468" s="232"/>
      <c r="R1468" s="232"/>
      <c r="S1468" s="232"/>
      <c r="T1468" s="23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34" t="s">
        <v>144</v>
      </c>
      <c r="AU1468" s="234" t="s">
        <v>84</v>
      </c>
      <c r="AV1468" s="13" t="s">
        <v>82</v>
      </c>
      <c r="AW1468" s="13" t="s">
        <v>36</v>
      </c>
      <c r="AX1468" s="13" t="s">
        <v>74</v>
      </c>
      <c r="AY1468" s="234" t="s">
        <v>132</v>
      </c>
    </row>
    <row r="1469" s="14" customFormat="1">
      <c r="A1469" s="14"/>
      <c r="B1469" s="235"/>
      <c r="C1469" s="236"/>
      <c r="D1469" s="226" t="s">
        <v>144</v>
      </c>
      <c r="E1469" s="237" t="s">
        <v>19</v>
      </c>
      <c r="F1469" s="238" t="s">
        <v>1322</v>
      </c>
      <c r="G1469" s="236"/>
      <c r="H1469" s="239">
        <v>58.960000000000001</v>
      </c>
      <c r="I1469" s="240"/>
      <c r="J1469" s="236"/>
      <c r="K1469" s="236"/>
      <c r="L1469" s="241"/>
      <c r="M1469" s="242"/>
      <c r="N1469" s="243"/>
      <c r="O1469" s="243"/>
      <c r="P1469" s="243"/>
      <c r="Q1469" s="243"/>
      <c r="R1469" s="243"/>
      <c r="S1469" s="243"/>
      <c r="T1469" s="24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45" t="s">
        <v>144</v>
      </c>
      <c r="AU1469" s="245" t="s">
        <v>84</v>
      </c>
      <c r="AV1469" s="14" t="s">
        <v>84</v>
      </c>
      <c r="AW1469" s="14" t="s">
        <v>36</v>
      </c>
      <c r="AX1469" s="14" t="s">
        <v>74</v>
      </c>
      <c r="AY1469" s="245" t="s">
        <v>132</v>
      </c>
    </row>
    <row r="1470" s="13" customFormat="1">
      <c r="A1470" s="13"/>
      <c r="B1470" s="224"/>
      <c r="C1470" s="225"/>
      <c r="D1470" s="226" t="s">
        <v>144</v>
      </c>
      <c r="E1470" s="227" t="s">
        <v>19</v>
      </c>
      <c r="F1470" s="228" t="s">
        <v>167</v>
      </c>
      <c r="G1470" s="225"/>
      <c r="H1470" s="227" t="s">
        <v>19</v>
      </c>
      <c r="I1470" s="229"/>
      <c r="J1470" s="225"/>
      <c r="K1470" s="225"/>
      <c r="L1470" s="230"/>
      <c r="M1470" s="231"/>
      <c r="N1470" s="232"/>
      <c r="O1470" s="232"/>
      <c r="P1470" s="232"/>
      <c r="Q1470" s="232"/>
      <c r="R1470" s="232"/>
      <c r="S1470" s="232"/>
      <c r="T1470" s="23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34" t="s">
        <v>144</v>
      </c>
      <c r="AU1470" s="234" t="s">
        <v>84</v>
      </c>
      <c r="AV1470" s="13" t="s">
        <v>82</v>
      </c>
      <c r="AW1470" s="13" t="s">
        <v>36</v>
      </c>
      <c r="AX1470" s="13" t="s">
        <v>74</v>
      </c>
      <c r="AY1470" s="234" t="s">
        <v>132</v>
      </c>
    </row>
    <row r="1471" s="14" customFormat="1">
      <c r="A1471" s="14"/>
      <c r="B1471" s="235"/>
      <c r="C1471" s="236"/>
      <c r="D1471" s="226" t="s">
        <v>144</v>
      </c>
      <c r="E1471" s="237" t="s">
        <v>19</v>
      </c>
      <c r="F1471" s="238" t="s">
        <v>1323</v>
      </c>
      <c r="G1471" s="236"/>
      <c r="H1471" s="239">
        <v>36.520000000000003</v>
      </c>
      <c r="I1471" s="240"/>
      <c r="J1471" s="236"/>
      <c r="K1471" s="236"/>
      <c r="L1471" s="241"/>
      <c r="M1471" s="242"/>
      <c r="N1471" s="243"/>
      <c r="O1471" s="243"/>
      <c r="P1471" s="243"/>
      <c r="Q1471" s="243"/>
      <c r="R1471" s="243"/>
      <c r="S1471" s="243"/>
      <c r="T1471" s="24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45" t="s">
        <v>144</v>
      </c>
      <c r="AU1471" s="245" t="s">
        <v>84</v>
      </c>
      <c r="AV1471" s="14" t="s">
        <v>84</v>
      </c>
      <c r="AW1471" s="14" t="s">
        <v>36</v>
      </c>
      <c r="AX1471" s="14" t="s">
        <v>74</v>
      </c>
      <c r="AY1471" s="245" t="s">
        <v>132</v>
      </c>
    </row>
    <row r="1472" s="13" customFormat="1">
      <c r="A1472" s="13"/>
      <c r="B1472" s="224"/>
      <c r="C1472" s="225"/>
      <c r="D1472" s="226" t="s">
        <v>144</v>
      </c>
      <c r="E1472" s="227" t="s">
        <v>19</v>
      </c>
      <c r="F1472" s="228" t="s">
        <v>1324</v>
      </c>
      <c r="G1472" s="225"/>
      <c r="H1472" s="227" t="s">
        <v>19</v>
      </c>
      <c r="I1472" s="229"/>
      <c r="J1472" s="225"/>
      <c r="K1472" s="225"/>
      <c r="L1472" s="230"/>
      <c r="M1472" s="231"/>
      <c r="N1472" s="232"/>
      <c r="O1472" s="232"/>
      <c r="P1472" s="232"/>
      <c r="Q1472" s="232"/>
      <c r="R1472" s="232"/>
      <c r="S1472" s="232"/>
      <c r="T1472" s="23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34" t="s">
        <v>144</v>
      </c>
      <c r="AU1472" s="234" t="s">
        <v>84</v>
      </c>
      <c r="AV1472" s="13" t="s">
        <v>82</v>
      </c>
      <c r="AW1472" s="13" t="s">
        <v>36</v>
      </c>
      <c r="AX1472" s="13" t="s">
        <v>74</v>
      </c>
      <c r="AY1472" s="234" t="s">
        <v>132</v>
      </c>
    </row>
    <row r="1473" s="13" customFormat="1">
      <c r="A1473" s="13"/>
      <c r="B1473" s="224"/>
      <c r="C1473" s="225"/>
      <c r="D1473" s="226" t="s">
        <v>144</v>
      </c>
      <c r="E1473" s="227" t="s">
        <v>19</v>
      </c>
      <c r="F1473" s="228" t="s">
        <v>162</v>
      </c>
      <c r="G1473" s="225"/>
      <c r="H1473" s="227" t="s">
        <v>19</v>
      </c>
      <c r="I1473" s="229"/>
      <c r="J1473" s="225"/>
      <c r="K1473" s="225"/>
      <c r="L1473" s="230"/>
      <c r="M1473" s="231"/>
      <c r="N1473" s="232"/>
      <c r="O1473" s="232"/>
      <c r="P1473" s="232"/>
      <c r="Q1473" s="232"/>
      <c r="R1473" s="232"/>
      <c r="S1473" s="232"/>
      <c r="T1473" s="23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4" t="s">
        <v>144</v>
      </c>
      <c r="AU1473" s="234" t="s">
        <v>84</v>
      </c>
      <c r="AV1473" s="13" t="s">
        <v>82</v>
      </c>
      <c r="AW1473" s="13" t="s">
        <v>36</v>
      </c>
      <c r="AX1473" s="13" t="s">
        <v>74</v>
      </c>
      <c r="AY1473" s="234" t="s">
        <v>132</v>
      </c>
    </row>
    <row r="1474" s="14" customFormat="1">
      <c r="A1474" s="14"/>
      <c r="B1474" s="235"/>
      <c r="C1474" s="236"/>
      <c r="D1474" s="226" t="s">
        <v>144</v>
      </c>
      <c r="E1474" s="237" t="s">
        <v>19</v>
      </c>
      <c r="F1474" s="238" t="s">
        <v>590</v>
      </c>
      <c r="G1474" s="236"/>
      <c r="H1474" s="239">
        <v>26.66</v>
      </c>
      <c r="I1474" s="240"/>
      <c r="J1474" s="236"/>
      <c r="K1474" s="236"/>
      <c r="L1474" s="241"/>
      <c r="M1474" s="242"/>
      <c r="N1474" s="243"/>
      <c r="O1474" s="243"/>
      <c r="P1474" s="243"/>
      <c r="Q1474" s="243"/>
      <c r="R1474" s="243"/>
      <c r="S1474" s="243"/>
      <c r="T1474" s="244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45" t="s">
        <v>144</v>
      </c>
      <c r="AU1474" s="245" t="s">
        <v>84</v>
      </c>
      <c r="AV1474" s="14" t="s">
        <v>84</v>
      </c>
      <c r="AW1474" s="14" t="s">
        <v>36</v>
      </c>
      <c r="AX1474" s="14" t="s">
        <v>74</v>
      </c>
      <c r="AY1474" s="245" t="s">
        <v>132</v>
      </c>
    </row>
    <row r="1475" s="13" customFormat="1">
      <c r="A1475" s="13"/>
      <c r="B1475" s="224"/>
      <c r="C1475" s="225"/>
      <c r="D1475" s="226" t="s">
        <v>144</v>
      </c>
      <c r="E1475" s="227" t="s">
        <v>19</v>
      </c>
      <c r="F1475" s="228" t="s">
        <v>164</v>
      </c>
      <c r="G1475" s="225"/>
      <c r="H1475" s="227" t="s">
        <v>19</v>
      </c>
      <c r="I1475" s="229"/>
      <c r="J1475" s="225"/>
      <c r="K1475" s="225"/>
      <c r="L1475" s="230"/>
      <c r="M1475" s="231"/>
      <c r="N1475" s="232"/>
      <c r="O1475" s="232"/>
      <c r="P1475" s="232"/>
      <c r="Q1475" s="232"/>
      <c r="R1475" s="232"/>
      <c r="S1475" s="232"/>
      <c r="T1475" s="23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4" t="s">
        <v>144</v>
      </c>
      <c r="AU1475" s="234" t="s">
        <v>84</v>
      </c>
      <c r="AV1475" s="13" t="s">
        <v>82</v>
      </c>
      <c r="AW1475" s="13" t="s">
        <v>36</v>
      </c>
      <c r="AX1475" s="13" t="s">
        <v>74</v>
      </c>
      <c r="AY1475" s="234" t="s">
        <v>132</v>
      </c>
    </row>
    <row r="1476" s="14" customFormat="1">
      <c r="A1476" s="14"/>
      <c r="B1476" s="235"/>
      <c r="C1476" s="236"/>
      <c r="D1476" s="226" t="s">
        <v>144</v>
      </c>
      <c r="E1476" s="237" t="s">
        <v>19</v>
      </c>
      <c r="F1476" s="238" t="s">
        <v>591</v>
      </c>
      <c r="G1476" s="236"/>
      <c r="H1476" s="239">
        <v>34.18</v>
      </c>
      <c r="I1476" s="240"/>
      <c r="J1476" s="236"/>
      <c r="K1476" s="236"/>
      <c r="L1476" s="241"/>
      <c r="M1476" s="242"/>
      <c r="N1476" s="243"/>
      <c r="O1476" s="243"/>
      <c r="P1476" s="243"/>
      <c r="Q1476" s="243"/>
      <c r="R1476" s="243"/>
      <c r="S1476" s="243"/>
      <c r="T1476" s="24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45" t="s">
        <v>144</v>
      </c>
      <c r="AU1476" s="245" t="s">
        <v>84</v>
      </c>
      <c r="AV1476" s="14" t="s">
        <v>84</v>
      </c>
      <c r="AW1476" s="14" t="s">
        <v>36</v>
      </c>
      <c r="AX1476" s="14" t="s">
        <v>74</v>
      </c>
      <c r="AY1476" s="245" t="s">
        <v>132</v>
      </c>
    </row>
    <row r="1477" s="13" customFormat="1">
      <c r="A1477" s="13"/>
      <c r="B1477" s="224"/>
      <c r="C1477" s="225"/>
      <c r="D1477" s="226" t="s">
        <v>144</v>
      </c>
      <c r="E1477" s="227" t="s">
        <v>19</v>
      </c>
      <c r="F1477" s="228" t="s">
        <v>153</v>
      </c>
      <c r="G1477" s="225"/>
      <c r="H1477" s="227" t="s">
        <v>19</v>
      </c>
      <c r="I1477" s="229"/>
      <c r="J1477" s="225"/>
      <c r="K1477" s="225"/>
      <c r="L1477" s="230"/>
      <c r="M1477" s="231"/>
      <c r="N1477" s="232"/>
      <c r="O1477" s="232"/>
      <c r="P1477" s="232"/>
      <c r="Q1477" s="232"/>
      <c r="R1477" s="232"/>
      <c r="S1477" s="232"/>
      <c r="T1477" s="23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4" t="s">
        <v>144</v>
      </c>
      <c r="AU1477" s="234" t="s">
        <v>84</v>
      </c>
      <c r="AV1477" s="13" t="s">
        <v>82</v>
      </c>
      <c r="AW1477" s="13" t="s">
        <v>36</v>
      </c>
      <c r="AX1477" s="13" t="s">
        <v>74</v>
      </c>
      <c r="AY1477" s="234" t="s">
        <v>132</v>
      </c>
    </row>
    <row r="1478" s="14" customFormat="1">
      <c r="A1478" s="14"/>
      <c r="B1478" s="235"/>
      <c r="C1478" s="236"/>
      <c r="D1478" s="226" t="s">
        <v>144</v>
      </c>
      <c r="E1478" s="237" t="s">
        <v>19</v>
      </c>
      <c r="F1478" s="238" t="s">
        <v>592</v>
      </c>
      <c r="G1478" s="236"/>
      <c r="H1478" s="239">
        <v>31.52</v>
      </c>
      <c r="I1478" s="240"/>
      <c r="J1478" s="236"/>
      <c r="K1478" s="236"/>
      <c r="L1478" s="241"/>
      <c r="M1478" s="242"/>
      <c r="N1478" s="243"/>
      <c r="O1478" s="243"/>
      <c r="P1478" s="243"/>
      <c r="Q1478" s="243"/>
      <c r="R1478" s="243"/>
      <c r="S1478" s="243"/>
      <c r="T1478" s="24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45" t="s">
        <v>144</v>
      </c>
      <c r="AU1478" s="245" t="s">
        <v>84</v>
      </c>
      <c r="AV1478" s="14" t="s">
        <v>84</v>
      </c>
      <c r="AW1478" s="14" t="s">
        <v>36</v>
      </c>
      <c r="AX1478" s="14" t="s">
        <v>74</v>
      </c>
      <c r="AY1478" s="245" t="s">
        <v>132</v>
      </c>
    </row>
    <row r="1479" s="13" customFormat="1">
      <c r="A1479" s="13"/>
      <c r="B1479" s="224"/>
      <c r="C1479" s="225"/>
      <c r="D1479" s="226" t="s">
        <v>144</v>
      </c>
      <c r="E1479" s="227" t="s">
        <v>19</v>
      </c>
      <c r="F1479" s="228" t="s">
        <v>167</v>
      </c>
      <c r="G1479" s="225"/>
      <c r="H1479" s="227" t="s">
        <v>19</v>
      </c>
      <c r="I1479" s="229"/>
      <c r="J1479" s="225"/>
      <c r="K1479" s="225"/>
      <c r="L1479" s="230"/>
      <c r="M1479" s="231"/>
      <c r="N1479" s="232"/>
      <c r="O1479" s="232"/>
      <c r="P1479" s="232"/>
      <c r="Q1479" s="232"/>
      <c r="R1479" s="232"/>
      <c r="S1479" s="232"/>
      <c r="T1479" s="23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34" t="s">
        <v>144</v>
      </c>
      <c r="AU1479" s="234" t="s">
        <v>84</v>
      </c>
      <c r="AV1479" s="13" t="s">
        <v>82</v>
      </c>
      <c r="AW1479" s="13" t="s">
        <v>36</v>
      </c>
      <c r="AX1479" s="13" t="s">
        <v>74</v>
      </c>
      <c r="AY1479" s="234" t="s">
        <v>132</v>
      </c>
    </row>
    <row r="1480" s="14" customFormat="1">
      <c r="A1480" s="14"/>
      <c r="B1480" s="235"/>
      <c r="C1480" s="236"/>
      <c r="D1480" s="226" t="s">
        <v>144</v>
      </c>
      <c r="E1480" s="237" t="s">
        <v>19</v>
      </c>
      <c r="F1480" s="238" t="s">
        <v>593</v>
      </c>
      <c r="G1480" s="236"/>
      <c r="H1480" s="239">
        <v>26.190000000000001</v>
      </c>
      <c r="I1480" s="240"/>
      <c r="J1480" s="236"/>
      <c r="K1480" s="236"/>
      <c r="L1480" s="241"/>
      <c r="M1480" s="242"/>
      <c r="N1480" s="243"/>
      <c r="O1480" s="243"/>
      <c r="P1480" s="243"/>
      <c r="Q1480" s="243"/>
      <c r="R1480" s="243"/>
      <c r="S1480" s="243"/>
      <c r="T1480" s="244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T1480" s="245" t="s">
        <v>144</v>
      </c>
      <c r="AU1480" s="245" t="s">
        <v>84</v>
      </c>
      <c r="AV1480" s="14" t="s">
        <v>84</v>
      </c>
      <c r="AW1480" s="14" t="s">
        <v>36</v>
      </c>
      <c r="AX1480" s="14" t="s">
        <v>74</v>
      </c>
      <c r="AY1480" s="245" t="s">
        <v>132</v>
      </c>
    </row>
    <row r="1481" s="15" customFormat="1">
      <c r="A1481" s="15"/>
      <c r="B1481" s="246"/>
      <c r="C1481" s="247"/>
      <c r="D1481" s="226" t="s">
        <v>144</v>
      </c>
      <c r="E1481" s="248" t="s">
        <v>19</v>
      </c>
      <c r="F1481" s="249" t="s">
        <v>147</v>
      </c>
      <c r="G1481" s="247"/>
      <c r="H1481" s="250">
        <v>303.45999999999998</v>
      </c>
      <c r="I1481" s="251"/>
      <c r="J1481" s="247"/>
      <c r="K1481" s="247"/>
      <c r="L1481" s="252"/>
      <c r="M1481" s="253"/>
      <c r="N1481" s="254"/>
      <c r="O1481" s="254"/>
      <c r="P1481" s="254"/>
      <c r="Q1481" s="254"/>
      <c r="R1481" s="254"/>
      <c r="S1481" s="254"/>
      <c r="T1481" s="255"/>
      <c r="U1481" s="15"/>
      <c r="V1481" s="15"/>
      <c r="W1481" s="15"/>
      <c r="X1481" s="15"/>
      <c r="Y1481" s="15"/>
      <c r="Z1481" s="15"/>
      <c r="AA1481" s="15"/>
      <c r="AB1481" s="15"/>
      <c r="AC1481" s="15"/>
      <c r="AD1481" s="15"/>
      <c r="AE1481" s="15"/>
      <c r="AT1481" s="256" t="s">
        <v>144</v>
      </c>
      <c r="AU1481" s="256" t="s">
        <v>84</v>
      </c>
      <c r="AV1481" s="15" t="s">
        <v>140</v>
      </c>
      <c r="AW1481" s="15" t="s">
        <v>36</v>
      </c>
      <c r="AX1481" s="15" t="s">
        <v>82</v>
      </c>
      <c r="AY1481" s="256" t="s">
        <v>132</v>
      </c>
    </row>
    <row r="1482" s="2" customFormat="1" ht="44.25" customHeight="1">
      <c r="A1482" s="40"/>
      <c r="B1482" s="41"/>
      <c r="C1482" s="206" t="s">
        <v>1325</v>
      </c>
      <c r="D1482" s="206" t="s">
        <v>135</v>
      </c>
      <c r="E1482" s="207" t="s">
        <v>1326</v>
      </c>
      <c r="F1482" s="208" t="s">
        <v>1327</v>
      </c>
      <c r="G1482" s="209" t="s">
        <v>138</v>
      </c>
      <c r="H1482" s="210">
        <v>70.75</v>
      </c>
      <c r="I1482" s="211"/>
      <c r="J1482" s="212">
        <f>ROUND(I1482*H1482,2)</f>
        <v>0</v>
      </c>
      <c r="K1482" s="208" t="s">
        <v>139</v>
      </c>
      <c r="L1482" s="46"/>
      <c r="M1482" s="213" t="s">
        <v>19</v>
      </c>
      <c r="N1482" s="214" t="s">
        <v>45</v>
      </c>
      <c r="O1482" s="86"/>
      <c r="P1482" s="215">
        <f>O1482*H1482</f>
        <v>0</v>
      </c>
      <c r="Q1482" s="215">
        <v>0</v>
      </c>
      <c r="R1482" s="215">
        <f>Q1482*H1482</f>
        <v>0</v>
      </c>
      <c r="S1482" s="215">
        <v>3.0000000000000001E-05</v>
      </c>
      <c r="T1482" s="216">
        <f>S1482*H1482</f>
        <v>0.0021225000000000003</v>
      </c>
      <c r="U1482" s="40"/>
      <c r="V1482" s="40"/>
      <c r="W1482" s="40"/>
      <c r="X1482" s="40"/>
      <c r="Y1482" s="40"/>
      <c r="Z1482" s="40"/>
      <c r="AA1482" s="40"/>
      <c r="AB1482" s="40"/>
      <c r="AC1482" s="40"/>
      <c r="AD1482" s="40"/>
      <c r="AE1482" s="40"/>
      <c r="AR1482" s="217" t="s">
        <v>257</v>
      </c>
      <c r="AT1482" s="217" t="s">
        <v>135</v>
      </c>
      <c r="AU1482" s="217" t="s">
        <v>84</v>
      </c>
      <c r="AY1482" s="19" t="s">
        <v>132</v>
      </c>
      <c r="BE1482" s="218">
        <f>IF(N1482="základní",J1482,0)</f>
        <v>0</v>
      </c>
      <c r="BF1482" s="218">
        <f>IF(N1482="snížená",J1482,0)</f>
        <v>0</v>
      </c>
      <c r="BG1482" s="218">
        <f>IF(N1482="zákl. přenesená",J1482,0)</f>
        <v>0</v>
      </c>
      <c r="BH1482" s="218">
        <f>IF(N1482="sníž. přenesená",J1482,0)</f>
        <v>0</v>
      </c>
      <c r="BI1482" s="218">
        <f>IF(N1482="nulová",J1482,0)</f>
        <v>0</v>
      </c>
      <c r="BJ1482" s="19" t="s">
        <v>82</v>
      </c>
      <c r="BK1482" s="218">
        <f>ROUND(I1482*H1482,2)</f>
        <v>0</v>
      </c>
      <c r="BL1482" s="19" t="s">
        <v>257</v>
      </c>
      <c r="BM1482" s="217" t="s">
        <v>1328</v>
      </c>
    </row>
    <row r="1483" s="2" customFormat="1">
      <c r="A1483" s="40"/>
      <c r="B1483" s="41"/>
      <c r="C1483" s="42"/>
      <c r="D1483" s="219" t="s">
        <v>142</v>
      </c>
      <c r="E1483" s="42"/>
      <c r="F1483" s="220" t="s">
        <v>1329</v>
      </c>
      <c r="G1483" s="42"/>
      <c r="H1483" s="42"/>
      <c r="I1483" s="221"/>
      <c r="J1483" s="42"/>
      <c r="K1483" s="42"/>
      <c r="L1483" s="46"/>
      <c r="M1483" s="222"/>
      <c r="N1483" s="223"/>
      <c r="O1483" s="86"/>
      <c r="P1483" s="86"/>
      <c r="Q1483" s="86"/>
      <c r="R1483" s="86"/>
      <c r="S1483" s="86"/>
      <c r="T1483" s="87"/>
      <c r="U1483" s="40"/>
      <c r="V1483" s="40"/>
      <c r="W1483" s="40"/>
      <c r="X1483" s="40"/>
      <c r="Y1483" s="40"/>
      <c r="Z1483" s="40"/>
      <c r="AA1483" s="40"/>
      <c r="AB1483" s="40"/>
      <c r="AC1483" s="40"/>
      <c r="AD1483" s="40"/>
      <c r="AE1483" s="40"/>
      <c r="AT1483" s="19" t="s">
        <v>142</v>
      </c>
      <c r="AU1483" s="19" t="s">
        <v>84</v>
      </c>
    </row>
    <row r="1484" s="13" customFormat="1">
      <c r="A1484" s="13"/>
      <c r="B1484" s="224"/>
      <c r="C1484" s="225"/>
      <c r="D1484" s="226" t="s">
        <v>144</v>
      </c>
      <c r="E1484" s="227" t="s">
        <v>19</v>
      </c>
      <c r="F1484" s="228" t="s">
        <v>1330</v>
      </c>
      <c r="G1484" s="225"/>
      <c r="H1484" s="227" t="s">
        <v>19</v>
      </c>
      <c r="I1484" s="229"/>
      <c r="J1484" s="225"/>
      <c r="K1484" s="225"/>
      <c r="L1484" s="230"/>
      <c r="M1484" s="231"/>
      <c r="N1484" s="232"/>
      <c r="O1484" s="232"/>
      <c r="P1484" s="232"/>
      <c r="Q1484" s="232"/>
      <c r="R1484" s="232"/>
      <c r="S1484" s="232"/>
      <c r="T1484" s="23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4" t="s">
        <v>144</v>
      </c>
      <c r="AU1484" s="234" t="s">
        <v>84</v>
      </c>
      <c r="AV1484" s="13" t="s">
        <v>82</v>
      </c>
      <c r="AW1484" s="13" t="s">
        <v>36</v>
      </c>
      <c r="AX1484" s="13" t="s">
        <v>74</v>
      </c>
      <c r="AY1484" s="234" t="s">
        <v>132</v>
      </c>
    </row>
    <row r="1485" s="13" customFormat="1">
      <c r="A1485" s="13"/>
      <c r="B1485" s="224"/>
      <c r="C1485" s="225"/>
      <c r="D1485" s="226" t="s">
        <v>144</v>
      </c>
      <c r="E1485" s="227" t="s">
        <v>19</v>
      </c>
      <c r="F1485" s="228" t="s">
        <v>162</v>
      </c>
      <c r="G1485" s="225"/>
      <c r="H1485" s="227" t="s">
        <v>19</v>
      </c>
      <c r="I1485" s="229"/>
      <c r="J1485" s="225"/>
      <c r="K1485" s="225"/>
      <c r="L1485" s="230"/>
      <c r="M1485" s="231"/>
      <c r="N1485" s="232"/>
      <c r="O1485" s="232"/>
      <c r="P1485" s="232"/>
      <c r="Q1485" s="232"/>
      <c r="R1485" s="232"/>
      <c r="S1485" s="232"/>
      <c r="T1485" s="23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34" t="s">
        <v>144</v>
      </c>
      <c r="AU1485" s="234" t="s">
        <v>84</v>
      </c>
      <c r="AV1485" s="13" t="s">
        <v>82</v>
      </c>
      <c r="AW1485" s="13" t="s">
        <v>36</v>
      </c>
      <c r="AX1485" s="13" t="s">
        <v>74</v>
      </c>
      <c r="AY1485" s="234" t="s">
        <v>132</v>
      </c>
    </row>
    <row r="1486" s="14" customFormat="1">
      <c r="A1486" s="14"/>
      <c r="B1486" s="235"/>
      <c r="C1486" s="236"/>
      <c r="D1486" s="226" t="s">
        <v>144</v>
      </c>
      <c r="E1486" s="237" t="s">
        <v>19</v>
      </c>
      <c r="F1486" s="238" t="s">
        <v>1331</v>
      </c>
      <c r="G1486" s="236"/>
      <c r="H1486" s="239">
        <v>7.3799999999999999</v>
      </c>
      <c r="I1486" s="240"/>
      <c r="J1486" s="236"/>
      <c r="K1486" s="236"/>
      <c r="L1486" s="241"/>
      <c r="M1486" s="242"/>
      <c r="N1486" s="243"/>
      <c r="O1486" s="243"/>
      <c r="P1486" s="243"/>
      <c r="Q1486" s="243"/>
      <c r="R1486" s="243"/>
      <c r="S1486" s="243"/>
      <c r="T1486" s="244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45" t="s">
        <v>144</v>
      </c>
      <c r="AU1486" s="245" t="s">
        <v>84</v>
      </c>
      <c r="AV1486" s="14" t="s">
        <v>84</v>
      </c>
      <c r="AW1486" s="14" t="s">
        <v>36</v>
      </c>
      <c r="AX1486" s="14" t="s">
        <v>74</v>
      </c>
      <c r="AY1486" s="245" t="s">
        <v>132</v>
      </c>
    </row>
    <row r="1487" s="14" customFormat="1">
      <c r="A1487" s="14"/>
      <c r="B1487" s="235"/>
      <c r="C1487" s="236"/>
      <c r="D1487" s="226" t="s">
        <v>144</v>
      </c>
      <c r="E1487" s="237" t="s">
        <v>19</v>
      </c>
      <c r="F1487" s="238" t="s">
        <v>1332</v>
      </c>
      <c r="G1487" s="236"/>
      <c r="H1487" s="239">
        <v>5.7599999999999998</v>
      </c>
      <c r="I1487" s="240"/>
      <c r="J1487" s="236"/>
      <c r="K1487" s="236"/>
      <c r="L1487" s="241"/>
      <c r="M1487" s="242"/>
      <c r="N1487" s="243"/>
      <c r="O1487" s="243"/>
      <c r="P1487" s="243"/>
      <c r="Q1487" s="243"/>
      <c r="R1487" s="243"/>
      <c r="S1487" s="243"/>
      <c r="T1487" s="244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45" t="s">
        <v>144</v>
      </c>
      <c r="AU1487" s="245" t="s">
        <v>84</v>
      </c>
      <c r="AV1487" s="14" t="s">
        <v>84</v>
      </c>
      <c r="AW1487" s="14" t="s">
        <v>36</v>
      </c>
      <c r="AX1487" s="14" t="s">
        <v>74</v>
      </c>
      <c r="AY1487" s="245" t="s">
        <v>132</v>
      </c>
    </row>
    <row r="1488" s="13" customFormat="1">
      <c r="A1488" s="13"/>
      <c r="B1488" s="224"/>
      <c r="C1488" s="225"/>
      <c r="D1488" s="226" t="s">
        <v>144</v>
      </c>
      <c r="E1488" s="227" t="s">
        <v>19</v>
      </c>
      <c r="F1488" s="228" t="s">
        <v>164</v>
      </c>
      <c r="G1488" s="225"/>
      <c r="H1488" s="227" t="s">
        <v>19</v>
      </c>
      <c r="I1488" s="229"/>
      <c r="J1488" s="225"/>
      <c r="K1488" s="225"/>
      <c r="L1488" s="230"/>
      <c r="M1488" s="231"/>
      <c r="N1488" s="232"/>
      <c r="O1488" s="232"/>
      <c r="P1488" s="232"/>
      <c r="Q1488" s="232"/>
      <c r="R1488" s="232"/>
      <c r="S1488" s="232"/>
      <c r="T1488" s="23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34" t="s">
        <v>144</v>
      </c>
      <c r="AU1488" s="234" t="s">
        <v>84</v>
      </c>
      <c r="AV1488" s="13" t="s">
        <v>82</v>
      </c>
      <c r="AW1488" s="13" t="s">
        <v>36</v>
      </c>
      <c r="AX1488" s="13" t="s">
        <v>74</v>
      </c>
      <c r="AY1488" s="234" t="s">
        <v>132</v>
      </c>
    </row>
    <row r="1489" s="14" customFormat="1">
      <c r="A1489" s="14"/>
      <c r="B1489" s="235"/>
      <c r="C1489" s="236"/>
      <c r="D1489" s="226" t="s">
        <v>144</v>
      </c>
      <c r="E1489" s="237" t="s">
        <v>19</v>
      </c>
      <c r="F1489" s="238" t="s">
        <v>1333</v>
      </c>
      <c r="G1489" s="236"/>
      <c r="H1489" s="239">
        <v>8.6099999999999994</v>
      </c>
      <c r="I1489" s="240"/>
      <c r="J1489" s="236"/>
      <c r="K1489" s="236"/>
      <c r="L1489" s="241"/>
      <c r="M1489" s="242"/>
      <c r="N1489" s="243"/>
      <c r="O1489" s="243"/>
      <c r="P1489" s="243"/>
      <c r="Q1489" s="243"/>
      <c r="R1489" s="243"/>
      <c r="S1489" s="243"/>
      <c r="T1489" s="244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45" t="s">
        <v>144</v>
      </c>
      <c r="AU1489" s="245" t="s">
        <v>84</v>
      </c>
      <c r="AV1489" s="14" t="s">
        <v>84</v>
      </c>
      <c r="AW1489" s="14" t="s">
        <v>36</v>
      </c>
      <c r="AX1489" s="14" t="s">
        <v>74</v>
      </c>
      <c r="AY1489" s="245" t="s">
        <v>132</v>
      </c>
    </row>
    <row r="1490" s="14" customFormat="1">
      <c r="A1490" s="14"/>
      <c r="B1490" s="235"/>
      <c r="C1490" s="236"/>
      <c r="D1490" s="226" t="s">
        <v>144</v>
      </c>
      <c r="E1490" s="237" t="s">
        <v>19</v>
      </c>
      <c r="F1490" s="238" t="s">
        <v>1331</v>
      </c>
      <c r="G1490" s="236"/>
      <c r="H1490" s="239">
        <v>7.3799999999999999</v>
      </c>
      <c r="I1490" s="240"/>
      <c r="J1490" s="236"/>
      <c r="K1490" s="236"/>
      <c r="L1490" s="241"/>
      <c r="M1490" s="242"/>
      <c r="N1490" s="243"/>
      <c r="O1490" s="243"/>
      <c r="P1490" s="243"/>
      <c r="Q1490" s="243"/>
      <c r="R1490" s="243"/>
      <c r="S1490" s="243"/>
      <c r="T1490" s="24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45" t="s">
        <v>144</v>
      </c>
      <c r="AU1490" s="245" t="s">
        <v>84</v>
      </c>
      <c r="AV1490" s="14" t="s">
        <v>84</v>
      </c>
      <c r="AW1490" s="14" t="s">
        <v>36</v>
      </c>
      <c r="AX1490" s="14" t="s">
        <v>74</v>
      </c>
      <c r="AY1490" s="245" t="s">
        <v>132</v>
      </c>
    </row>
    <row r="1491" s="14" customFormat="1">
      <c r="A1491" s="14"/>
      <c r="B1491" s="235"/>
      <c r="C1491" s="236"/>
      <c r="D1491" s="226" t="s">
        <v>144</v>
      </c>
      <c r="E1491" s="237" t="s">
        <v>19</v>
      </c>
      <c r="F1491" s="238" t="s">
        <v>1334</v>
      </c>
      <c r="G1491" s="236"/>
      <c r="H1491" s="239">
        <v>7.6799999999999997</v>
      </c>
      <c r="I1491" s="240"/>
      <c r="J1491" s="236"/>
      <c r="K1491" s="236"/>
      <c r="L1491" s="241"/>
      <c r="M1491" s="242"/>
      <c r="N1491" s="243"/>
      <c r="O1491" s="243"/>
      <c r="P1491" s="243"/>
      <c r="Q1491" s="243"/>
      <c r="R1491" s="243"/>
      <c r="S1491" s="243"/>
      <c r="T1491" s="24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45" t="s">
        <v>144</v>
      </c>
      <c r="AU1491" s="245" t="s">
        <v>84</v>
      </c>
      <c r="AV1491" s="14" t="s">
        <v>84</v>
      </c>
      <c r="AW1491" s="14" t="s">
        <v>36</v>
      </c>
      <c r="AX1491" s="14" t="s">
        <v>74</v>
      </c>
      <c r="AY1491" s="245" t="s">
        <v>132</v>
      </c>
    </row>
    <row r="1492" s="13" customFormat="1">
      <c r="A1492" s="13"/>
      <c r="B1492" s="224"/>
      <c r="C1492" s="225"/>
      <c r="D1492" s="226" t="s">
        <v>144</v>
      </c>
      <c r="E1492" s="227" t="s">
        <v>19</v>
      </c>
      <c r="F1492" s="228" t="s">
        <v>153</v>
      </c>
      <c r="G1492" s="225"/>
      <c r="H1492" s="227" t="s">
        <v>19</v>
      </c>
      <c r="I1492" s="229"/>
      <c r="J1492" s="225"/>
      <c r="K1492" s="225"/>
      <c r="L1492" s="230"/>
      <c r="M1492" s="231"/>
      <c r="N1492" s="232"/>
      <c r="O1492" s="232"/>
      <c r="P1492" s="232"/>
      <c r="Q1492" s="232"/>
      <c r="R1492" s="232"/>
      <c r="S1492" s="232"/>
      <c r="T1492" s="23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34" t="s">
        <v>144</v>
      </c>
      <c r="AU1492" s="234" t="s">
        <v>84</v>
      </c>
      <c r="AV1492" s="13" t="s">
        <v>82</v>
      </c>
      <c r="AW1492" s="13" t="s">
        <v>36</v>
      </c>
      <c r="AX1492" s="13" t="s">
        <v>74</v>
      </c>
      <c r="AY1492" s="234" t="s">
        <v>132</v>
      </c>
    </row>
    <row r="1493" s="14" customFormat="1">
      <c r="A1493" s="14"/>
      <c r="B1493" s="235"/>
      <c r="C1493" s="236"/>
      <c r="D1493" s="226" t="s">
        <v>144</v>
      </c>
      <c r="E1493" s="237" t="s">
        <v>19</v>
      </c>
      <c r="F1493" s="238" t="s">
        <v>1335</v>
      </c>
      <c r="G1493" s="236"/>
      <c r="H1493" s="239">
        <v>5.7400000000000002</v>
      </c>
      <c r="I1493" s="240"/>
      <c r="J1493" s="236"/>
      <c r="K1493" s="236"/>
      <c r="L1493" s="241"/>
      <c r="M1493" s="242"/>
      <c r="N1493" s="243"/>
      <c r="O1493" s="243"/>
      <c r="P1493" s="243"/>
      <c r="Q1493" s="243"/>
      <c r="R1493" s="243"/>
      <c r="S1493" s="243"/>
      <c r="T1493" s="244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T1493" s="245" t="s">
        <v>144</v>
      </c>
      <c r="AU1493" s="245" t="s">
        <v>84</v>
      </c>
      <c r="AV1493" s="14" t="s">
        <v>84</v>
      </c>
      <c r="AW1493" s="14" t="s">
        <v>36</v>
      </c>
      <c r="AX1493" s="14" t="s">
        <v>74</v>
      </c>
      <c r="AY1493" s="245" t="s">
        <v>132</v>
      </c>
    </row>
    <row r="1494" s="14" customFormat="1">
      <c r="A1494" s="14"/>
      <c r="B1494" s="235"/>
      <c r="C1494" s="236"/>
      <c r="D1494" s="226" t="s">
        <v>144</v>
      </c>
      <c r="E1494" s="237" t="s">
        <v>19</v>
      </c>
      <c r="F1494" s="238" t="s">
        <v>1331</v>
      </c>
      <c r="G1494" s="236"/>
      <c r="H1494" s="239">
        <v>7.3799999999999999</v>
      </c>
      <c r="I1494" s="240"/>
      <c r="J1494" s="236"/>
      <c r="K1494" s="236"/>
      <c r="L1494" s="241"/>
      <c r="M1494" s="242"/>
      <c r="N1494" s="243"/>
      <c r="O1494" s="243"/>
      <c r="P1494" s="243"/>
      <c r="Q1494" s="243"/>
      <c r="R1494" s="243"/>
      <c r="S1494" s="243"/>
      <c r="T1494" s="244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45" t="s">
        <v>144</v>
      </c>
      <c r="AU1494" s="245" t="s">
        <v>84</v>
      </c>
      <c r="AV1494" s="14" t="s">
        <v>84</v>
      </c>
      <c r="AW1494" s="14" t="s">
        <v>36</v>
      </c>
      <c r="AX1494" s="14" t="s">
        <v>74</v>
      </c>
      <c r="AY1494" s="245" t="s">
        <v>132</v>
      </c>
    </row>
    <row r="1495" s="14" customFormat="1">
      <c r="A1495" s="14"/>
      <c r="B1495" s="235"/>
      <c r="C1495" s="236"/>
      <c r="D1495" s="226" t="s">
        <v>144</v>
      </c>
      <c r="E1495" s="237" t="s">
        <v>19</v>
      </c>
      <c r="F1495" s="238" t="s">
        <v>1334</v>
      </c>
      <c r="G1495" s="236"/>
      <c r="H1495" s="239">
        <v>7.6799999999999997</v>
      </c>
      <c r="I1495" s="240"/>
      <c r="J1495" s="236"/>
      <c r="K1495" s="236"/>
      <c r="L1495" s="241"/>
      <c r="M1495" s="242"/>
      <c r="N1495" s="243"/>
      <c r="O1495" s="243"/>
      <c r="P1495" s="243"/>
      <c r="Q1495" s="243"/>
      <c r="R1495" s="243"/>
      <c r="S1495" s="243"/>
      <c r="T1495" s="244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45" t="s">
        <v>144</v>
      </c>
      <c r="AU1495" s="245" t="s">
        <v>84</v>
      </c>
      <c r="AV1495" s="14" t="s">
        <v>84</v>
      </c>
      <c r="AW1495" s="14" t="s">
        <v>36</v>
      </c>
      <c r="AX1495" s="14" t="s">
        <v>74</v>
      </c>
      <c r="AY1495" s="245" t="s">
        <v>132</v>
      </c>
    </row>
    <row r="1496" s="13" customFormat="1">
      <c r="A1496" s="13"/>
      <c r="B1496" s="224"/>
      <c r="C1496" s="225"/>
      <c r="D1496" s="226" t="s">
        <v>144</v>
      </c>
      <c r="E1496" s="227" t="s">
        <v>19</v>
      </c>
      <c r="F1496" s="228" t="s">
        <v>167</v>
      </c>
      <c r="G1496" s="225"/>
      <c r="H1496" s="227" t="s">
        <v>19</v>
      </c>
      <c r="I1496" s="229"/>
      <c r="J1496" s="225"/>
      <c r="K1496" s="225"/>
      <c r="L1496" s="230"/>
      <c r="M1496" s="231"/>
      <c r="N1496" s="232"/>
      <c r="O1496" s="232"/>
      <c r="P1496" s="232"/>
      <c r="Q1496" s="232"/>
      <c r="R1496" s="232"/>
      <c r="S1496" s="232"/>
      <c r="T1496" s="23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4" t="s">
        <v>144</v>
      </c>
      <c r="AU1496" s="234" t="s">
        <v>84</v>
      </c>
      <c r="AV1496" s="13" t="s">
        <v>82</v>
      </c>
      <c r="AW1496" s="13" t="s">
        <v>36</v>
      </c>
      <c r="AX1496" s="13" t="s">
        <v>74</v>
      </c>
      <c r="AY1496" s="234" t="s">
        <v>132</v>
      </c>
    </row>
    <row r="1497" s="14" customFormat="1">
      <c r="A1497" s="14"/>
      <c r="B1497" s="235"/>
      <c r="C1497" s="236"/>
      <c r="D1497" s="226" t="s">
        <v>144</v>
      </c>
      <c r="E1497" s="237" t="s">
        <v>19</v>
      </c>
      <c r="F1497" s="238" t="s">
        <v>1331</v>
      </c>
      <c r="G1497" s="236"/>
      <c r="H1497" s="239">
        <v>7.3799999999999999</v>
      </c>
      <c r="I1497" s="240"/>
      <c r="J1497" s="236"/>
      <c r="K1497" s="236"/>
      <c r="L1497" s="241"/>
      <c r="M1497" s="242"/>
      <c r="N1497" s="243"/>
      <c r="O1497" s="243"/>
      <c r="P1497" s="243"/>
      <c r="Q1497" s="243"/>
      <c r="R1497" s="243"/>
      <c r="S1497" s="243"/>
      <c r="T1497" s="24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45" t="s">
        <v>144</v>
      </c>
      <c r="AU1497" s="245" t="s">
        <v>84</v>
      </c>
      <c r="AV1497" s="14" t="s">
        <v>84</v>
      </c>
      <c r="AW1497" s="14" t="s">
        <v>36</v>
      </c>
      <c r="AX1497" s="14" t="s">
        <v>74</v>
      </c>
      <c r="AY1497" s="245" t="s">
        <v>132</v>
      </c>
    </row>
    <row r="1498" s="14" customFormat="1">
      <c r="A1498" s="14"/>
      <c r="B1498" s="235"/>
      <c r="C1498" s="236"/>
      <c r="D1498" s="226" t="s">
        <v>144</v>
      </c>
      <c r="E1498" s="237" t="s">
        <v>19</v>
      </c>
      <c r="F1498" s="238" t="s">
        <v>1332</v>
      </c>
      <c r="G1498" s="236"/>
      <c r="H1498" s="239">
        <v>5.7599999999999998</v>
      </c>
      <c r="I1498" s="240"/>
      <c r="J1498" s="236"/>
      <c r="K1498" s="236"/>
      <c r="L1498" s="241"/>
      <c r="M1498" s="242"/>
      <c r="N1498" s="243"/>
      <c r="O1498" s="243"/>
      <c r="P1498" s="243"/>
      <c r="Q1498" s="243"/>
      <c r="R1498" s="243"/>
      <c r="S1498" s="243"/>
      <c r="T1498" s="244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T1498" s="245" t="s">
        <v>144</v>
      </c>
      <c r="AU1498" s="245" t="s">
        <v>84</v>
      </c>
      <c r="AV1498" s="14" t="s">
        <v>84</v>
      </c>
      <c r="AW1498" s="14" t="s">
        <v>36</v>
      </c>
      <c r="AX1498" s="14" t="s">
        <v>74</v>
      </c>
      <c r="AY1498" s="245" t="s">
        <v>132</v>
      </c>
    </row>
    <row r="1499" s="15" customFormat="1">
      <c r="A1499" s="15"/>
      <c r="B1499" s="246"/>
      <c r="C1499" s="247"/>
      <c r="D1499" s="226" t="s">
        <v>144</v>
      </c>
      <c r="E1499" s="248" t="s">
        <v>19</v>
      </c>
      <c r="F1499" s="249" t="s">
        <v>147</v>
      </c>
      <c r="G1499" s="247"/>
      <c r="H1499" s="250">
        <v>70.75</v>
      </c>
      <c r="I1499" s="251"/>
      <c r="J1499" s="247"/>
      <c r="K1499" s="247"/>
      <c r="L1499" s="252"/>
      <c r="M1499" s="253"/>
      <c r="N1499" s="254"/>
      <c r="O1499" s="254"/>
      <c r="P1499" s="254"/>
      <c r="Q1499" s="254"/>
      <c r="R1499" s="254"/>
      <c r="S1499" s="254"/>
      <c r="T1499" s="255"/>
      <c r="U1499" s="15"/>
      <c r="V1499" s="15"/>
      <c r="W1499" s="15"/>
      <c r="X1499" s="15"/>
      <c r="Y1499" s="15"/>
      <c r="Z1499" s="15"/>
      <c r="AA1499" s="15"/>
      <c r="AB1499" s="15"/>
      <c r="AC1499" s="15"/>
      <c r="AD1499" s="15"/>
      <c r="AE1499" s="15"/>
      <c r="AT1499" s="256" t="s">
        <v>144</v>
      </c>
      <c r="AU1499" s="256" t="s">
        <v>84</v>
      </c>
      <c r="AV1499" s="15" t="s">
        <v>140</v>
      </c>
      <c r="AW1499" s="15" t="s">
        <v>36</v>
      </c>
      <c r="AX1499" s="15" t="s">
        <v>82</v>
      </c>
      <c r="AY1499" s="256" t="s">
        <v>132</v>
      </c>
    </row>
    <row r="1500" s="2" customFormat="1" ht="55.5" customHeight="1">
      <c r="A1500" s="40"/>
      <c r="B1500" s="41"/>
      <c r="C1500" s="206" t="s">
        <v>1336</v>
      </c>
      <c r="D1500" s="206" t="s">
        <v>135</v>
      </c>
      <c r="E1500" s="207" t="s">
        <v>1337</v>
      </c>
      <c r="F1500" s="208" t="s">
        <v>1338</v>
      </c>
      <c r="G1500" s="209" t="s">
        <v>138</v>
      </c>
      <c r="H1500" s="210">
        <v>14.24</v>
      </c>
      <c r="I1500" s="211"/>
      <c r="J1500" s="212">
        <f>ROUND(I1500*H1500,2)</f>
        <v>0</v>
      </c>
      <c r="K1500" s="208" t="s">
        <v>139</v>
      </c>
      <c r="L1500" s="46"/>
      <c r="M1500" s="213" t="s">
        <v>19</v>
      </c>
      <c r="N1500" s="214" t="s">
        <v>45</v>
      </c>
      <c r="O1500" s="86"/>
      <c r="P1500" s="215">
        <f>O1500*H1500</f>
        <v>0</v>
      </c>
      <c r="Q1500" s="215">
        <v>0</v>
      </c>
      <c r="R1500" s="215">
        <f>Q1500*H1500</f>
        <v>0</v>
      </c>
      <c r="S1500" s="215">
        <v>3.0000000000000001E-05</v>
      </c>
      <c r="T1500" s="216">
        <f>S1500*H1500</f>
        <v>0.00042720000000000003</v>
      </c>
      <c r="U1500" s="40"/>
      <c r="V1500" s="40"/>
      <c r="W1500" s="40"/>
      <c r="X1500" s="40"/>
      <c r="Y1500" s="40"/>
      <c r="Z1500" s="40"/>
      <c r="AA1500" s="40"/>
      <c r="AB1500" s="40"/>
      <c r="AC1500" s="40"/>
      <c r="AD1500" s="40"/>
      <c r="AE1500" s="40"/>
      <c r="AR1500" s="217" t="s">
        <v>257</v>
      </c>
      <c r="AT1500" s="217" t="s">
        <v>135</v>
      </c>
      <c r="AU1500" s="217" t="s">
        <v>84</v>
      </c>
      <c r="AY1500" s="19" t="s">
        <v>132</v>
      </c>
      <c r="BE1500" s="218">
        <f>IF(N1500="základní",J1500,0)</f>
        <v>0</v>
      </c>
      <c r="BF1500" s="218">
        <f>IF(N1500="snížená",J1500,0)</f>
        <v>0</v>
      </c>
      <c r="BG1500" s="218">
        <f>IF(N1500="zákl. přenesená",J1500,0)</f>
        <v>0</v>
      </c>
      <c r="BH1500" s="218">
        <f>IF(N1500="sníž. přenesená",J1500,0)</f>
        <v>0</v>
      </c>
      <c r="BI1500" s="218">
        <f>IF(N1500="nulová",J1500,0)</f>
        <v>0</v>
      </c>
      <c r="BJ1500" s="19" t="s">
        <v>82</v>
      </c>
      <c r="BK1500" s="218">
        <f>ROUND(I1500*H1500,2)</f>
        <v>0</v>
      </c>
      <c r="BL1500" s="19" t="s">
        <v>257</v>
      </c>
      <c r="BM1500" s="217" t="s">
        <v>1339</v>
      </c>
    </row>
    <row r="1501" s="2" customFormat="1">
      <c r="A1501" s="40"/>
      <c r="B1501" s="41"/>
      <c r="C1501" s="42"/>
      <c r="D1501" s="219" t="s">
        <v>142</v>
      </c>
      <c r="E1501" s="42"/>
      <c r="F1501" s="220" t="s">
        <v>1340</v>
      </c>
      <c r="G1501" s="42"/>
      <c r="H1501" s="42"/>
      <c r="I1501" s="221"/>
      <c r="J1501" s="42"/>
      <c r="K1501" s="42"/>
      <c r="L1501" s="46"/>
      <c r="M1501" s="222"/>
      <c r="N1501" s="223"/>
      <c r="O1501" s="86"/>
      <c r="P1501" s="86"/>
      <c r="Q1501" s="86"/>
      <c r="R1501" s="86"/>
      <c r="S1501" s="86"/>
      <c r="T1501" s="87"/>
      <c r="U1501" s="40"/>
      <c r="V1501" s="40"/>
      <c r="W1501" s="40"/>
      <c r="X1501" s="40"/>
      <c r="Y1501" s="40"/>
      <c r="Z1501" s="40"/>
      <c r="AA1501" s="40"/>
      <c r="AB1501" s="40"/>
      <c r="AC1501" s="40"/>
      <c r="AD1501" s="40"/>
      <c r="AE1501" s="40"/>
      <c r="AT1501" s="19" t="s">
        <v>142</v>
      </c>
      <c r="AU1501" s="19" t="s">
        <v>84</v>
      </c>
    </row>
    <row r="1502" s="13" customFormat="1">
      <c r="A1502" s="13"/>
      <c r="B1502" s="224"/>
      <c r="C1502" s="225"/>
      <c r="D1502" s="226" t="s">
        <v>144</v>
      </c>
      <c r="E1502" s="227" t="s">
        <v>19</v>
      </c>
      <c r="F1502" s="228" t="s">
        <v>1341</v>
      </c>
      <c r="G1502" s="225"/>
      <c r="H1502" s="227" t="s">
        <v>19</v>
      </c>
      <c r="I1502" s="229"/>
      <c r="J1502" s="225"/>
      <c r="K1502" s="225"/>
      <c r="L1502" s="230"/>
      <c r="M1502" s="231"/>
      <c r="N1502" s="232"/>
      <c r="O1502" s="232"/>
      <c r="P1502" s="232"/>
      <c r="Q1502" s="232"/>
      <c r="R1502" s="232"/>
      <c r="S1502" s="232"/>
      <c r="T1502" s="23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4" t="s">
        <v>144</v>
      </c>
      <c r="AU1502" s="234" t="s">
        <v>84</v>
      </c>
      <c r="AV1502" s="13" t="s">
        <v>82</v>
      </c>
      <c r="AW1502" s="13" t="s">
        <v>36</v>
      </c>
      <c r="AX1502" s="13" t="s">
        <v>74</v>
      </c>
      <c r="AY1502" s="234" t="s">
        <v>132</v>
      </c>
    </row>
    <row r="1503" s="14" customFormat="1">
      <c r="A1503" s="14"/>
      <c r="B1503" s="235"/>
      <c r="C1503" s="236"/>
      <c r="D1503" s="226" t="s">
        <v>144</v>
      </c>
      <c r="E1503" s="237" t="s">
        <v>19</v>
      </c>
      <c r="F1503" s="238" t="s">
        <v>1342</v>
      </c>
      <c r="G1503" s="236"/>
      <c r="H1503" s="239">
        <v>11.52</v>
      </c>
      <c r="I1503" s="240"/>
      <c r="J1503" s="236"/>
      <c r="K1503" s="236"/>
      <c r="L1503" s="241"/>
      <c r="M1503" s="242"/>
      <c r="N1503" s="243"/>
      <c r="O1503" s="243"/>
      <c r="P1503" s="243"/>
      <c r="Q1503" s="243"/>
      <c r="R1503" s="243"/>
      <c r="S1503" s="243"/>
      <c r="T1503" s="244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45" t="s">
        <v>144</v>
      </c>
      <c r="AU1503" s="245" t="s">
        <v>84</v>
      </c>
      <c r="AV1503" s="14" t="s">
        <v>84</v>
      </c>
      <c r="AW1503" s="14" t="s">
        <v>36</v>
      </c>
      <c r="AX1503" s="14" t="s">
        <v>74</v>
      </c>
      <c r="AY1503" s="245" t="s">
        <v>132</v>
      </c>
    </row>
    <row r="1504" s="14" customFormat="1">
      <c r="A1504" s="14"/>
      <c r="B1504" s="235"/>
      <c r="C1504" s="236"/>
      <c r="D1504" s="226" t="s">
        <v>144</v>
      </c>
      <c r="E1504" s="237" t="s">
        <v>19</v>
      </c>
      <c r="F1504" s="238" t="s">
        <v>1343</v>
      </c>
      <c r="G1504" s="236"/>
      <c r="H1504" s="239">
        <v>2.2400000000000002</v>
      </c>
      <c r="I1504" s="240"/>
      <c r="J1504" s="236"/>
      <c r="K1504" s="236"/>
      <c r="L1504" s="241"/>
      <c r="M1504" s="242"/>
      <c r="N1504" s="243"/>
      <c r="O1504" s="243"/>
      <c r="P1504" s="243"/>
      <c r="Q1504" s="243"/>
      <c r="R1504" s="243"/>
      <c r="S1504" s="243"/>
      <c r="T1504" s="24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45" t="s">
        <v>144</v>
      </c>
      <c r="AU1504" s="245" t="s">
        <v>84</v>
      </c>
      <c r="AV1504" s="14" t="s">
        <v>84</v>
      </c>
      <c r="AW1504" s="14" t="s">
        <v>36</v>
      </c>
      <c r="AX1504" s="14" t="s">
        <v>74</v>
      </c>
      <c r="AY1504" s="245" t="s">
        <v>132</v>
      </c>
    </row>
    <row r="1505" s="14" customFormat="1">
      <c r="A1505" s="14"/>
      <c r="B1505" s="235"/>
      <c r="C1505" s="236"/>
      <c r="D1505" s="226" t="s">
        <v>144</v>
      </c>
      <c r="E1505" s="237" t="s">
        <v>19</v>
      </c>
      <c r="F1505" s="238" t="s">
        <v>1344</v>
      </c>
      <c r="G1505" s="236"/>
      <c r="H1505" s="239">
        <v>0.47999999999999998</v>
      </c>
      <c r="I1505" s="240"/>
      <c r="J1505" s="236"/>
      <c r="K1505" s="236"/>
      <c r="L1505" s="241"/>
      <c r="M1505" s="242"/>
      <c r="N1505" s="243"/>
      <c r="O1505" s="243"/>
      <c r="P1505" s="243"/>
      <c r="Q1505" s="243"/>
      <c r="R1505" s="243"/>
      <c r="S1505" s="243"/>
      <c r="T1505" s="244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45" t="s">
        <v>144</v>
      </c>
      <c r="AU1505" s="245" t="s">
        <v>84</v>
      </c>
      <c r="AV1505" s="14" t="s">
        <v>84</v>
      </c>
      <c r="AW1505" s="14" t="s">
        <v>36</v>
      </c>
      <c r="AX1505" s="14" t="s">
        <v>74</v>
      </c>
      <c r="AY1505" s="245" t="s">
        <v>132</v>
      </c>
    </row>
    <row r="1506" s="15" customFormat="1">
      <c r="A1506" s="15"/>
      <c r="B1506" s="246"/>
      <c r="C1506" s="247"/>
      <c r="D1506" s="226" t="s">
        <v>144</v>
      </c>
      <c r="E1506" s="248" t="s">
        <v>19</v>
      </c>
      <c r="F1506" s="249" t="s">
        <v>147</v>
      </c>
      <c r="G1506" s="247"/>
      <c r="H1506" s="250">
        <v>14.24</v>
      </c>
      <c r="I1506" s="251"/>
      <c r="J1506" s="247"/>
      <c r="K1506" s="247"/>
      <c r="L1506" s="252"/>
      <c r="M1506" s="253"/>
      <c r="N1506" s="254"/>
      <c r="O1506" s="254"/>
      <c r="P1506" s="254"/>
      <c r="Q1506" s="254"/>
      <c r="R1506" s="254"/>
      <c r="S1506" s="254"/>
      <c r="T1506" s="255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T1506" s="256" t="s">
        <v>144</v>
      </c>
      <c r="AU1506" s="256" t="s">
        <v>84</v>
      </c>
      <c r="AV1506" s="15" t="s">
        <v>140</v>
      </c>
      <c r="AW1506" s="15" t="s">
        <v>36</v>
      </c>
      <c r="AX1506" s="15" t="s">
        <v>82</v>
      </c>
      <c r="AY1506" s="256" t="s">
        <v>132</v>
      </c>
    </row>
    <row r="1507" s="2" customFormat="1" ht="16.5" customHeight="1">
      <c r="A1507" s="40"/>
      <c r="B1507" s="41"/>
      <c r="C1507" s="260" t="s">
        <v>1345</v>
      </c>
      <c r="D1507" s="260" t="s">
        <v>602</v>
      </c>
      <c r="E1507" s="261" t="s">
        <v>1346</v>
      </c>
      <c r="F1507" s="262" t="s">
        <v>1347</v>
      </c>
      <c r="G1507" s="263" t="s">
        <v>138</v>
      </c>
      <c r="H1507" s="264">
        <v>89.239999999999995</v>
      </c>
      <c r="I1507" s="265"/>
      <c r="J1507" s="266">
        <f>ROUND(I1507*H1507,2)</f>
        <v>0</v>
      </c>
      <c r="K1507" s="262" t="s">
        <v>139</v>
      </c>
      <c r="L1507" s="267"/>
      <c r="M1507" s="268" t="s">
        <v>19</v>
      </c>
      <c r="N1507" s="269" t="s">
        <v>45</v>
      </c>
      <c r="O1507" s="86"/>
      <c r="P1507" s="215">
        <f>O1507*H1507</f>
        <v>0</v>
      </c>
      <c r="Q1507" s="215">
        <v>1.0000000000000001E-05</v>
      </c>
      <c r="R1507" s="215">
        <f>Q1507*H1507</f>
        <v>0.00089240000000000001</v>
      </c>
      <c r="S1507" s="215">
        <v>0</v>
      </c>
      <c r="T1507" s="216">
        <f>S1507*H1507</f>
        <v>0</v>
      </c>
      <c r="U1507" s="40"/>
      <c r="V1507" s="40"/>
      <c r="W1507" s="40"/>
      <c r="X1507" s="40"/>
      <c r="Y1507" s="40"/>
      <c r="Z1507" s="40"/>
      <c r="AA1507" s="40"/>
      <c r="AB1507" s="40"/>
      <c r="AC1507" s="40"/>
      <c r="AD1507" s="40"/>
      <c r="AE1507" s="40"/>
      <c r="AR1507" s="217" t="s">
        <v>369</v>
      </c>
      <c r="AT1507" s="217" t="s">
        <v>602</v>
      </c>
      <c r="AU1507" s="217" t="s">
        <v>84</v>
      </c>
      <c r="AY1507" s="19" t="s">
        <v>132</v>
      </c>
      <c r="BE1507" s="218">
        <f>IF(N1507="základní",J1507,0)</f>
        <v>0</v>
      </c>
      <c r="BF1507" s="218">
        <f>IF(N1507="snížená",J1507,0)</f>
        <v>0</v>
      </c>
      <c r="BG1507" s="218">
        <f>IF(N1507="zákl. přenesená",J1507,0)</f>
        <v>0</v>
      </c>
      <c r="BH1507" s="218">
        <f>IF(N1507="sníž. přenesená",J1507,0)</f>
        <v>0</v>
      </c>
      <c r="BI1507" s="218">
        <f>IF(N1507="nulová",J1507,0)</f>
        <v>0</v>
      </c>
      <c r="BJ1507" s="19" t="s">
        <v>82</v>
      </c>
      <c r="BK1507" s="218">
        <f>ROUND(I1507*H1507,2)</f>
        <v>0</v>
      </c>
      <c r="BL1507" s="19" t="s">
        <v>257</v>
      </c>
      <c r="BM1507" s="217" t="s">
        <v>1348</v>
      </c>
    </row>
    <row r="1508" s="13" customFormat="1">
      <c r="A1508" s="13"/>
      <c r="B1508" s="224"/>
      <c r="C1508" s="225"/>
      <c r="D1508" s="226" t="s">
        <v>144</v>
      </c>
      <c r="E1508" s="227" t="s">
        <v>19</v>
      </c>
      <c r="F1508" s="228" t="s">
        <v>1330</v>
      </c>
      <c r="G1508" s="225"/>
      <c r="H1508" s="227" t="s">
        <v>19</v>
      </c>
      <c r="I1508" s="229"/>
      <c r="J1508" s="225"/>
      <c r="K1508" s="225"/>
      <c r="L1508" s="230"/>
      <c r="M1508" s="231"/>
      <c r="N1508" s="232"/>
      <c r="O1508" s="232"/>
      <c r="P1508" s="232"/>
      <c r="Q1508" s="232"/>
      <c r="R1508" s="232"/>
      <c r="S1508" s="232"/>
      <c r="T1508" s="23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4" t="s">
        <v>144</v>
      </c>
      <c r="AU1508" s="234" t="s">
        <v>84</v>
      </c>
      <c r="AV1508" s="13" t="s">
        <v>82</v>
      </c>
      <c r="AW1508" s="13" t="s">
        <v>36</v>
      </c>
      <c r="AX1508" s="13" t="s">
        <v>74</v>
      </c>
      <c r="AY1508" s="234" t="s">
        <v>132</v>
      </c>
    </row>
    <row r="1509" s="13" customFormat="1">
      <c r="A1509" s="13"/>
      <c r="B1509" s="224"/>
      <c r="C1509" s="225"/>
      <c r="D1509" s="226" t="s">
        <v>144</v>
      </c>
      <c r="E1509" s="227" t="s">
        <v>19</v>
      </c>
      <c r="F1509" s="228" t="s">
        <v>162</v>
      </c>
      <c r="G1509" s="225"/>
      <c r="H1509" s="227" t="s">
        <v>19</v>
      </c>
      <c r="I1509" s="229"/>
      <c r="J1509" s="225"/>
      <c r="K1509" s="225"/>
      <c r="L1509" s="230"/>
      <c r="M1509" s="231"/>
      <c r="N1509" s="232"/>
      <c r="O1509" s="232"/>
      <c r="P1509" s="232"/>
      <c r="Q1509" s="232"/>
      <c r="R1509" s="232"/>
      <c r="S1509" s="232"/>
      <c r="T1509" s="23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4" t="s">
        <v>144</v>
      </c>
      <c r="AU1509" s="234" t="s">
        <v>84</v>
      </c>
      <c r="AV1509" s="13" t="s">
        <v>82</v>
      </c>
      <c r="AW1509" s="13" t="s">
        <v>36</v>
      </c>
      <c r="AX1509" s="13" t="s">
        <v>74</v>
      </c>
      <c r="AY1509" s="234" t="s">
        <v>132</v>
      </c>
    </row>
    <row r="1510" s="14" customFormat="1">
      <c r="A1510" s="14"/>
      <c r="B1510" s="235"/>
      <c r="C1510" s="236"/>
      <c r="D1510" s="226" t="s">
        <v>144</v>
      </c>
      <c r="E1510" s="237" t="s">
        <v>19</v>
      </c>
      <c r="F1510" s="238" t="s">
        <v>1331</v>
      </c>
      <c r="G1510" s="236"/>
      <c r="H1510" s="239">
        <v>7.3799999999999999</v>
      </c>
      <c r="I1510" s="240"/>
      <c r="J1510" s="236"/>
      <c r="K1510" s="236"/>
      <c r="L1510" s="241"/>
      <c r="M1510" s="242"/>
      <c r="N1510" s="243"/>
      <c r="O1510" s="243"/>
      <c r="P1510" s="243"/>
      <c r="Q1510" s="243"/>
      <c r="R1510" s="243"/>
      <c r="S1510" s="243"/>
      <c r="T1510" s="24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45" t="s">
        <v>144</v>
      </c>
      <c r="AU1510" s="245" t="s">
        <v>84</v>
      </c>
      <c r="AV1510" s="14" t="s">
        <v>84</v>
      </c>
      <c r="AW1510" s="14" t="s">
        <v>36</v>
      </c>
      <c r="AX1510" s="14" t="s">
        <v>74</v>
      </c>
      <c r="AY1510" s="245" t="s">
        <v>132</v>
      </c>
    </row>
    <row r="1511" s="14" customFormat="1">
      <c r="A1511" s="14"/>
      <c r="B1511" s="235"/>
      <c r="C1511" s="236"/>
      <c r="D1511" s="226" t="s">
        <v>144</v>
      </c>
      <c r="E1511" s="237" t="s">
        <v>19</v>
      </c>
      <c r="F1511" s="238" t="s">
        <v>1332</v>
      </c>
      <c r="G1511" s="236"/>
      <c r="H1511" s="239">
        <v>5.7599999999999998</v>
      </c>
      <c r="I1511" s="240"/>
      <c r="J1511" s="236"/>
      <c r="K1511" s="236"/>
      <c r="L1511" s="241"/>
      <c r="M1511" s="242"/>
      <c r="N1511" s="243"/>
      <c r="O1511" s="243"/>
      <c r="P1511" s="243"/>
      <c r="Q1511" s="243"/>
      <c r="R1511" s="243"/>
      <c r="S1511" s="243"/>
      <c r="T1511" s="244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45" t="s">
        <v>144</v>
      </c>
      <c r="AU1511" s="245" t="s">
        <v>84</v>
      </c>
      <c r="AV1511" s="14" t="s">
        <v>84</v>
      </c>
      <c r="AW1511" s="14" t="s">
        <v>36</v>
      </c>
      <c r="AX1511" s="14" t="s">
        <v>74</v>
      </c>
      <c r="AY1511" s="245" t="s">
        <v>132</v>
      </c>
    </row>
    <row r="1512" s="13" customFormat="1">
      <c r="A1512" s="13"/>
      <c r="B1512" s="224"/>
      <c r="C1512" s="225"/>
      <c r="D1512" s="226" t="s">
        <v>144</v>
      </c>
      <c r="E1512" s="227" t="s">
        <v>19</v>
      </c>
      <c r="F1512" s="228" t="s">
        <v>164</v>
      </c>
      <c r="G1512" s="225"/>
      <c r="H1512" s="227" t="s">
        <v>19</v>
      </c>
      <c r="I1512" s="229"/>
      <c r="J1512" s="225"/>
      <c r="K1512" s="225"/>
      <c r="L1512" s="230"/>
      <c r="M1512" s="231"/>
      <c r="N1512" s="232"/>
      <c r="O1512" s="232"/>
      <c r="P1512" s="232"/>
      <c r="Q1512" s="232"/>
      <c r="R1512" s="232"/>
      <c r="S1512" s="232"/>
      <c r="T1512" s="23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34" t="s">
        <v>144</v>
      </c>
      <c r="AU1512" s="234" t="s">
        <v>84</v>
      </c>
      <c r="AV1512" s="13" t="s">
        <v>82</v>
      </c>
      <c r="AW1512" s="13" t="s">
        <v>36</v>
      </c>
      <c r="AX1512" s="13" t="s">
        <v>74</v>
      </c>
      <c r="AY1512" s="234" t="s">
        <v>132</v>
      </c>
    </row>
    <row r="1513" s="14" customFormat="1">
      <c r="A1513" s="14"/>
      <c r="B1513" s="235"/>
      <c r="C1513" s="236"/>
      <c r="D1513" s="226" t="s">
        <v>144</v>
      </c>
      <c r="E1513" s="237" t="s">
        <v>19</v>
      </c>
      <c r="F1513" s="238" t="s">
        <v>1333</v>
      </c>
      <c r="G1513" s="236"/>
      <c r="H1513" s="239">
        <v>8.6099999999999994</v>
      </c>
      <c r="I1513" s="240"/>
      <c r="J1513" s="236"/>
      <c r="K1513" s="236"/>
      <c r="L1513" s="241"/>
      <c r="M1513" s="242"/>
      <c r="N1513" s="243"/>
      <c r="O1513" s="243"/>
      <c r="P1513" s="243"/>
      <c r="Q1513" s="243"/>
      <c r="R1513" s="243"/>
      <c r="S1513" s="243"/>
      <c r="T1513" s="244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45" t="s">
        <v>144</v>
      </c>
      <c r="AU1513" s="245" t="s">
        <v>84</v>
      </c>
      <c r="AV1513" s="14" t="s">
        <v>84</v>
      </c>
      <c r="AW1513" s="14" t="s">
        <v>36</v>
      </c>
      <c r="AX1513" s="14" t="s">
        <v>74</v>
      </c>
      <c r="AY1513" s="245" t="s">
        <v>132</v>
      </c>
    </row>
    <row r="1514" s="14" customFormat="1">
      <c r="A1514" s="14"/>
      <c r="B1514" s="235"/>
      <c r="C1514" s="236"/>
      <c r="D1514" s="226" t="s">
        <v>144</v>
      </c>
      <c r="E1514" s="237" t="s">
        <v>19</v>
      </c>
      <c r="F1514" s="238" t="s">
        <v>1331</v>
      </c>
      <c r="G1514" s="236"/>
      <c r="H1514" s="239">
        <v>7.3799999999999999</v>
      </c>
      <c r="I1514" s="240"/>
      <c r="J1514" s="236"/>
      <c r="K1514" s="236"/>
      <c r="L1514" s="241"/>
      <c r="M1514" s="242"/>
      <c r="N1514" s="243"/>
      <c r="O1514" s="243"/>
      <c r="P1514" s="243"/>
      <c r="Q1514" s="243"/>
      <c r="R1514" s="243"/>
      <c r="S1514" s="243"/>
      <c r="T1514" s="244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45" t="s">
        <v>144</v>
      </c>
      <c r="AU1514" s="245" t="s">
        <v>84</v>
      </c>
      <c r="AV1514" s="14" t="s">
        <v>84</v>
      </c>
      <c r="AW1514" s="14" t="s">
        <v>36</v>
      </c>
      <c r="AX1514" s="14" t="s">
        <v>74</v>
      </c>
      <c r="AY1514" s="245" t="s">
        <v>132</v>
      </c>
    </row>
    <row r="1515" s="14" customFormat="1">
      <c r="A1515" s="14"/>
      <c r="B1515" s="235"/>
      <c r="C1515" s="236"/>
      <c r="D1515" s="226" t="s">
        <v>144</v>
      </c>
      <c r="E1515" s="237" t="s">
        <v>19</v>
      </c>
      <c r="F1515" s="238" t="s">
        <v>1334</v>
      </c>
      <c r="G1515" s="236"/>
      <c r="H1515" s="239">
        <v>7.6799999999999997</v>
      </c>
      <c r="I1515" s="240"/>
      <c r="J1515" s="236"/>
      <c r="K1515" s="236"/>
      <c r="L1515" s="241"/>
      <c r="M1515" s="242"/>
      <c r="N1515" s="243"/>
      <c r="O1515" s="243"/>
      <c r="P1515" s="243"/>
      <c r="Q1515" s="243"/>
      <c r="R1515" s="243"/>
      <c r="S1515" s="243"/>
      <c r="T1515" s="244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45" t="s">
        <v>144</v>
      </c>
      <c r="AU1515" s="245" t="s">
        <v>84</v>
      </c>
      <c r="AV1515" s="14" t="s">
        <v>84</v>
      </c>
      <c r="AW1515" s="14" t="s">
        <v>36</v>
      </c>
      <c r="AX1515" s="14" t="s">
        <v>74</v>
      </c>
      <c r="AY1515" s="245" t="s">
        <v>132</v>
      </c>
    </row>
    <row r="1516" s="13" customFormat="1">
      <c r="A1516" s="13"/>
      <c r="B1516" s="224"/>
      <c r="C1516" s="225"/>
      <c r="D1516" s="226" t="s">
        <v>144</v>
      </c>
      <c r="E1516" s="227" t="s">
        <v>19</v>
      </c>
      <c r="F1516" s="228" t="s">
        <v>153</v>
      </c>
      <c r="G1516" s="225"/>
      <c r="H1516" s="227" t="s">
        <v>19</v>
      </c>
      <c r="I1516" s="229"/>
      <c r="J1516" s="225"/>
      <c r="K1516" s="225"/>
      <c r="L1516" s="230"/>
      <c r="M1516" s="231"/>
      <c r="N1516" s="232"/>
      <c r="O1516" s="232"/>
      <c r="P1516" s="232"/>
      <c r="Q1516" s="232"/>
      <c r="R1516" s="232"/>
      <c r="S1516" s="232"/>
      <c r="T1516" s="23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34" t="s">
        <v>144</v>
      </c>
      <c r="AU1516" s="234" t="s">
        <v>84</v>
      </c>
      <c r="AV1516" s="13" t="s">
        <v>82</v>
      </c>
      <c r="AW1516" s="13" t="s">
        <v>36</v>
      </c>
      <c r="AX1516" s="13" t="s">
        <v>74</v>
      </c>
      <c r="AY1516" s="234" t="s">
        <v>132</v>
      </c>
    </row>
    <row r="1517" s="14" customFormat="1">
      <c r="A1517" s="14"/>
      <c r="B1517" s="235"/>
      <c r="C1517" s="236"/>
      <c r="D1517" s="226" t="s">
        <v>144</v>
      </c>
      <c r="E1517" s="237" t="s">
        <v>19</v>
      </c>
      <c r="F1517" s="238" t="s">
        <v>1335</v>
      </c>
      <c r="G1517" s="236"/>
      <c r="H1517" s="239">
        <v>5.7400000000000002</v>
      </c>
      <c r="I1517" s="240"/>
      <c r="J1517" s="236"/>
      <c r="K1517" s="236"/>
      <c r="L1517" s="241"/>
      <c r="M1517" s="242"/>
      <c r="N1517" s="243"/>
      <c r="O1517" s="243"/>
      <c r="P1517" s="243"/>
      <c r="Q1517" s="243"/>
      <c r="R1517" s="243"/>
      <c r="S1517" s="243"/>
      <c r="T1517" s="244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45" t="s">
        <v>144</v>
      </c>
      <c r="AU1517" s="245" t="s">
        <v>84</v>
      </c>
      <c r="AV1517" s="14" t="s">
        <v>84</v>
      </c>
      <c r="AW1517" s="14" t="s">
        <v>36</v>
      </c>
      <c r="AX1517" s="14" t="s">
        <v>74</v>
      </c>
      <c r="AY1517" s="245" t="s">
        <v>132</v>
      </c>
    </row>
    <row r="1518" s="14" customFormat="1">
      <c r="A1518" s="14"/>
      <c r="B1518" s="235"/>
      <c r="C1518" s="236"/>
      <c r="D1518" s="226" t="s">
        <v>144</v>
      </c>
      <c r="E1518" s="237" t="s">
        <v>19</v>
      </c>
      <c r="F1518" s="238" t="s">
        <v>1331</v>
      </c>
      <c r="G1518" s="236"/>
      <c r="H1518" s="239">
        <v>7.3799999999999999</v>
      </c>
      <c r="I1518" s="240"/>
      <c r="J1518" s="236"/>
      <c r="K1518" s="236"/>
      <c r="L1518" s="241"/>
      <c r="M1518" s="242"/>
      <c r="N1518" s="243"/>
      <c r="O1518" s="243"/>
      <c r="P1518" s="243"/>
      <c r="Q1518" s="243"/>
      <c r="R1518" s="243"/>
      <c r="S1518" s="243"/>
      <c r="T1518" s="244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45" t="s">
        <v>144</v>
      </c>
      <c r="AU1518" s="245" t="s">
        <v>84</v>
      </c>
      <c r="AV1518" s="14" t="s">
        <v>84</v>
      </c>
      <c r="AW1518" s="14" t="s">
        <v>36</v>
      </c>
      <c r="AX1518" s="14" t="s">
        <v>74</v>
      </c>
      <c r="AY1518" s="245" t="s">
        <v>132</v>
      </c>
    </row>
    <row r="1519" s="14" customFormat="1">
      <c r="A1519" s="14"/>
      <c r="B1519" s="235"/>
      <c r="C1519" s="236"/>
      <c r="D1519" s="226" t="s">
        <v>144</v>
      </c>
      <c r="E1519" s="237" t="s">
        <v>19</v>
      </c>
      <c r="F1519" s="238" t="s">
        <v>1334</v>
      </c>
      <c r="G1519" s="236"/>
      <c r="H1519" s="239">
        <v>7.6799999999999997</v>
      </c>
      <c r="I1519" s="240"/>
      <c r="J1519" s="236"/>
      <c r="K1519" s="236"/>
      <c r="L1519" s="241"/>
      <c r="M1519" s="242"/>
      <c r="N1519" s="243"/>
      <c r="O1519" s="243"/>
      <c r="P1519" s="243"/>
      <c r="Q1519" s="243"/>
      <c r="R1519" s="243"/>
      <c r="S1519" s="243"/>
      <c r="T1519" s="24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45" t="s">
        <v>144</v>
      </c>
      <c r="AU1519" s="245" t="s">
        <v>84</v>
      </c>
      <c r="AV1519" s="14" t="s">
        <v>84</v>
      </c>
      <c r="AW1519" s="14" t="s">
        <v>36</v>
      </c>
      <c r="AX1519" s="14" t="s">
        <v>74</v>
      </c>
      <c r="AY1519" s="245" t="s">
        <v>132</v>
      </c>
    </row>
    <row r="1520" s="13" customFormat="1">
      <c r="A1520" s="13"/>
      <c r="B1520" s="224"/>
      <c r="C1520" s="225"/>
      <c r="D1520" s="226" t="s">
        <v>144</v>
      </c>
      <c r="E1520" s="227" t="s">
        <v>19</v>
      </c>
      <c r="F1520" s="228" t="s">
        <v>167</v>
      </c>
      <c r="G1520" s="225"/>
      <c r="H1520" s="227" t="s">
        <v>19</v>
      </c>
      <c r="I1520" s="229"/>
      <c r="J1520" s="225"/>
      <c r="K1520" s="225"/>
      <c r="L1520" s="230"/>
      <c r="M1520" s="231"/>
      <c r="N1520" s="232"/>
      <c r="O1520" s="232"/>
      <c r="P1520" s="232"/>
      <c r="Q1520" s="232"/>
      <c r="R1520" s="232"/>
      <c r="S1520" s="232"/>
      <c r="T1520" s="23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34" t="s">
        <v>144</v>
      </c>
      <c r="AU1520" s="234" t="s">
        <v>84</v>
      </c>
      <c r="AV1520" s="13" t="s">
        <v>82</v>
      </c>
      <c r="AW1520" s="13" t="s">
        <v>36</v>
      </c>
      <c r="AX1520" s="13" t="s">
        <v>74</v>
      </c>
      <c r="AY1520" s="234" t="s">
        <v>132</v>
      </c>
    </row>
    <row r="1521" s="14" customFormat="1">
      <c r="A1521" s="14"/>
      <c r="B1521" s="235"/>
      <c r="C1521" s="236"/>
      <c r="D1521" s="226" t="s">
        <v>144</v>
      </c>
      <c r="E1521" s="237" t="s">
        <v>19</v>
      </c>
      <c r="F1521" s="238" t="s">
        <v>1331</v>
      </c>
      <c r="G1521" s="236"/>
      <c r="H1521" s="239">
        <v>7.3799999999999999</v>
      </c>
      <c r="I1521" s="240"/>
      <c r="J1521" s="236"/>
      <c r="K1521" s="236"/>
      <c r="L1521" s="241"/>
      <c r="M1521" s="242"/>
      <c r="N1521" s="243"/>
      <c r="O1521" s="243"/>
      <c r="P1521" s="243"/>
      <c r="Q1521" s="243"/>
      <c r="R1521" s="243"/>
      <c r="S1521" s="243"/>
      <c r="T1521" s="244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45" t="s">
        <v>144</v>
      </c>
      <c r="AU1521" s="245" t="s">
        <v>84</v>
      </c>
      <c r="AV1521" s="14" t="s">
        <v>84</v>
      </c>
      <c r="AW1521" s="14" t="s">
        <v>36</v>
      </c>
      <c r="AX1521" s="14" t="s">
        <v>74</v>
      </c>
      <c r="AY1521" s="245" t="s">
        <v>132</v>
      </c>
    </row>
    <row r="1522" s="14" customFormat="1">
      <c r="A1522" s="14"/>
      <c r="B1522" s="235"/>
      <c r="C1522" s="236"/>
      <c r="D1522" s="226" t="s">
        <v>144</v>
      </c>
      <c r="E1522" s="237" t="s">
        <v>19</v>
      </c>
      <c r="F1522" s="238" t="s">
        <v>1332</v>
      </c>
      <c r="G1522" s="236"/>
      <c r="H1522" s="239">
        <v>5.7599999999999998</v>
      </c>
      <c r="I1522" s="240"/>
      <c r="J1522" s="236"/>
      <c r="K1522" s="236"/>
      <c r="L1522" s="241"/>
      <c r="M1522" s="242"/>
      <c r="N1522" s="243"/>
      <c r="O1522" s="243"/>
      <c r="P1522" s="243"/>
      <c r="Q1522" s="243"/>
      <c r="R1522" s="243"/>
      <c r="S1522" s="243"/>
      <c r="T1522" s="244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T1522" s="245" t="s">
        <v>144</v>
      </c>
      <c r="AU1522" s="245" t="s">
        <v>84</v>
      </c>
      <c r="AV1522" s="14" t="s">
        <v>84</v>
      </c>
      <c r="AW1522" s="14" t="s">
        <v>36</v>
      </c>
      <c r="AX1522" s="14" t="s">
        <v>74</v>
      </c>
      <c r="AY1522" s="245" t="s">
        <v>132</v>
      </c>
    </row>
    <row r="1523" s="13" customFormat="1">
      <c r="A1523" s="13"/>
      <c r="B1523" s="224"/>
      <c r="C1523" s="225"/>
      <c r="D1523" s="226" t="s">
        <v>144</v>
      </c>
      <c r="E1523" s="227" t="s">
        <v>19</v>
      </c>
      <c r="F1523" s="228" t="s">
        <v>1341</v>
      </c>
      <c r="G1523" s="225"/>
      <c r="H1523" s="227" t="s">
        <v>19</v>
      </c>
      <c r="I1523" s="229"/>
      <c r="J1523" s="225"/>
      <c r="K1523" s="225"/>
      <c r="L1523" s="230"/>
      <c r="M1523" s="231"/>
      <c r="N1523" s="232"/>
      <c r="O1523" s="232"/>
      <c r="P1523" s="232"/>
      <c r="Q1523" s="232"/>
      <c r="R1523" s="232"/>
      <c r="S1523" s="232"/>
      <c r="T1523" s="23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34" t="s">
        <v>144</v>
      </c>
      <c r="AU1523" s="234" t="s">
        <v>84</v>
      </c>
      <c r="AV1523" s="13" t="s">
        <v>82</v>
      </c>
      <c r="AW1523" s="13" t="s">
        <v>36</v>
      </c>
      <c r="AX1523" s="13" t="s">
        <v>74</v>
      </c>
      <c r="AY1523" s="234" t="s">
        <v>132</v>
      </c>
    </row>
    <row r="1524" s="14" customFormat="1">
      <c r="A1524" s="14"/>
      <c r="B1524" s="235"/>
      <c r="C1524" s="236"/>
      <c r="D1524" s="226" t="s">
        <v>144</v>
      </c>
      <c r="E1524" s="237" t="s">
        <v>19</v>
      </c>
      <c r="F1524" s="238" t="s">
        <v>1342</v>
      </c>
      <c r="G1524" s="236"/>
      <c r="H1524" s="239">
        <v>11.52</v>
      </c>
      <c r="I1524" s="240"/>
      <c r="J1524" s="236"/>
      <c r="K1524" s="236"/>
      <c r="L1524" s="241"/>
      <c r="M1524" s="242"/>
      <c r="N1524" s="243"/>
      <c r="O1524" s="243"/>
      <c r="P1524" s="243"/>
      <c r="Q1524" s="243"/>
      <c r="R1524" s="243"/>
      <c r="S1524" s="243"/>
      <c r="T1524" s="244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45" t="s">
        <v>144</v>
      </c>
      <c r="AU1524" s="245" t="s">
        <v>84</v>
      </c>
      <c r="AV1524" s="14" t="s">
        <v>84</v>
      </c>
      <c r="AW1524" s="14" t="s">
        <v>36</v>
      </c>
      <c r="AX1524" s="14" t="s">
        <v>74</v>
      </c>
      <c r="AY1524" s="245" t="s">
        <v>132</v>
      </c>
    </row>
    <row r="1525" s="14" customFormat="1">
      <c r="A1525" s="14"/>
      <c r="B1525" s="235"/>
      <c r="C1525" s="236"/>
      <c r="D1525" s="226" t="s">
        <v>144</v>
      </c>
      <c r="E1525" s="237" t="s">
        <v>19</v>
      </c>
      <c r="F1525" s="238" t="s">
        <v>1343</v>
      </c>
      <c r="G1525" s="236"/>
      <c r="H1525" s="239">
        <v>2.2400000000000002</v>
      </c>
      <c r="I1525" s="240"/>
      <c r="J1525" s="236"/>
      <c r="K1525" s="236"/>
      <c r="L1525" s="241"/>
      <c r="M1525" s="242"/>
      <c r="N1525" s="243"/>
      <c r="O1525" s="243"/>
      <c r="P1525" s="243"/>
      <c r="Q1525" s="243"/>
      <c r="R1525" s="243"/>
      <c r="S1525" s="243"/>
      <c r="T1525" s="244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45" t="s">
        <v>144</v>
      </c>
      <c r="AU1525" s="245" t="s">
        <v>84</v>
      </c>
      <c r="AV1525" s="14" t="s">
        <v>84</v>
      </c>
      <c r="AW1525" s="14" t="s">
        <v>36</v>
      </c>
      <c r="AX1525" s="14" t="s">
        <v>74</v>
      </c>
      <c r="AY1525" s="245" t="s">
        <v>132</v>
      </c>
    </row>
    <row r="1526" s="14" customFormat="1">
      <c r="A1526" s="14"/>
      <c r="B1526" s="235"/>
      <c r="C1526" s="236"/>
      <c r="D1526" s="226" t="s">
        <v>144</v>
      </c>
      <c r="E1526" s="237" t="s">
        <v>19</v>
      </c>
      <c r="F1526" s="238" t="s">
        <v>1344</v>
      </c>
      <c r="G1526" s="236"/>
      <c r="H1526" s="239">
        <v>0.47999999999999998</v>
      </c>
      <c r="I1526" s="240"/>
      <c r="J1526" s="236"/>
      <c r="K1526" s="236"/>
      <c r="L1526" s="241"/>
      <c r="M1526" s="242"/>
      <c r="N1526" s="243"/>
      <c r="O1526" s="243"/>
      <c r="P1526" s="243"/>
      <c r="Q1526" s="243"/>
      <c r="R1526" s="243"/>
      <c r="S1526" s="243"/>
      <c r="T1526" s="244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45" t="s">
        <v>144</v>
      </c>
      <c r="AU1526" s="245" t="s">
        <v>84</v>
      </c>
      <c r="AV1526" s="14" t="s">
        <v>84</v>
      </c>
      <c r="AW1526" s="14" t="s">
        <v>36</v>
      </c>
      <c r="AX1526" s="14" t="s">
        <v>74</v>
      </c>
      <c r="AY1526" s="245" t="s">
        <v>132</v>
      </c>
    </row>
    <row r="1527" s="15" customFormat="1">
      <c r="A1527" s="15"/>
      <c r="B1527" s="246"/>
      <c r="C1527" s="247"/>
      <c r="D1527" s="226" t="s">
        <v>144</v>
      </c>
      <c r="E1527" s="248" t="s">
        <v>19</v>
      </c>
      <c r="F1527" s="249" t="s">
        <v>147</v>
      </c>
      <c r="G1527" s="247"/>
      <c r="H1527" s="250">
        <v>84.989999999999995</v>
      </c>
      <c r="I1527" s="251"/>
      <c r="J1527" s="247"/>
      <c r="K1527" s="247"/>
      <c r="L1527" s="252"/>
      <c r="M1527" s="253"/>
      <c r="N1527" s="254"/>
      <c r="O1527" s="254"/>
      <c r="P1527" s="254"/>
      <c r="Q1527" s="254"/>
      <c r="R1527" s="254"/>
      <c r="S1527" s="254"/>
      <c r="T1527" s="255"/>
      <c r="U1527" s="15"/>
      <c r="V1527" s="15"/>
      <c r="W1527" s="15"/>
      <c r="X1527" s="15"/>
      <c r="Y1527" s="15"/>
      <c r="Z1527" s="15"/>
      <c r="AA1527" s="15"/>
      <c r="AB1527" s="15"/>
      <c r="AC1527" s="15"/>
      <c r="AD1527" s="15"/>
      <c r="AE1527" s="15"/>
      <c r="AT1527" s="256" t="s">
        <v>144</v>
      </c>
      <c r="AU1527" s="256" t="s">
        <v>84</v>
      </c>
      <c r="AV1527" s="15" t="s">
        <v>140</v>
      </c>
      <c r="AW1527" s="15" t="s">
        <v>36</v>
      </c>
      <c r="AX1527" s="15" t="s">
        <v>82</v>
      </c>
      <c r="AY1527" s="256" t="s">
        <v>132</v>
      </c>
    </row>
    <row r="1528" s="14" customFormat="1">
      <c r="A1528" s="14"/>
      <c r="B1528" s="235"/>
      <c r="C1528" s="236"/>
      <c r="D1528" s="226" t="s">
        <v>144</v>
      </c>
      <c r="E1528" s="236"/>
      <c r="F1528" s="238" t="s">
        <v>1349</v>
      </c>
      <c r="G1528" s="236"/>
      <c r="H1528" s="239">
        <v>89.239999999999995</v>
      </c>
      <c r="I1528" s="240"/>
      <c r="J1528" s="236"/>
      <c r="K1528" s="236"/>
      <c r="L1528" s="241"/>
      <c r="M1528" s="242"/>
      <c r="N1528" s="243"/>
      <c r="O1528" s="243"/>
      <c r="P1528" s="243"/>
      <c r="Q1528" s="243"/>
      <c r="R1528" s="243"/>
      <c r="S1528" s="243"/>
      <c r="T1528" s="244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45" t="s">
        <v>144</v>
      </c>
      <c r="AU1528" s="245" t="s">
        <v>84</v>
      </c>
      <c r="AV1528" s="14" t="s">
        <v>84</v>
      </c>
      <c r="AW1528" s="14" t="s">
        <v>4</v>
      </c>
      <c r="AX1528" s="14" t="s">
        <v>82</v>
      </c>
      <c r="AY1528" s="245" t="s">
        <v>132</v>
      </c>
    </row>
    <row r="1529" s="2" customFormat="1" ht="33" customHeight="1">
      <c r="A1529" s="40"/>
      <c r="B1529" s="41"/>
      <c r="C1529" s="206" t="s">
        <v>1350</v>
      </c>
      <c r="D1529" s="206" t="s">
        <v>135</v>
      </c>
      <c r="E1529" s="207" t="s">
        <v>1351</v>
      </c>
      <c r="F1529" s="208" t="s">
        <v>1352</v>
      </c>
      <c r="G1529" s="209" t="s">
        <v>138</v>
      </c>
      <c r="H1529" s="210">
        <v>181.59</v>
      </c>
      <c r="I1529" s="211"/>
      <c r="J1529" s="212">
        <f>ROUND(I1529*H1529,2)</f>
        <v>0</v>
      </c>
      <c r="K1529" s="208" t="s">
        <v>139</v>
      </c>
      <c r="L1529" s="46"/>
      <c r="M1529" s="213" t="s">
        <v>19</v>
      </c>
      <c r="N1529" s="214" t="s">
        <v>45</v>
      </c>
      <c r="O1529" s="86"/>
      <c r="P1529" s="215">
        <f>O1529*H1529</f>
        <v>0</v>
      </c>
      <c r="Q1529" s="215">
        <v>0.00021000000000000001</v>
      </c>
      <c r="R1529" s="215">
        <f>Q1529*H1529</f>
        <v>0.038133900000000005</v>
      </c>
      <c r="S1529" s="215">
        <v>0</v>
      </c>
      <c r="T1529" s="216">
        <f>S1529*H1529</f>
        <v>0</v>
      </c>
      <c r="U1529" s="40"/>
      <c r="V1529" s="40"/>
      <c r="W1529" s="40"/>
      <c r="X1529" s="40"/>
      <c r="Y1529" s="40"/>
      <c r="Z1529" s="40"/>
      <c r="AA1529" s="40"/>
      <c r="AB1529" s="40"/>
      <c r="AC1529" s="40"/>
      <c r="AD1529" s="40"/>
      <c r="AE1529" s="40"/>
      <c r="AR1529" s="217" t="s">
        <v>257</v>
      </c>
      <c r="AT1529" s="217" t="s">
        <v>135</v>
      </c>
      <c r="AU1529" s="217" t="s">
        <v>84</v>
      </c>
      <c r="AY1529" s="19" t="s">
        <v>132</v>
      </c>
      <c r="BE1529" s="218">
        <f>IF(N1529="základní",J1529,0)</f>
        <v>0</v>
      </c>
      <c r="BF1529" s="218">
        <f>IF(N1529="snížená",J1529,0)</f>
        <v>0</v>
      </c>
      <c r="BG1529" s="218">
        <f>IF(N1529="zákl. přenesená",J1529,0)</f>
        <v>0</v>
      </c>
      <c r="BH1529" s="218">
        <f>IF(N1529="sníž. přenesená",J1529,0)</f>
        <v>0</v>
      </c>
      <c r="BI1529" s="218">
        <f>IF(N1529="nulová",J1529,0)</f>
        <v>0</v>
      </c>
      <c r="BJ1529" s="19" t="s">
        <v>82</v>
      </c>
      <c r="BK1529" s="218">
        <f>ROUND(I1529*H1529,2)</f>
        <v>0</v>
      </c>
      <c r="BL1529" s="19" t="s">
        <v>257</v>
      </c>
      <c r="BM1529" s="217" t="s">
        <v>1353</v>
      </c>
    </row>
    <row r="1530" s="2" customFormat="1">
      <c r="A1530" s="40"/>
      <c r="B1530" s="41"/>
      <c r="C1530" s="42"/>
      <c r="D1530" s="219" t="s">
        <v>142</v>
      </c>
      <c r="E1530" s="42"/>
      <c r="F1530" s="220" t="s">
        <v>1354</v>
      </c>
      <c r="G1530" s="42"/>
      <c r="H1530" s="42"/>
      <c r="I1530" s="221"/>
      <c r="J1530" s="42"/>
      <c r="K1530" s="42"/>
      <c r="L1530" s="46"/>
      <c r="M1530" s="222"/>
      <c r="N1530" s="223"/>
      <c r="O1530" s="86"/>
      <c r="P1530" s="86"/>
      <c r="Q1530" s="86"/>
      <c r="R1530" s="86"/>
      <c r="S1530" s="86"/>
      <c r="T1530" s="87"/>
      <c r="U1530" s="40"/>
      <c r="V1530" s="40"/>
      <c r="W1530" s="40"/>
      <c r="X1530" s="40"/>
      <c r="Y1530" s="40"/>
      <c r="Z1530" s="40"/>
      <c r="AA1530" s="40"/>
      <c r="AB1530" s="40"/>
      <c r="AC1530" s="40"/>
      <c r="AD1530" s="40"/>
      <c r="AE1530" s="40"/>
      <c r="AT1530" s="19" t="s">
        <v>142</v>
      </c>
      <c r="AU1530" s="19" t="s">
        <v>84</v>
      </c>
    </row>
    <row r="1531" s="13" customFormat="1">
      <c r="A1531" s="13"/>
      <c r="B1531" s="224"/>
      <c r="C1531" s="225"/>
      <c r="D1531" s="226" t="s">
        <v>144</v>
      </c>
      <c r="E1531" s="227" t="s">
        <v>19</v>
      </c>
      <c r="F1531" s="228" t="s">
        <v>524</v>
      </c>
      <c r="G1531" s="225"/>
      <c r="H1531" s="227" t="s">
        <v>19</v>
      </c>
      <c r="I1531" s="229"/>
      <c r="J1531" s="225"/>
      <c r="K1531" s="225"/>
      <c r="L1531" s="230"/>
      <c r="M1531" s="231"/>
      <c r="N1531" s="232"/>
      <c r="O1531" s="232"/>
      <c r="P1531" s="232"/>
      <c r="Q1531" s="232"/>
      <c r="R1531" s="232"/>
      <c r="S1531" s="232"/>
      <c r="T1531" s="23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4" t="s">
        <v>144</v>
      </c>
      <c r="AU1531" s="234" t="s">
        <v>84</v>
      </c>
      <c r="AV1531" s="13" t="s">
        <v>82</v>
      </c>
      <c r="AW1531" s="13" t="s">
        <v>36</v>
      </c>
      <c r="AX1531" s="13" t="s">
        <v>74</v>
      </c>
      <c r="AY1531" s="234" t="s">
        <v>132</v>
      </c>
    </row>
    <row r="1532" s="13" customFormat="1">
      <c r="A1532" s="13"/>
      <c r="B1532" s="224"/>
      <c r="C1532" s="225"/>
      <c r="D1532" s="226" t="s">
        <v>144</v>
      </c>
      <c r="E1532" s="227" t="s">
        <v>19</v>
      </c>
      <c r="F1532" s="228" t="s">
        <v>162</v>
      </c>
      <c r="G1532" s="225"/>
      <c r="H1532" s="227" t="s">
        <v>19</v>
      </c>
      <c r="I1532" s="229"/>
      <c r="J1532" s="225"/>
      <c r="K1532" s="225"/>
      <c r="L1532" s="230"/>
      <c r="M1532" s="231"/>
      <c r="N1532" s="232"/>
      <c r="O1532" s="232"/>
      <c r="P1532" s="232"/>
      <c r="Q1532" s="232"/>
      <c r="R1532" s="232"/>
      <c r="S1532" s="232"/>
      <c r="T1532" s="23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34" t="s">
        <v>144</v>
      </c>
      <c r="AU1532" s="234" t="s">
        <v>84</v>
      </c>
      <c r="AV1532" s="13" t="s">
        <v>82</v>
      </c>
      <c r="AW1532" s="13" t="s">
        <v>36</v>
      </c>
      <c r="AX1532" s="13" t="s">
        <v>74</v>
      </c>
      <c r="AY1532" s="234" t="s">
        <v>132</v>
      </c>
    </row>
    <row r="1533" s="14" customFormat="1">
      <c r="A1533" s="14"/>
      <c r="B1533" s="235"/>
      <c r="C1533" s="236"/>
      <c r="D1533" s="226" t="s">
        <v>144</v>
      </c>
      <c r="E1533" s="237" t="s">
        <v>19</v>
      </c>
      <c r="F1533" s="238" t="s">
        <v>1355</v>
      </c>
      <c r="G1533" s="236"/>
      <c r="H1533" s="239">
        <v>33.200000000000003</v>
      </c>
      <c r="I1533" s="240"/>
      <c r="J1533" s="236"/>
      <c r="K1533" s="236"/>
      <c r="L1533" s="241"/>
      <c r="M1533" s="242"/>
      <c r="N1533" s="243"/>
      <c r="O1533" s="243"/>
      <c r="P1533" s="243"/>
      <c r="Q1533" s="243"/>
      <c r="R1533" s="243"/>
      <c r="S1533" s="243"/>
      <c r="T1533" s="244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45" t="s">
        <v>144</v>
      </c>
      <c r="AU1533" s="245" t="s">
        <v>84</v>
      </c>
      <c r="AV1533" s="14" t="s">
        <v>84</v>
      </c>
      <c r="AW1533" s="14" t="s">
        <v>36</v>
      </c>
      <c r="AX1533" s="14" t="s">
        <v>74</v>
      </c>
      <c r="AY1533" s="245" t="s">
        <v>132</v>
      </c>
    </row>
    <row r="1534" s="13" customFormat="1">
      <c r="A1534" s="13"/>
      <c r="B1534" s="224"/>
      <c r="C1534" s="225"/>
      <c r="D1534" s="226" t="s">
        <v>144</v>
      </c>
      <c r="E1534" s="227" t="s">
        <v>19</v>
      </c>
      <c r="F1534" s="228" t="s">
        <v>164</v>
      </c>
      <c r="G1534" s="225"/>
      <c r="H1534" s="227" t="s">
        <v>19</v>
      </c>
      <c r="I1534" s="229"/>
      <c r="J1534" s="225"/>
      <c r="K1534" s="225"/>
      <c r="L1534" s="230"/>
      <c r="M1534" s="231"/>
      <c r="N1534" s="232"/>
      <c r="O1534" s="232"/>
      <c r="P1534" s="232"/>
      <c r="Q1534" s="232"/>
      <c r="R1534" s="232"/>
      <c r="S1534" s="232"/>
      <c r="T1534" s="23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34" t="s">
        <v>144</v>
      </c>
      <c r="AU1534" s="234" t="s">
        <v>84</v>
      </c>
      <c r="AV1534" s="13" t="s">
        <v>82</v>
      </c>
      <c r="AW1534" s="13" t="s">
        <v>36</v>
      </c>
      <c r="AX1534" s="13" t="s">
        <v>74</v>
      </c>
      <c r="AY1534" s="234" t="s">
        <v>132</v>
      </c>
    </row>
    <row r="1535" s="14" customFormat="1">
      <c r="A1535" s="14"/>
      <c r="B1535" s="235"/>
      <c r="C1535" s="236"/>
      <c r="D1535" s="226" t="s">
        <v>144</v>
      </c>
      <c r="E1535" s="237" t="s">
        <v>19</v>
      </c>
      <c r="F1535" s="238" t="s">
        <v>1321</v>
      </c>
      <c r="G1535" s="236"/>
      <c r="H1535" s="239">
        <v>52.909999999999997</v>
      </c>
      <c r="I1535" s="240"/>
      <c r="J1535" s="236"/>
      <c r="K1535" s="236"/>
      <c r="L1535" s="241"/>
      <c r="M1535" s="242"/>
      <c r="N1535" s="243"/>
      <c r="O1535" s="243"/>
      <c r="P1535" s="243"/>
      <c r="Q1535" s="243"/>
      <c r="R1535" s="243"/>
      <c r="S1535" s="243"/>
      <c r="T1535" s="244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45" t="s">
        <v>144</v>
      </c>
      <c r="AU1535" s="245" t="s">
        <v>84</v>
      </c>
      <c r="AV1535" s="14" t="s">
        <v>84</v>
      </c>
      <c r="AW1535" s="14" t="s">
        <v>36</v>
      </c>
      <c r="AX1535" s="14" t="s">
        <v>74</v>
      </c>
      <c r="AY1535" s="245" t="s">
        <v>132</v>
      </c>
    </row>
    <row r="1536" s="13" customFormat="1">
      <c r="A1536" s="13"/>
      <c r="B1536" s="224"/>
      <c r="C1536" s="225"/>
      <c r="D1536" s="226" t="s">
        <v>144</v>
      </c>
      <c r="E1536" s="227" t="s">
        <v>19</v>
      </c>
      <c r="F1536" s="228" t="s">
        <v>153</v>
      </c>
      <c r="G1536" s="225"/>
      <c r="H1536" s="227" t="s">
        <v>19</v>
      </c>
      <c r="I1536" s="229"/>
      <c r="J1536" s="225"/>
      <c r="K1536" s="225"/>
      <c r="L1536" s="230"/>
      <c r="M1536" s="231"/>
      <c r="N1536" s="232"/>
      <c r="O1536" s="232"/>
      <c r="P1536" s="232"/>
      <c r="Q1536" s="232"/>
      <c r="R1536" s="232"/>
      <c r="S1536" s="232"/>
      <c r="T1536" s="23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34" t="s">
        <v>144</v>
      </c>
      <c r="AU1536" s="234" t="s">
        <v>84</v>
      </c>
      <c r="AV1536" s="13" t="s">
        <v>82</v>
      </c>
      <c r="AW1536" s="13" t="s">
        <v>36</v>
      </c>
      <c r="AX1536" s="13" t="s">
        <v>74</v>
      </c>
      <c r="AY1536" s="234" t="s">
        <v>132</v>
      </c>
    </row>
    <row r="1537" s="14" customFormat="1">
      <c r="A1537" s="14"/>
      <c r="B1537" s="235"/>
      <c r="C1537" s="236"/>
      <c r="D1537" s="226" t="s">
        <v>144</v>
      </c>
      <c r="E1537" s="237" t="s">
        <v>19</v>
      </c>
      <c r="F1537" s="238" t="s">
        <v>1322</v>
      </c>
      <c r="G1537" s="236"/>
      <c r="H1537" s="239">
        <v>58.960000000000001</v>
      </c>
      <c r="I1537" s="240"/>
      <c r="J1537" s="236"/>
      <c r="K1537" s="236"/>
      <c r="L1537" s="241"/>
      <c r="M1537" s="242"/>
      <c r="N1537" s="243"/>
      <c r="O1537" s="243"/>
      <c r="P1537" s="243"/>
      <c r="Q1537" s="243"/>
      <c r="R1537" s="243"/>
      <c r="S1537" s="243"/>
      <c r="T1537" s="244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45" t="s">
        <v>144</v>
      </c>
      <c r="AU1537" s="245" t="s">
        <v>84</v>
      </c>
      <c r="AV1537" s="14" t="s">
        <v>84</v>
      </c>
      <c r="AW1537" s="14" t="s">
        <v>36</v>
      </c>
      <c r="AX1537" s="14" t="s">
        <v>74</v>
      </c>
      <c r="AY1537" s="245" t="s">
        <v>132</v>
      </c>
    </row>
    <row r="1538" s="13" customFormat="1">
      <c r="A1538" s="13"/>
      <c r="B1538" s="224"/>
      <c r="C1538" s="225"/>
      <c r="D1538" s="226" t="s">
        <v>144</v>
      </c>
      <c r="E1538" s="227" t="s">
        <v>19</v>
      </c>
      <c r="F1538" s="228" t="s">
        <v>167</v>
      </c>
      <c r="G1538" s="225"/>
      <c r="H1538" s="227" t="s">
        <v>19</v>
      </c>
      <c r="I1538" s="229"/>
      <c r="J1538" s="225"/>
      <c r="K1538" s="225"/>
      <c r="L1538" s="230"/>
      <c r="M1538" s="231"/>
      <c r="N1538" s="232"/>
      <c r="O1538" s="232"/>
      <c r="P1538" s="232"/>
      <c r="Q1538" s="232"/>
      <c r="R1538" s="232"/>
      <c r="S1538" s="232"/>
      <c r="T1538" s="23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34" t="s">
        <v>144</v>
      </c>
      <c r="AU1538" s="234" t="s">
        <v>84</v>
      </c>
      <c r="AV1538" s="13" t="s">
        <v>82</v>
      </c>
      <c r="AW1538" s="13" t="s">
        <v>36</v>
      </c>
      <c r="AX1538" s="13" t="s">
        <v>74</v>
      </c>
      <c r="AY1538" s="234" t="s">
        <v>132</v>
      </c>
    </row>
    <row r="1539" s="14" customFormat="1">
      <c r="A1539" s="14"/>
      <c r="B1539" s="235"/>
      <c r="C1539" s="236"/>
      <c r="D1539" s="226" t="s">
        <v>144</v>
      </c>
      <c r="E1539" s="237" t="s">
        <v>19</v>
      </c>
      <c r="F1539" s="238" t="s">
        <v>1323</v>
      </c>
      <c r="G1539" s="236"/>
      <c r="H1539" s="239">
        <v>36.520000000000003</v>
      </c>
      <c r="I1539" s="240"/>
      <c r="J1539" s="236"/>
      <c r="K1539" s="236"/>
      <c r="L1539" s="241"/>
      <c r="M1539" s="242"/>
      <c r="N1539" s="243"/>
      <c r="O1539" s="243"/>
      <c r="P1539" s="243"/>
      <c r="Q1539" s="243"/>
      <c r="R1539" s="243"/>
      <c r="S1539" s="243"/>
      <c r="T1539" s="244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45" t="s">
        <v>144</v>
      </c>
      <c r="AU1539" s="245" t="s">
        <v>84</v>
      </c>
      <c r="AV1539" s="14" t="s">
        <v>84</v>
      </c>
      <c r="AW1539" s="14" t="s">
        <v>36</v>
      </c>
      <c r="AX1539" s="14" t="s">
        <v>74</v>
      </c>
      <c r="AY1539" s="245" t="s">
        <v>132</v>
      </c>
    </row>
    <row r="1540" s="15" customFormat="1">
      <c r="A1540" s="15"/>
      <c r="B1540" s="246"/>
      <c r="C1540" s="247"/>
      <c r="D1540" s="226" t="s">
        <v>144</v>
      </c>
      <c r="E1540" s="248" t="s">
        <v>19</v>
      </c>
      <c r="F1540" s="249" t="s">
        <v>147</v>
      </c>
      <c r="G1540" s="247"/>
      <c r="H1540" s="250">
        <v>181.59</v>
      </c>
      <c r="I1540" s="251"/>
      <c r="J1540" s="247"/>
      <c r="K1540" s="247"/>
      <c r="L1540" s="252"/>
      <c r="M1540" s="253"/>
      <c r="N1540" s="254"/>
      <c r="O1540" s="254"/>
      <c r="P1540" s="254"/>
      <c r="Q1540" s="254"/>
      <c r="R1540" s="254"/>
      <c r="S1540" s="254"/>
      <c r="T1540" s="255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T1540" s="256" t="s">
        <v>144</v>
      </c>
      <c r="AU1540" s="256" t="s">
        <v>84</v>
      </c>
      <c r="AV1540" s="15" t="s">
        <v>140</v>
      </c>
      <c r="AW1540" s="15" t="s">
        <v>36</v>
      </c>
      <c r="AX1540" s="15" t="s">
        <v>82</v>
      </c>
      <c r="AY1540" s="256" t="s">
        <v>132</v>
      </c>
    </row>
    <row r="1541" s="2" customFormat="1" ht="24.15" customHeight="1">
      <c r="A1541" s="40"/>
      <c r="B1541" s="41"/>
      <c r="C1541" s="206" t="s">
        <v>1356</v>
      </c>
      <c r="D1541" s="206" t="s">
        <v>135</v>
      </c>
      <c r="E1541" s="207" t="s">
        <v>1357</v>
      </c>
      <c r="F1541" s="208" t="s">
        <v>1358</v>
      </c>
      <c r="G1541" s="209" t="s">
        <v>138</v>
      </c>
      <c r="H1541" s="210">
        <v>118.55</v>
      </c>
      <c r="I1541" s="211"/>
      <c r="J1541" s="212">
        <f>ROUND(I1541*H1541,2)</f>
        <v>0</v>
      </c>
      <c r="K1541" s="208" t="s">
        <v>139</v>
      </c>
      <c r="L1541" s="46"/>
      <c r="M1541" s="213" t="s">
        <v>19</v>
      </c>
      <c r="N1541" s="214" t="s">
        <v>45</v>
      </c>
      <c r="O1541" s="86"/>
      <c r="P1541" s="215">
        <f>O1541*H1541</f>
        <v>0</v>
      </c>
      <c r="Q1541" s="215">
        <v>1.0000000000000001E-05</v>
      </c>
      <c r="R1541" s="215">
        <f>Q1541*H1541</f>
        <v>0.0011855000000000001</v>
      </c>
      <c r="S1541" s="215">
        <v>0</v>
      </c>
      <c r="T1541" s="216">
        <f>S1541*H1541</f>
        <v>0</v>
      </c>
      <c r="U1541" s="40"/>
      <c r="V1541" s="40"/>
      <c r="W1541" s="40"/>
      <c r="X1541" s="40"/>
      <c r="Y1541" s="40"/>
      <c r="Z1541" s="40"/>
      <c r="AA1541" s="40"/>
      <c r="AB1541" s="40"/>
      <c r="AC1541" s="40"/>
      <c r="AD1541" s="40"/>
      <c r="AE1541" s="40"/>
      <c r="AR1541" s="217" t="s">
        <v>257</v>
      </c>
      <c r="AT1541" s="217" t="s">
        <v>135</v>
      </c>
      <c r="AU1541" s="217" t="s">
        <v>84</v>
      </c>
      <c r="AY1541" s="19" t="s">
        <v>132</v>
      </c>
      <c r="BE1541" s="218">
        <f>IF(N1541="základní",J1541,0)</f>
        <v>0</v>
      </c>
      <c r="BF1541" s="218">
        <f>IF(N1541="snížená",J1541,0)</f>
        <v>0</v>
      </c>
      <c r="BG1541" s="218">
        <f>IF(N1541="zákl. přenesená",J1541,0)</f>
        <v>0</v>
      </c>
      <c r="BH1541" s="218">
        <f>IF(N1541="sníž. přenesená",J1541,0)</f>
        <v>0</v>
      </c>
      <c r="BI1541" s="218">
        <f>IF(N1541="nulová",J1541,0)</f>
        <v>0</v>
      </c>
      <c r="BJ1541" s="19" t="s">
        <v>82</v>
      </c>
      <c r="BK1541" s="218">
        <f>ROUND(I1541*H1541,2)</f>
        <v>0</v>
      </c>
      <c r="BL1541" s="19" t="s">
        <v>257</v>
      </c>
      <c r="BM1541" s="217" t="s">
        <v>1359</v>
      </c>
    </row>
    <row r="1542" s="2" customFormat="1">
      <c r="A1542" s="40"/>
      <c r="B1542" s="41"/>
      <c r="C1542" s="42"/>
      <c r="D1542" s="219" t="s">
        <v>142</v>
      </c>
      <c r="E1542" s="42"/>
      <c r="F1542" s="220" t="s">
        <v>1360</v>
      </c>
      <c r="G1542" s="42"/>
      <c r="H1542" s="42"/>
      <c r="I1542" s="221"/>
      <c r="J1542" s="42"/>
      <c r="K1542" s="42"/>
      <c r="L1542" s="46"/>
      <c r="M1542" s="222"/>
      <c r="N1542" s="223"/>
      <c r="O1542" s="86"/>
      <c r="P1542" s="86"/>
      <c r="Q1542" s="86"/>
      <c r="R1542" s="86"/>
      <c r="S1542" s="86"/>
      <c r="T1542" s="87"/>
      <c r="U1542" s="40"/>
      <c r="V1542" s="40"/>
      <c r="W1542" s="40"/>
      <c r="X1542" s="40"/>
      <c r="Y1542" s="40"/>
      <c r="Z1542" s="40"/>
      <c r="AA1542" s="40"/>
      <c r="AB1542" s="40"/>
      <c r="AC1542" s="40"/>
      <c r="AD1542" s="40"/>
      <c r="AE1542" s="40"/>
      <c r="AT1542" s="19" t="s">
        <v>142</v>
      </c>
      <c r="AU1542" s="19" t="s">
        <v>84</v>
      </c>
    </row>
    <row r="1543" s="13" customFormat="1">
      <c r="A1543" s="13"/>
      <c r="B1543" s="224"/>
      <c r="C1543" s="225"/>
      <c r="D1543" s="226" t="s">
        <v>144</v>
      </c>
      <c r="E1543" s="227" t="s">
        <v>19</v>
      </c>
      <c r="F1543" s="228" t="s">
        <v>162</v>
      </c>
      <c r="G1543" s="225"/>
      <c r="H1543" s="227" t="s">
        <v>19</v>
      </c>
      <c r="I1543" s="229"/>
      <c r="J1543" s="225"/>
      <c r="K1543" s="225"/>
      <c r="L1543" s="230"/>
      <c r="M1543" s="231"/>
      <c r="N1543" s="232"/>
      <c r="O1543" s="232"/>
      <c r="P1543" s="232"/>
      <c r="Q1543" s="232"/>
      <c r="R1543" s="232"/>
      <c r="S1543" s="232"/>
      <c r="T1543" s="23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4" t="s">
        <v>144</v>
      </c>
      <c r="AU1543" s="234" t="s">
        <v>84</v>
      </c>
      <c r="AV1543" s="13" t="s">
        <v>82</v>
      </c>
      <c r="AW1543" s="13" t="s">
        <v>36</v>
      </c>
      <c r="AX1543" s="13" t="s">
        <v>74</v>
      </c>
      <c r="AY1543" s="234" t="s">
        <v>132</v>
      </c>
    </row>
    <row r="1544" s="14" customFormat="1">
      <c r="A1544" s="14"/>
      <c r="B1544" s="235"/>
      <c r="C1544" s="236"/>
      <c r="D1544" s="226" t="s">
        <v>144</v>
      </c>
      <c r="E1544" s="237" t="s">
        <v>19</v>
      </c>
      <c r="F1544" s="238" t="s">
        <v>590</v>
      </c>
      <c r="G1544" s="236"/>
      <c r="H1544" s="239">
        <v>26.66</v>
      </c>
      <c r="I1544" s="240"/>
      <c r="J1544" s="236"/>
      <c r="K1544" s="236"/>
      <c r="L1544" s="241"/>
      <c r="M1544" s="242"/>
      <c r="N1544" s="243"/>
      <c r="O1544" s="243"/>
      <c r="P1544" s="243"/>
      <c r="Q1544" s="243"/>
      <c r="R1544" s="243"/>
      <c r="S1544" s="243"/>
      <c r="T1544" s="244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45" t="s">
        <v>144</v>
      </c>
      <c r="AU1544" s="245" t="s">
        <v>84</v>
      </c>
      <c r="AV1544" s="14" t="s">
        <v>84</v>
      </c>
      <c r="AW1544" s="14" t="s">
        <v>36</v>
      </c>
      <c r="AX1544" s="14" t="s">
        <v>74</v>
      </c>
      <c r="AY1544" s="245" t="s">
        <v>132</v>
      </c>
    </row>
    <row r="1545" s="13" customFormat="1">
      <c r="A1545" s="13"/>
      <c r="B1545" s="224"/>
      <c r="C1545" s="225"/>
      <c r="D1545" s="226" t="s">
        <v>144</v>
      </c>
      <c r="E1545" s="227" t="s">
        <v>19</v>
      </c>
      <c r="F1545" s="228" t="s">
        <v>164</v>
      </c>
      <c r="G1545" s="225"/>
      <c r="H1545" s="227" t="s">
        <v>19</v>
      </c>
      <c r="I1545" s="229"/>
      <c r="J1545" s="225"/>
      <c r="K1545" s="225"/>
      <c r="L1545" s="230"/>
      <c r="M1545" s="231"/>
      <c r="N1545" s="232"/>
      <c r="O1545" s="232"/>
      <c r="P1545" s="232"/>
      <c r="Q1545" s="232"/>
      <c r="R1545" s="232"/>
      <c r="S1545" s="232"/>
      <c r="T1545" s="23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34" t="s">
        <v>144</v>
      </c>
      <c r="AU1545" s="234" t="s">
        <v>84</v>
      </c>
      <c r="AV1545" s="13" t="s">
        <v>82</v>
      </c>
      <c r="AW1545" s="13" t="s">
        <v>36</v>
      </c>
      <c r="AX1545" s="13" t="s">
        <v>74</v>
      </c>
      <c r="AY1545" s="234" t="s">
        <v>132</v>
      </c>
    </row>
    <row r="1546" s="14" customFormat="1">
      <c r="A1546" s="14"/>
      <c r="B1546" s="235"/>
      <c r="C1546" s="236"/>
      <c r="D1546" s="226" t="s">
        <v>144</v>
      </c>
      <c r="E1546" s="237" t="s">
        <v>19</v>
      </c>
      <c r="F1546" s="238" t="s">
        <v>591</v>
      </c>
      <c r="G1546" s="236"/>
      <c r="H1546" s="239">
        <v>34.18</v>
      </c>
      <c r="I1546" s="240"/>
      <c r="J1546" s="236"/>
      <c r="K1546" s="236"/>
      <c r="L1546" s="241"/>
      <c r="M1546" s="242"/>
      <c r="N1546" s="243"/>
      <c r="O1546" s="243"/>
      <c r="P1546" s="243"/>
      <c r="Q1546" s="243"/>
      <c r="R1546" s="243"/>
      <c r="S1546" s="243"/>
      <c r="T1546" s="244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45" t="s">
        <v>144</v>
      </c>
      <c r="AU1546" s="245" t="s">
        <v>84</v>
      </c>
      <c r="AV1546" s="14" t="s">
        <v>84</v>
      </c>
      <c r="AW1546" s="14" t="s">
        <v>36</v>
      </c>
      <c r="AX1546" s="14" t="s">
        <v>74</v>
      </c>
      <c r="AY1546" s="245" t="s">
        <v>132</v>
      </c>
    </row>
    <row r="1547" s="13" customFormat="1">
      <c r="A1547" s="13"/>
      <c r="B1547" s="224"/>
      <c r="C1547" s="225"/>
      <c r="D1547" s="226" t="s">
        <v>144</v>
      </c>
      <c r="E1547" s="227" t="s">
        <v>19</v>
      </c>
      <c r="F1547" s="228" t="s">
        <v>153</v>
      </c>
      <c r="G1547" s="225"/>
      <c r="H1547" s="227" t="s">
        <v>19</v>
      </c>
      <c r="I1547" s="229"/>
      <c r="J1547" s="225"/>
      <c r="K1547" s="225"/>
      <c r="L1547" s="230"/>
      <c r="M1547" s="231"/>
      <c r="N1547" s="232"/>
      <c r="O1547" s="232"/>
      <c r="P1547" s="232"/>
      <c r="Q1547" s="232"/>
      <c r="R1547" s="232"/>
      <c r="S1547" s="232"/>
      <c r="T1547" s="23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34" t="s">
        <v>144</v>
      </c>
      <c r="AU1547" s="234" t="s">
        <v>84</v>
      </c>
      <c r="AV1547" s="13" t="s">
        <v>82</v>
      </c>
      <c r="AW1547" s="13" t="s">
        <v>36</v>
      </c>
      <c r="AX1547" s="13" t="s">
        <v>74</v>
      </c>
      <c r="AY1547" s="234" t="s">
        <v>132</v>
      </c>
    </row>
    <row r="1548" s="14" customFormat="1">
      <c r="A1548" s="14"/>
      <c r="B1548" s="235"/>
      <c r="C1548" s="236"/>
      <c r="D1548" s="226" t="s">
        <v>144</v>
      </c>
      <c r="E1548" s="237" t="s">
        <v>19</v>
      </c>
      <c r="F1548" s="238" t="s">
        <v>592</v>
      </c>
      <c r="G1548" s="236"/>
      <c r="H1548" s="239">
        <v>31.52</v>
      </c>
      <c r="I1548" s="240"/>
      <c r="J1548" s="236"/>
      <c r="K1548" s="236"/>
      <c r="L1548" s="241"/>
      <c r="M1548" s="242"/>
      <c r="N1548" s="243"/>
      <c r="O1548" s="243"/>
      <c r="P1548" s="243"/>
      <c r="Q1548" s="243"/>
      <c r="R1548" s="243"/>
      <c r="S1548" s="243"/>
      <c r="T1548" s="244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45" t="s">
        <v>144</v>
      </c>
      <c r="AU1548" s="245" t="s">
        <v>84</v>
      </c>
      <c r="AV1548" s="14" t="s">
        <v>84</v>
      </c>
      <c r="AW1548" s="14" t="s">
        <v>36</v>
      </c>
      <c r="AX1548" s="14" t="s">
        <v>74</v>
      </c>
      <c r="AY1548" s="245" t="s">
        <v>132</v>
      </c>
    </row>
    <row r="1549" s="13" customFormat="1">
      <c r="A1549" s="13"/>
      <c r="B1549" s="224"/>
      <c r="C1549" s="225"/>
      <c r="D1549" s="226" t="s">
        <v>144</v>
      </c>
      <c r="E1549" s="227" t="s">
        <v>19</v>
      </c>
      <c r="F1549" s="228" t="s">
        <v>167</v>
      </c>
      <c r="G1549" s="225"/>
      <c r="H1549" s="227" t="s">
        <v>19</v>
      </c>
      <c r="I1549" s="229"/>
      <c r="J1549" s="225"/>
      <c r="K1549" s="225"/>
      <c r="L1549" s="230"/>
      <c r="M1549" s="231"/>
      <c r="N1549" s="232"/>
      <c r="O1549" s="232"/>
      <c r="P1549" s="232"/>
      <c r="Q1549" s="232"/>
      <c r="R1549" s="232"/>
      <c r="S1549" s="232"/>
      <c r="T1549" s="23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34" t="s">
        <v>144</v>
      </c>
      <c r="AU1549" s="234" t="s">
        <v>84</v>
      </c>
      <c r="AV1549" s="13" t="s">
        <v>82</v>
      </c>
      <c r="AW1549" s="13" t="s">
        <v>36</v>
      </c>
      <c r="AX1549" s="13" t="s">
        <v>74</v>
      </c>
      <c r="AY1549" s="234" t="s">
        <v>132</v>
      </c>
    </row>
    <row r="1550" s="14" customFormat="1">
      <c r="A1550" s="14"/>
      <c r="B1550" s="235"/>
      <c r="C1550" s="236"/>
      <c r="D1550" s="226" t="s">
        <v>144</v>
      </c>
      <c r="E1550" s="237" t="s">
        <v>19</v>
      </c>
      <c r="F1550" s="238" t="s">
        <v>593</v>
      </c>
      <c r="G1550" s="236"/>
      <c r="H1550" s="239">
        <v>26.190000000000001</v>
      </c>
      <c r="I1550" s="240"/>
      <c r="J1550" s="236"/>
      <c r="K1550" s="236"/>
      <c r="L1550" s="241"/>
      <c r="M1550" s="242"/>
      <c r="N1550" s="243"/>
      <c r="O1550" s="243"/>
      <c r="P1550" s="243"/>
      <c r="Q1550" s="243"/>
      <c r="R1550" s="243"/>
      <c r="S1550" s="243"/>
      <c r="T1550" s="244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T1550" s="245" t="s">
        <v>144</v>
      </c>
      <c r="AU1550" s="245" t="s">
        <v>84</v>
      </c>
      <c r="AV1550" s="14" t="s">
        <v>84</v>
      </c>
      <c r="AW1550" s="14" t="s">
        <v>36</v>
      </c>
      <c r="AX1550" s="14" t="s">
        <v>74</v>
      </c>
      <c r="AY1550" s="245" t="s">
        <v>132</v>
      </c>
    </row>
    <row r="1551" s="15" customFormat="1">
      <c r="A1551" s="15"/>
      <c r="B1551" s="246"/>
      <c r="C1551" s="247"/>
      <c r="D1551" s="226" t="s">
        <v>144</v>
      </c>
      <c r="E1551" s="248" t="s">
        <v>19</v>
      </c>
      <c r="F1551" s="249" t="s">
        <v>147</v>
      </c>
      <c r="G1551" s="247"/>
      <c r="H1551" s="250">
        <v>118.55</v>
      </c>
      <c r="I1551" s="251"/>
      <c r="J1551" s="247"/>
      <c r="K1551" s="247"/>
      <c r="L1551" s="252"/>
      <c r="M1551" s="253"/>
      <c r="N1551" s="254"/>
      <c r="O1551" s="254"/>
      <c r="P1551" s="254"/>
      <c r="Q1551" s="254"/>
      <c r="R1551" s="254"/>
      <c r="S1551" s="254"/>
      <c r="T1551" s="255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T1551" s="256" t="s">
        <v>144</v>
      </c>
      <c r="AU1551" s="256" t="s">
        <v>84</v>
      </c>
      <c r="AV1551" s="15" t="s">
        <v>140</v>
      </c>
      <c r="AW1551" s="15" t="s">
        <v>36</v>
      </c>
      <c r="AX1551" s="15" t="s">
        <v>82</v>
      </c>
      <c r="AY1551" s="256" t="s">
        <v>132</v>
      </c>
    </row>
    <row r="1552" s="2" customFormat="1" ht="37.8" customHeight="1">
      <c r="A1552" s="40"/>
      <c r="B1552" s="41"/>
      <c r="C1552" s="206" t="s">
        <v>1361</v>
      </c>
      <c r="D1552" s="206" t="s">
        <v>135</v>
      </c>
      <c r="E1552" s="207" t="s">
        <v>1362</v>
      </c>
      <c r="F1552" s="208" t="s">
        <v>1363</v>
      </c>
      <c r="G1552" s="209" t="s">
        <v>138</v>
      </c>
      <c r="H1552" s="210">
        <v>303.45999999999998</v>
      </c>
      <c r="I1552" s="211"/>
      <c r="J1552" s="212">
        <f>ROUND(I1552*H1552,2)</f>
        <v>0</v>
      </c>
      <c r="K1552" s="208" t="s">
        <v>139</v>
      </c>
      <c r="L1552" s="46"/>
      <c r="M1552" s="213" t="s">
        <v>19</v>
      </c>
      <c r="N1552" s="214" t="s">
        <v>45</v>
      </c>
      <c r="O1552" s="86"/>
      <c r="P1552" s="215">
        <f>O1552*H1552</f>
        <v>0</v>
      </c>
      <c r="Q1552" s="215">
        <v>0.00029</v>
      </c>
      <c r="R1552" s="215">
        <f>Q1552*H1552</f>
        <v>0.088003399999999996</v>
      </c>
      <c r="S1552" s="215">
        <v>0</v>
      </c>
      <c r="T1552" s="216">
        <f>S1552*H1552</f>
        <v>0</v>
      </c>
      <c r="U1552" s="40"/>
      <c r="V1552" s="40"/>
      <c r="W1552" s="40"/>
      <c r="X1552" s="40"/>
      <c r="Y1552" s="40"/>
      <c r="Z1552" s="40"/>
      <c r="AA1552" s="40"/>
      <c r="AB1552" s="40"/>
      <c r="AC1552" s="40"/>
      <c r="AD1552" s="40"/>
      <c r="AE1552" s="40"/>
      <c r="AR1552" s="217" t="s">
        <v>257</v>
      </c>
      <c r="AT1552" s="217" t="s">
        <v>135</v>
      </c>
      <c r="AU1552" s="217" t="s">
        <v>84</v>
      </c>
      <c r="AY1552" s="19" t="s">
        <v>132</v>
      </c>
      <c r="BE1552" s="218">
        <f>IF(N1552="základní",J1552,0)</f>
        <v>0</v>
      </c>
      <c r="BF1552" s="218">
        <f>IF(N1552="snížená",J1552,0)</f>
        <v>0</v>
      </c>
      <c r="BG1552" s="218">
        <f>IF(N1552="zákl. přenesená",J1552,0)</f>
        <v>0</v>
      </c>
      <c r="BH1552" s="218">
        <f>IF(N1552="sníž. přenesená",J1552,0)</f>
        <v>0</v>
      </c>
      <c r="BI1552" s="218">
        <f>IF(N1552="nulová",J1552,0)</f>
        <v>0</v>
      </c>
      <c r="BJ1552" s="19" t="s">
        <v>82</v>
      </c>
      <c r="BK1552" s="218">
        <f>ROUND(I1552*H1552,2)</f>
        <v>0</v>
      </c>
      <c r="BL1552" s="19" t="s">
        <v>257</v>
      </c>
      <c r="BM1552" s="217" t="s">
        <v>1364</v>
      </c>
    </row>
    <row r="1553" s="2" customFormat="1">
      <c r="A1553" s="40"/>
      <c r="B1553" s="41"/>
      <c r="C1553" s="42"/>
      <c r="D1553" s="219" t="s">
        <v>142</v>
      </c>
      <c r="E1553" s="42"/>
      <c r="F1553" s="220" t="s">
        <v>1365</v>
      </c>
      <c r="G1553" s="42"/>
      <c r="H1553" s="42"/>
      <c r="I1553" s="221"/>
      <c r="J1553" s="42"/>
      <c r="K1553" s="42"/>
      <c r="L1553" s="46"/>
      <c r="M1553" s="222"/>
      <c r="N1553" s="223"/>
      <c r="O1553" s="86"/>
      <c r="P1553" s="86"/>
      <c r="Q1553" s="86"/>
      <c r="R1553" s="86"/>
      <c r="S1553" s="86"/>
      <c r="T1553" s="87"/>
      <c r="U1553" s="40"/>
      <c r="V1553" s="40"/>
      <c r="W1553" s="40"/>
      <c r="X1553" s="40"/>
      <c r="Y1553" s="40"/>
      <c r="Z1553" s="40"/>
      <c r="AA1553" s="40"/>
      <c r="AB1553" s="40"/>
      <c r="AC1553" s="40"/>
      <c r="AD1553" s="40"/>
      <c r="AE1553" s="40"/>
      <c r="AT1553" s="19" t="s">
        <v>142</v>
      </c>
      <c r="AU1553" s="19" t="s">
        <v>84</v>
      </c>
    </row>
    <row r="1554" s="13" customFormat="1">
      <c r="A1554" s="13"/>
      <c r="B1554" s="224"/>
      <c r="C1554" s="225"/>
      <c r="D1554" s="226" t="s">
        <v>144</v>
      </c>
      <c r="E1554" s="227" t="s">
        <v>19</v>
      </c>
      <c r="F1554" s="228" t="s">
        <v>524</v>
      </c>
      <c r="G1554" s="225"/>
      <c r="H1554" s="227" t="s">
        <v>19</v>
      </c>
      <c r="I1554" s="229"/>
      <c r="J1554" s="225"/>
      <c r="K1554" s="225"/>
      <c r="L1554" s="230"/>
      <c r="M1554" s="231"/>
      <c r="N1554" s="232"/>
      <c r="O1554" s="232"/>
      <c r="P1554" s="232"/>
      <c r="Q1554" s="232"/>
      <c r="R1554" s="232"/>
      <c r="S1554" s="232"/>
      <c r="T1554" s="23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34" t="s">
        <v>144</v>
      </c>
      <c r="AU1554" s="234" t="s">
        <v>84</v>
      </c>
      <c r="AV1554" s="13" t="s">
        <v>82</v>
      </c>
      <c r="AW1554" s="13" t="s">
        <v>36</v>
      </c>
      <c r="AX1554" s="13" t="s">
        <v>74</v>
      </c>
      <c r="AY1554" s="234" t="s">
        <v>132</v>
      </c>
    </row>
    <row r="1555" s="13" customFormat="1">
      <c r="A1555" s="13"/>
      <c r="B1555" s="224"/>
      <c r="C1555" s="225"/>
      <c r="D1555" s="226" t="s">
        <v>144</v>
      </c>
      <c r="E1555" s="227" t="s">
        <v>19</v>
      </c>
      <c r="F1555" s="228" t="s">
        <v>162</v>
      </c>
      <c r="G1555" s="225"/>
      <c r="H1555" s="227" t="s">
        <v>19</v>
      </c>
      <c r="I1555" s="229"/>
      <c r="J1555" s="225"/>
      <c r="K1555" s="225"/>
      <c r="L1555" s="230"/>
      <c r="M1555" s="231"/>
      <c r="N1555" s="232"/>
      <c r="O1555" s="232"/>
      <c r="P1555" s="232"/>
      <c r="Q1555" s="232"/>
      <c r="R1555" s="232"/>
      <c r="S1555" s="232"/>
      <c r="T1555" s="23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4" t="s">
        <v>144</v>
      </c>
      <c r="AU1555" s="234" t="s">
        <v>84</v>
      </c>
      <c r="AV1555" s="13" t="s">
        <v>82</v>
      </c>
      <c r="AW1555" s="13" t="s">
        <v>36</v>
      </c>
      <c r="AX1555" s="13" t="s">
        <v>74</v>
      </c>
      <c r="AY1555" s="234" t="s">
        <v>132</v>
      </c>
    </row>
    <row r="1556" s="14" customFormat="1">
      <c r="A1556" s="14"/>
      <c r="B1556" s="235"/>
      <c r="C1556" s="236"/>
      <c r="D1556" s="226" t="s">
        <v>144</v>
      </c>
      <c r="E1556" s="237" t="s">
        <v>19</v>
      </c>
      <c r="F1556" s="238" t="s">
        <v>1320</v>
      </c>
      <c r="G1556" s="236"/>
      <c r="H1556" s="239">
        <v>36.520000000000003</v>
      </c>
      <c r="I1556" s="240"/>
      <c r="J1556" s="236"/>
      <c r="K1556" s="236"/>
      <c r="L1556" s="241"/>
      <c r="M1556" s="242"/>
      <c r="N1556" s="243"/>
      <c r="O1556" s="243"/>
      <c r="P1556" s="243"/>
      <c r="Q1556" s="243"/>
      <c r="R1556" s="243"/>
      <c r="S1556" s="243"/>
      <c r="T1556" s="24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45" t="s">
        <v>144</v>
      </c>
      <c r="AU1556" s="245" t="s">
        <v>84</v>
      </c>
      <c r="AV1556" s="14" t="s">
        <v>84</v>
      </c>
      <c r="AW1556" s="14" t="s">
        <v>36</v>
      </c>
      <c r="AX1556" s="14" t="s">
        <v>74</v>
      </c>
      <c r="AY1556" s="245" t="s">
        <v>132</v>
      </c>
    </row>
    <row r="1557" s="13" customFormat="1">
      <c r="A1557" s="13"/>
      <c r="B1557" s="224"/>
      <c r="C1557" s="225"/>
      <c r="D1557" s="226" t="s">
        <v>144</v>
      </c>
      <c r="E1557" s="227" t="s">
        <v>19</v>
      </c>
      <c r="F1557" s="228" t="s">
        <v>164</v>
      </c>
      <c r="G1557" s="225"/>
      <c r="H1557" s="227" t="s">
        <v>19</v>
      </c>
      <c r="I1557" s="229"/>
      <c r="J1557" s="225"/>
      <c r="K1557" s="225"/>
      <c r="L1557" s="230"/>
      <c r="M1557" s="231"/>
      <c r="N1557" s="232"/>
      <c r="O1557" s="232"/>
      <c r="P1557" s="232"/>
      <c r="Q1557" s="232"/>
      <c r="R1557" s="232"/>
      <c r="S1557" s="232"/>
      <c r="T1557" s="23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4" t="s">
        <v>144</v>
      </c>
      <c r="AU1557" s="234" t="s">
        <v>84</v>
      </c>
      <c r="AV1557" s="13" t="s">
        <v>82</v>
      </c>
      <c r="AW1557" s="13" t="s">
        <v>36</v>
      </c>
      <c r="AX1557" s="13" t="s">
        <v>74</v>
      </c>
      <c r="AY1557" s="234" t="s">
        <v>132</v>
      </c>
    </row>
    <row r="1558" s="14" customFormat="1">
      <c r="A1558" s="14"/>
      <c r="B1558" s="235"/>
      <c r="C1558" s="236"/>
      <c r="D1558" s="226" t="s">
        <v>144</v>
      </c>
      <c r="E1558" s="237" t="s">
        <v>19</v>
      </c>
      <c r="F1558" s="238" t="s">
        <v>1321</v>
      </c>
      <c r="G1558" s="236"/>
      <c r="H1558" s="239">
        <v>52.909999999999997</v>
      </c>
      <c r="I1558" s="240"/>
      <c r="J1558" s="236"/>
      <c r="K1558" s="236"/>
      <c r="L1558" s="241"/>
      <c r="M1558" s="242"/>
      <c r="N1558" s="243"/>
      <c r="O1558" s="243"/>
      <c r="P1558" s="243"/>
      <c r="Q1558" s="243"/>
      <c r="R1558" s="243"/>
      <c r="S1558" s="243"/>
      <c r="T1558" s="24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45" t="s">
        <v>144</v>
      </c>
      <c r="AU1558" s="245" t="s">
        <v>84</v>
      </c>
      <c r="AV1558" s="14" t="s">
        <v>84</v>
      </c>
      <c r="AW1558" s="14" t="s">
        <v>36</v>
      </c>
      <c r="AX1558" s="14" t="s">
        <v>74</v>
      </c>
      <c r="AY1558" s="245" t="s">
        <v>132</v>
      </c>
    </row>
    <row r="1559" s="13" customFormat="1">
      <c r="A1559" s="13"/>
      <c r="B1559" s="224"/>
      <c r="C1559" s="225"/>
      <c r="D1559" s="226" t="s">
        <v>144</v>
      </c>
      <c r="E1559" s="227" t="s">
        <v>19</v>
      </c>
      <c r="F1559" s="228" t="s">
        <v>153</v>
      </c>
      <c r="G1559" s="225"/>
      <c r="H1559" s="227" t="s">
        <v>19</v>
      </c>
      <c r="I1559" s="229"/>
      <c r="J1559" s="225"/>
      <c r="K1559" s="225"/>
      <c r="L1559" s="230"/>
      <c r="M1559" s="231"/>
      <c r="N1559" s="232"/>
      <c r="O1559" s="232"/>
      <c r="P1559" s="232"/>
      <c r="Q1559" s="232"/>
      <c r="R1559" s="232"/>
      <c r="S1559" s="232"/>
      <c r="T1559" s="23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34" t="s">
        <v>144</v>
      </c>
      <c r="AU1559" s="234" t="s">
        <v>84</v>
      </c>
      <c r="AV1559" s="13" t="s">
        <v>82</v>
      </c>
      <c r="AW1559" s="13" t="s">
        <v>36</v>
      </c>
      <c r="AX1559" s="13" t="s">
        <v>74</v>
      </c>
      <c r="AY1559" s="234" t="s">
        <v>132</v>
      </c>
    </row>
    <row r="1560" s="14" customFormat="1">
      <c r="A1560" s="14"/>
      <c r="B1560" s="235"/>
      <c r="C1560" s="236"/>
      <c r="D1560" s="226" t="s">
        <v>144</v>
      </c>
      <c r="E1560" s="237" t="s">
        <v>19</v>
      </c>
      <c r="F1560" s="238" t="s">
        <v>1322</v>
      </c>
      <c r="G1560" s="236"/>
      <c r="H1560" s="239">
        <v>58.960000000000001</v>
      </c>
      <c r="I1560" s="240"/>
      <c r="J1560" s="236"/>
      <c r="K1560" s="236"/>
      <c r="L1560" s="241"/>
      <c r="M1560" s="242"/>
      <c r="N1560" s="243"/>
      <c r="O1560" s="243"/>
      <c r="P1560" s="243"/>
      <c r="Q1560" s="243"/>
      <c r="R1560" s="243"/>
      <c r="S1560" s="243"/>
      <c r="T1560" s="244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45" t="s">
        <v>144</v>
      </c>
      <c r="AU1560" s="245" t="s">
        <v>84</v>
      </c>
      <c r="AV1560" s="14" t="s">
        <v>84</v>
      </c>
      <c r="AW1560" s="14" t="s">
        <v>36</v>
      </c>
      <c r="AX1560" s="14" t="s">
        <v>74</v>
      </c>
      <c r="AY1560" s="245" t="s">
        <v>132</v>
      </c>
    </row>
    <row r="1561" s="13" customFormat="1">
      <c r="A1561" s="13"/>
      <c r="B1561" s="224"/>
      <c r="C1561" s="225"/>
      <c r="D1561" s="226" t="s">
        <v>144</v>
      </c>
      <c r="E1561" s="227" t="s">
        <v>19</v>
      </c>
      <c r="F1561" s="228" t="s">
        <v>167</v>
      </c>
      <c r="G1561" s="225"/>
      <c r="H1561" s="227" t="s">
        <v>19</v>
      </c>
      <c r="I1561" s="229"/>
      <c r="J1561" s="225"/>
      <c r="K1561" s="225"/>
      <c r="L1561" s="230"/>
      <c r="M1561" s="231"/>
      <c r="N1561" s="232"/>
      <c r="O1561" s="232"/>
      <c r="P1561" s="232"/>
      <c r="Q1561" s="232"/>
      <c r="R1561" s="232"/>
      <c r="S1561" s="232"/>
      <c r="T1561" s="23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34" t="s">
        <v>144</v>
      </c>
      <c r="AU1561" s="234" t="s">
        <v>84</v>
      </c>
      <c r="AV1561" s="13" t="s">
        <v>82</v>
      </c>
      <c r="AW1561" s="13" t="s">
        <v>36</v>
      </c>
      <c r="AX1561" s="13" t="s">
        <v>74</v>
      </c>
      <c r="AY1561" s="234" t="s">
        <v>132</v>
      </c>
    </row>
    <row r="1562" s="14" customFormat="1">
      <c r="A1562" s="14"/>
      <c r="B1562" s="235"/>
      <c r="C1562" s="236"/>
      <c r="D1562" s="226" t="s">
        <v>144</v>
      </c>
      <c r="E1562" s="237" t="s">
        <v>19</v>
      </c>
      <c r="F1562" s="238" t="s">
        <v>1323</v>
      </c>
      <c r="G1562" s="236"/>
      <c r="H1562" s="239">
        <v>36.520000000000003</v>
      </c>
      <c r="I1562" s="240"/>
      <c r="J1562" s="236"/>
      <c r="K1562" s="236"/>
      <c r="L1562" s="241"/>
      <c r="M1562" s="242"/>
      <c r="N1562" s="243"/>
      <c r="O1562" s="243"/>
      <c r="P1562" s="243"/>
      <c r="Q1562" s="243"/>
      <c r="R1562" s="243"/>
      <c r="S1562" s="243"/>
      <c r="T1562" s="244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45" t="s">
        <v>144</v>
      </c>
      <c r="AU1562" s="245" t="s">
        <v>84</v>
      </c>
      <c r="AV1562" s="14" t="s">
        <v>84</v>
      </c>
      <c r="AW1562" s="14" t="s">
        <v>36</v>
      </c>
      <c r="AX1562" s="14" t="s">
        <v>74</v>
      </c>
      <c r="AY1562" s="245" t="s">
        <v>132</v>
      </c>
    </row>
    <row r="1563" s="13" customFormat="1">
      <c r="A1563" s="13"/>
      <c r="B1563" s="224"/>
      <c r="C1563" s="225"/>
      <c r="D1563" s="226" t="s">
        <v>144</v>
      </c>
      <c r="E1563" s="227" t="s">
        <v>19</v>
      </c>
      <c r="F1563" s="228" t="s">
        <v>1324</v>
      </c>
      <c r="G1563" s="225"/>
      <c r="H1563" s="227" t="s">
        <v>19</v>
      </c>
      <c r="I1563" s="229"/>
      <c r="J1563" s="225"/>
      <c r="K1563" s="225"/>
      <c r="L1563" s="230"/>
      <c r="M1563" s="231"/>
      <c r="N1563" s="232"/>
      <c r="O1563" s="232"/>
      <c r="P1563" s="232"/>
      <c r="Q1563" s="232"/>
      <c r="R1563" s="232"/>
      <c r="S1563" s="232"/>
      <c r="T1563" s="23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34" t="s">
        <v>144</v>
      </c>
      <c r="AU1563" s="234" t="s">
        <v>84</v>
      </c>
      <c r="AV1563" s="13" t="s">
        <v>82</v>
      </c>
      <c r="AW1563" s="13" t="s">
        <v>36</v>
      </c>
      <c r="AX1563" s="13" t="s">
        <v>74</v>
      </c>
      <c r="AY1563" s="234" t="s">
        <v>132</v>
      </c>
    </row>
    <row r="1564" s="13" customFormat="1">
      <c r="A1564" s="13"/>
      <c r="B1564" s="224"/>
      <c r="C1564" s="225"/>
      <c r="D1564" s="226" t="s">
        <v>144</v>
      </c>
      <c r="E1564" s="227" t="s">
        <v>19</v>
      </c>
      <c r="F1564" s="228" t="s">
        <v>162</v>
      </c>
      <c r="G1564" s="225"/>
      <c r="H1564" s="227" t="s">
        <v>19</v>
      </c>
      <c r="I1564" s="229"/>
      <c r="J1564" s="225"/>
      <c r="K1564" s="225"/>
      <c r="L1564" s="230"/>
      <c r="M1564" s="231"/>
      <c r="N1564" s="232"/>
      <c r="O1564" s="232"/>
      <c r="P1564" s="232"/>
      <c r="Q1564" s="232"/>
      <c r="R1564" s="232"/>
      <c r="S1564" s="232"/>
      <c r="T1564" s="23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34" t="s">
        <v>144</v>
      </c>
      <c r="AU1564" s="234" t="s">
        <v>84</v>
      </c>
      <c r="AV1564" s="13" t="s">
        <v>82</v>
      </c>
      <c r="AW1564" s="13" t="s">
        <v>36</v>
      </c>
      <c r="AX1564" s="13" t="s">
        <v>74</v>
      </c>
      <c r="AY1564" s="234" t="s">
        <v>132</v>
      </c>
    </row>
    <row r="1565" s="14" customFormat="1">
      <c r="A1565" s="14"/>
      <c r="B1565" s="235"/>
      <c r="C1565" s="236"/>
      <c r="D1565" s="226" t="s">
        <v>144</v>
      </c>
      <c r="E1565" s="237" t="s">
        <v>19</v>
      </c>
      <c r="F1565" s="238" t="s">
        <v>590</v>
      </c>
      <c r="G1565" s="236"/>
      <c r="H1565" s="239">
        <v>26.66</v>
      </c>
      <c r="I1565" s="240"/>
      <c r="J1565" s="236"/>
      <c r="K1565" s="236"/>
      <c r="L1565" s="241"/>
      <c r="M1565" s="242"/>
      <c r="N1565" s="243"/>
      <c r="O1565" s="243"/>
      <c r="P1565" s="243"/>
      <c r="Q1565" s="243"/>
      <c r="R1565" s="243"/>
      <c r="S1565" s="243"/>
      <c r="T1565" s="244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45" t="s">
        <v>144</v>
      </c>
      <c r="AU1565" s="245" t="s">
        <v>84</v>
      </c>
      <c r="AV1565" s="14" t="s">
        <v>84</v>
      </c>
      <c r="AW1565" s="14" t="s">
        <v>36</v>
      </c>
      <c r="AX1565" s="14" t="s">
        <v>74</v>
      </c>
      <c r="AY1565" s="245" t="s">
        <v>132</v>
      </c>
    </row>
    <row r="1566" s="13" customFormat="1">
      <c r="A1566" s="13"/>
      <c r="B1566" s="224"/>
      <c r="C1566" s="225"/>
      <c r="D1566" s="226" t="s">
        <v>144</v>
      </c>
      <c r="E1566" s="227" t="s">
        <v>19</v>
      </c>
      <c r="F1566" s="228" t="s">
        <v>164</v>
      </c>
      <c r="G1566" s="225"/>
      <c r="H1566" s="227" t="s">
        <v>19</v>
      </c>
      <c r="I1566" s="229"/>
      <c r="J1566" s="225"/>
      <c r="K1566" s="225"/>
      <c r="L1566" s="230"/>
      <c r="M1566" s="231"/>
      <c r="N1566" s="232"/>
      <c r="O1566" s="232"/>
      <c r="P1566" s="232"/>
      <c r="Q1566" s="232"/>
      <c r="R1566" s="232"/>
      <c r="S1566" s="232"/>
      <c r="T1566" s="23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4" t="s">
        <v>144</v>
      </c>
      <c r="AU1566" s="234" t="s">
        <v>84</v>
      </c>
      <c r="AV1566" s="13" t="s">
        <v>82</v>
      </c>
      <c r="AW1566" s="13" t="s">
        <v>36</v>
      </c>
      <c r="AX1566" s="13" t="s">
        <v>74</v>
      </c>
      <c r="AY1566" s="234" t="s">
        <v>132</v>
      </c>
    </row>
    <row r="1567" s="14" customFormat="1">
      <c r="A1567" s="14"/>
      <c r="B1567" s="235"/>
      <c r="C1567" s="236"/>
      <c r="D1567" s="226" t="s">
        <v>144</v>
      </c>
      <c r="E1567" s="237" t="s">
        <v>19</v>
      </c>
      <c r="F1567" s="238" t="s">
        <v>591</v>
      </c>
      <c r="G1567" s="236"/>
      <c r="H1567" s="239">
        <v>34.18</v>
      </c>
      <c r="I1567" s="240"/>
      <c r="J1567" s="236"/>
      <c r="K1567" s="236"/>
      <c r="L1567" s="241"/>
      <c r="M1567" s="242"/>
      <c r="N1567" s="243"/>
      <c r="O1567" s="243"/>
      <c r="P1567" s="243"/>
      <c r="Q1567" s="243"/>
      <c r="R1567" s="243"/>
      <c r="S1567" s="243"/>
      <c r="T1567" s="244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45" t="s">
        <v>144</v>
      </c>
      <c r="AU1567" s="245" t="s">
        <v>84</v>
      </c>
      <c r="AV1567" s="14" t="s">
        <v>84</v>
      </c>
      <c r="AW1567" s="14" t="s">
        <v>36</v>
      </c>
      <c r="AX1567" s="14" t="s">
        <v>74</v>
      </c>
      <c r="AY1567" s="245" t="s">
        <v>132</v>
      </c>
    </row>
    <row r="1568" s="13" customFormat="1">
      <c r="A1568" s="13"/>
      <c r="B1568" s="224"/>
      <c r="C1568" s="225"/>
      <c r="D1568" s="226" t="s">
        <v>144</v>
      </c>
      <c r="E1568" s="227" t="s">
        <v>19</v>
      </c>
      <c r="F1568" s="228" t="s">
        <v>153</v>
      </c>
      <c r="G1568" s="225"/>
      <c r="H1568" s="227" t="s">
        <v>19</v>
      </c>
      <c r="I1568" s="229"/>
      <c r="J1568" s="225"/>
      <c r="K1568" s="225"/>
      <c r="L1568" s="230"/>
      <c r="M1568" s="231"/>
      <c r="N1568" s="232"/>
      <c r="O1568" s="232"/>
      <c r="P1568" s="232"/>
      <c r="Q1568" s="232"/>
      <c r="R1568" s="232"/>
      <c r="S1568" s="232"/>
      <c r="T1568" s="23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34" t="s">
        <v>144</v>
      </c>
      <c r="AU1568" s="234" t="s">
        <v>84</v>
      </c>
      <c r="AV1568" s="13" t="s">
        <v>82</v>
      </c>
      <c r="AW1568" s="13" t="s">
        <v>36</v>
      </c>
      <c r="AX1568" s="13" t="s">
        <v>74</v>
      </c>
      <c r="AY1568" s="234" t="s">
        <v>132</v>
      </c>
    </row>
    <row r="1569" s="14" customFormat="1">
      <c r="A1569" s="14"/>
      <c r="B1569" s="235"/>
      <c r="C1569" s="236"/>
      <c r="D1569" s="226" t="s">
        <v>144</v>
      </c>
      <c r="E1569" s="237" t="s">
        <v>19</v>
      </c>
      <c r="F1569" s="238" t="s">
        <v>592</v>
      </c>
      <c r="G1569" s="236"/>
      <c r="H1569" s="239">
        <v>31.52</v>
      </c>
      <c r="I1569" s="240"/>
      <c r="J1569" s="236"/>
      <c r="K1569" s="236"/>
      <c r="L1569" s="241"/>
      <c r="M1569" s="242"/>
      <c r="N1569" s="243"/>
      <c r="O1569" s="243"/>
      <c r="P1569" s="243"/>
      <c r="Q1569" s="243"/>
      <c r="R1569" s="243"/>
      <c r="S1569" s="243"/>
      <c r="T1569" s="244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45" t="s">
        <v>144</v>
      </c>
      <c r="AU1569" s="245" t="s">
        <v>84</v>
      </c>
      <c r="AV1569" s="14" t="s">
        <v>84</v>
      </c>
      <c r="AW1569" s="14" t="s">
        <v>36</v>
      </c>
      <c r="AX1569" s="14" t="s">
        <v>74</v>
      </c>
      <c r="AY1569" s="245" t="s">
        <v>132</v>
      </c>
    </row>
    <row r="1570" s="13" customFormat="1">
      <c r="A1570" s="13"/>
      <c r="B1570" s="224"/>
      <c r="C1570" s="225"/>
      <c r="D1570" s="226" t="s">
        <v>144</v>
      </c>
      <c r="E1570" s="227" t="s">
        <v>19</v>
      </c>
      <c r="F1570" s="228" t="s">
        <v>167</v>
      </c>
      <c r="G1570" s="225"/>
      <c r="H1570" s="227" t="s">
        <v>19</v>
      </c>
      <c r="I1570" s="229"/>
      <c r="J1570" s="225"/>
      <c r="K1570" s="225"/>
      <c r="L1570" s="230"/>
      <c r="M1570" s="231"/>
      <c r="N1570" s="232"/>
      <c r="O1570" s="232"/>
      <c r="P1570" s="232"/>
      <c r="Q1570" s="232"/>
      <c r="R1570" s="232"/>
      <c r="S1570" s="232"/>
      <c r="T1570" s="23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34" t="s">
        <v>144</v>
      </c>
      <c r="AU1570" s="234" t="s">
        <v>84</v>
      </c>
      <c r="AV1570" s="13" t="s">
        <v>82</v>
      </c>
      <c r="AW1570" s="13" t="s">
        <v>36</v>
      </c>
      <c r="AX1570" s="13" t="s">
        <v>74</v>
      </c>
      <c r="AY1570" s="234" t="s">
        <v>132</v>
      </c>
    </row>
    <row r="1571" s="14" customFormat="1">
      <c r="A1571" s="14"/>
      <c r="B1571" s="235"/>
      <c r="C1571" s="236"/>
      <c r="D1571" s="226" t="s">
        <v>144</v>
      </c>
      <c r="E1571" s="237" t="s">
        <v>19</v>
      </c>
      <c r="F1571" s="238" t="s">
        <v>593</v>
      </c>
      <c r="G1571" s="236"/>
      <c r="H1571" s="239">
        <v>26.190000000000001</v>
      </c>
      <c r="I1571" s="240"/>
      <c r="J1571" s="236"/>
      <c r="K1571" s="236"/>
      <c r="L1571" s="241"/>
      <c r="M1571" s="242"/>
      <c r="N1571" s="243"/>
      <c r="O1571" s="243"/>
      <c r="P1571" s="243"/>
      <c r="Q1571" s="243"/>
      <c r="R1571" s="243"/>
      <c r="S1571" s="243"/>
      <c r="T1571" s="244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45" t="s">
        <v>144</v>
      </c>
      <c r="AU1571" s="245" t="s">
        <v>84</v>
      </c>
      <c r="AV1571" s="14" t="s">
        <v>84</v>
      </c>
      <c r="AW1571" s="14" t="s">
        <v>36</v>
      </c>
      <c r="AX1571" s="14" t="s">
        <v>74</v>
      </c>
      <c r="AY1571" s="245" t="s">
        <v>132</v>
      </c>
    </row>
    <row r="1572" s="15" customFormat="1">
      <c r="A1572" s="15"/>
      <c r="B1572" s="246"/>
      <c r="C1572" s="247"/>
      <c r="D1572" s="226" t="s">
        <v>144</v>
      </c>
      <c r="E1572" s="248" t="s">
        <v>19</v>
      </c>
      <c r="F1572" s="249" t="s">
        <v>147</v>
      </c>
      <c r="G1572" s="247"/>
      <c r="H1572" s="250">
        <v>303.45999999999998</v>
      </c>
      <c r="I1572" s="251"/>
      <c r="J1572" s="247"/>
      <c r="K1572" s="247"/>
      <c r="L1572" s="252"/>
      <c r="M1572" s="253"/>
      <c r="N1572" s="254"/>
      <c r="O1572" s="254"/>
      <c r="P1572" s="254"/>
      <c r="Q1572" s="254"/>
      <c r="R1572" s="254"/>
      <c r="S1572" s="254"/>
      <c r="T1572" s="255"/>
      <c r="U1572" s="15"/>
      <c r="V1572" s="15"/>
      <c r="W1572" s="15"/>
      <c r="X1572" s="15"/>
      <c r="Y1572" s="15"/>
      <c r="Z1572" s="15"/>
      <c r="AA1572" s="15"/>
      <c r="AB1572" s="15"/>
      <c r="AC1572" s="15"/>
      <c r="AD1572" s="15"/>
      <c r="AE1572" s="15"/>
      <c r="AT1572" s="256" t="s">
        <v>144</v>
      </c>
      <c r="AU1572" s="256" t="s">
        <v>84</v>
      </c>
      <c r="AV1572" s="15" t="s">
        <v>140</v>
      </c>
      <c r="AW1572" s="15" t="s">
        <v>36</v>
      </c>
      <c r="AX1572" s="15" t="s">
        <v>82</v>
      </c>
      <c r="AY1572" s="256" t="s">
        <v>132</v>
      </c>
    </row>
    <row r="1573" s="12" customFormat="1" ht="25.92" customHeight="1">
      <c r="A1573" s="12"/>
      <c r="B1573" s="190"/>
      <c r="C1573" s="191"/>
      <c r="D1573" s="192" t="s">
        <v>73</v>
      </c>
      <c r="E1573" s="193" t="s">
        <v>1366</v>
      </c>
      <c r="F1573" s="193" t="s">
        <v>1367</v>
      </c>
      <c r="G1573" s="191"/>
      <c r="H1573" s="191"/>
      <c r="I1573" s="194"/>
      <c r="J1573" s="195">
        <f>BK1573</f>
        <v>0</v>
      </c>
      <c r="K1573" s="191"/>
      <c r="L1573" s="196"/>
      <c r="M1573" s="197"/>
      <c r="N1573" s="198"/>
      <c r="O1573" s="198"/>
      <c r="P1573" s="199">
        <f>SUM(P1574:P1593)</f>
        <v>0</v>
      </c>
      <c r="Q1573" s="198"/>
      <c r="R1573" s="199">
        <f>SUM(R1574:R1593)</f>
        <v>0</v>
      </c>
      <c r="S1573" s="198"/>
      <c r="T1573" s="200">
        <f>SUM(T1574:T1593)</f>
        <v>0</v>
      </c>
      <c r="U1573" s="12"/>
      <c r="V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R1573" s="201" t="s">
        <v>140</v>
      </c>
      <c r="AT1573" s="202" t="s">
        <v>73</v>
      </c>
      <c r="AU1573" s="202" t="s">
        <v>74</v>
      </c>
      <c r="AY1573" s="201" t="s">
        <v>132</v>
      </c>
      <c r="BK1573" s="203">
        <f>SUM(BK1574:BK1593)</f>
        <v>0</v>
      </c>
    </row>
    <row r="1574" s="2" customFormat="1" ht="24.15" customHeight="1">
      <c r="A1574" s="40"/>
      <c r="B1574" s="41"/>
      <c r="C1574" s="206" t="s">
        <v>1368</v>
      </c>
      <c r="D1574" s="206" t="s">
        <v>135</v>
      </c>
      <c r="E1574" s="207" t="s">
        <v>1369</v>
      </c>
      <c r="F1574" s="208" t="s">
        <v>1370</v>
      </c>
      <c r="G1574" s="209" t="s">
        <v>1371</v>
      </c>
      <c r="H1574" s="210">
        <v>6</v>
      </c>
      <c r="I1574" s="211"/>
      <c r="J1574" s="212">
        <f>ROUND(I1574*H1574,2)</f>
        <v>0</v>
      </c>
      <c r="K1574" s="208" t="s">
        <v>139</v>
      </c>
      <c r="L1574" s="46"/>
      <c r="M1574" s="213" t="s">
        <v>19</v>
      </c>
      <c r="N1574" s="214" t="s">
        <v>45</v>
      </c>
      <c r="O1574" s="86"/>
      <c r="P1574" s="215">
        <f>O1574*H1574</f>
        <v>0</v>
      </c>
      <c r="Q1574" s="215">
        <v>0</v>
      </c>
      <c r="R1574" s="215">
        <f>Q1574*H1574</f>
        <v>0</v>
      </c>
      <c r="S1574" s="215">
        <v>0</v>
      </c>
      <c r="T1574" s="216">
        <f>S1574*H1574</f>
        <v>0</v>
      </c>
      <c r="U1574" s="40"/>
      <c r="V1574" s="40"/>
      <c r="W1574" s="40"/>
      <c r="X1574" s="40"/>
      <c r="Y1574" s="40"/>
      <c r="Z1574" s="40"/>
      <c r="AA1574" s="40"/>
      <c r="AB1574" s="40"/>
      <c r="AC1574" s="40"/>
      <c r="AD1574" s="40"/>
      <c r="AE1574" s="40"/>
      <c r="AR1574" s="217" t="s">
        <v>1372</v>
      </c>
      <c r="AT1574" s="217" t="s">
        <v>135</v>
      </c>
      <c r="AU1574" s="217" t="s">
        <v>82</v>
      </c>
      <c r="AY1574" s="19" t="s">
        <v>132</v>
      </c>
      <c r="BE1574" s="218">
        <f>IF(N1574="základní",J1574,0)</f>
        <v>0</v>
      </c>
      <c r="BF1574" s="218">
        <f>IF(N1574="snížená",J1574,0)</f>
        <v>0</v>
      </c>
      <c r="BG1574" s="218">
        <f>IF(N1574="zákl. přenesená",J1574,0)</f>
        <v>0</v>
      </c>
      <c r="BH1574" s="218">
        <f>IF(N1574="sníž. přenesená",J1574,0)</f>
        <v>0</v>
      </c>
      <c r="BI1574" s="218">
        <f>IF(N1574="nulová",J1574,0)</f>
        <v>0</v>
      </c>
      <c r="BJ1574" s="19" t="s">
        <v>82</v>
      </c>
      <c r="BK1574" s="218">
        <f>ROUND(I1574*H1574,2)</f>
        <v>0</v>
      </c>
      <c r="BL1574" s="19" t="s">
        <v>1372</v>
      </c>
      <c r="BM1574" s="217" t="s">
        <v>1373</v>
      </c>
    </row>
    <row r="1575" s="2" customFormat="1">
      <c r="A1575" s="40"/>
      <c r="B1575" s="41"/>
      <c r="C1575" s="42"/>
      <c r="D1575" s="219" t="s">
        <v>142</v>
      </c>
      <c r="E1575" s="42"/>
      <c r="F1575" s="220" t="s">
        <v>1374</v>
      </c>
      <c r="G1575" s="42"/>
      <c r="H1575" s="42"/>
      <c r="I1575" s="221"/>
      <c r="J1575" s="42"/>
      <c r="K1575" s="42"/>
      <c r="L1575" s="46"/>
      <c r="M1575" s="222"/>
      <c r="N1575" s="223"/>
      <c r="O1575" s="86"/>
      <c r="P1575" s="86"/>
      <c r="Q1575" s="86"/>
      <c r="R1575" s="86"/>
      <c r="S1575" s="86"/>
      <c r="T1575" s="87"/>
      <c r="U1575" s="40"/>
      <c r="V1575" s="40"/>
      <c r="W1575" s="40"/>
      <c r="X1575" s="40"/>
      <c r="Y1575" s="40"/>
      <c r="Z1575" s="40"/>
      <c r="AA1575" s="40"/>
      <c r="AB1575" s="40"/>
      <c r="AC1575" s="40"/>
      <c r="AD1575" s="40"/>
      <c r="AE1575" s="40"/>
      <c r="AT1575" s="19" t="s">
        <v>142</v>
      </c>
      <c r="AU1575" s="19" t="s">
        <v>82</v>
      </c>
    </row>
    <row r="1576" s="13" customFormat="1">
      <c r="A1576" s="13"/>
      <c r="B1576" s="224"/>
      <c r="C1576" s="225"/>
      <c r="D1576" s="226" t="s">
        <v>144</v>
      </c>
      <c r="E1576" s="227" t="s">
        <v>19</v>
      </c>
      <c r="F1576" s="228" t="s">
        <v>1375</v>
      </c>
      <c r="G1576" s="225"/>
      <c r="H1576" s="227" t="s">
        <v>19</v>
      </c>
      <c r="I1576" s="229"/>
      <c r="J1576" s="225"/>
      <c r="K1576" s="225"/>
      <c r="L1576" s="230"/>
      <c r="M1576" s="231"/>
      <c r="N1576" s="232"/>
      <c r="O1576" s="232"/>
      <c r="P1576" s="232"/>
      <c r="Q1576" s="232"/>
      <c r="R1576" s="232"/>
      <c r="S1576" s="232"/>
      <c r="T1576" s="23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34" t="s">
        <v>144</v>
      </c>
      <c r="AU1576" s="234" t="s">
        <v>82</v>
      </c>
      <c r="AV1576" s="13" t="s">
        <v>82</v>
      </c>
      <c r="AW1576" s="13" t="s">
        <v>36</v>
      </c>
      <c r="AX1576" s="13" t="s">
        <v>74</v>
      </c>
      <c r="AY1576" s="234" t="s">
        <v>132</v>
      </c>
    </row>
    <row r="1577" s="14" customFormat="1">
      <c r="A1577" s="14"/>
      <c r="B1577" s="235"/>
      <c r="C1577" s="236"/>
      <c r="D1577" s="226" t="s">
        <v>144</v>
      </c>
      <c r="E1577" s="237" t="s">
        <v>19</v>
      </c>
      <c r="F1577" s="238" t="s">
        <v>191</v>
      </c>
      <c r="G1577" s="236"/>
      <c r="H1577" s="239">
        <v>6</v>
      </c>
      <c r="I1577" s="240"/>
      <c r="J1577" s="236"/>
      <c r="K1577" s="236"/>
      <c r="L1577" s="241"/>
      <c r="M1577" s="242"/>
      <c r="N1577" s="243"/>
      <c r="O1577" s="243"/>
      <c r="P1577" s="243"/>
      <c r="Q1577" s="243"/>
      <c r="R1577" s="243"/>
      <c r="S1577" s="243"/>
      <c r="T1577" s="244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45" t="s">
        <v>144</v>
      </c>
      <c r="AU1577" s="245" t="s">
        <v>82</v>
      </c>
      <c r="AV1577" s="14" t="s">
        <v>84</v>
      </c>
      <c r="AW1577" s="14" t="s">
        <v>36</v>
      </c>
      <c r="AX1577" s="14" t="s">
        <v>74</v>
      </c>
      <c r="AY1577" s="245" t="s">
        <v>132</v>
      </c>
    </row>
    <row r="1578" s="15" customFormat="1">
      <c r="A1578" s="15"/>
      <c r="B1578" s="246"/>
      <c r="C1578" s="247"/>
      <c r="D1578" s="226" t="s">
        <v>144</v>
      </c>
      <c r="E1578" s="248" t="s">
        <v>19</v>
      </c>
      <c r="F1578" s="249" t="s">
        <v>147</v>
      </c>
      <c r="G1578" s="247"/>
      <c r="H1578" s="250">
        <v>6</v>
      </c>
      <c r="I1578" s="251"/>
      <c r="J1578" s="247"/>
      <c r="K1578" s="247"/>
      <c r="L1578" s="252"/>
      <c r="M1578" s="253"/>
      <c r="N1578" s="254"/>
      <c r="O1578" s="254"/>
      <c r="P1578" s="254"/>
      <c r="Q1578" s="254"/>
      <c r="R1578" s="254"/>
      <c r="S1578" s="254"/>
      <c r="T1578" s="255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T1578" s="256" t="s">
        <v>144</v>
      </c>
      <c r="AU1578" s="256" t="s">
        <v>82</v>
      </c>
      <c r="AV1578" s="15" t="s">
        <v>140</v>
      </c>
      <c r="AW1578" s="15" t="s">
        <v>36</v>
      </c>
      <c r="AX1578" s="15" t="s">
        <v>82</v>
      </c>
      <c r="AY1578" s="256" t="s">
        <v>132</v>
      </c>
    </row>
    <row r="1579" s="2" customFormat="1" ht="24.15" customHeight="1">
      <c r="A1579" s="40"/>
      <c r="B1579" s="41"/>
      <c r="C1579" s="206" t="s">
        <v>1376</v>
      </c>
      <c r="D1579" s="206" t="s">
        <v>135</v>
      </c>
      <c r="E1579" s="207" t="s">
        <v>1377</v>
      </c>
      <c r="F1579" s="208" t="s">
        <v>1378</v>
      </c>
      <c r="G1579" s="209" t="s">
        <v>1371</v>
      </c>
      <c r="H1579" s="210">
        <v>6</v>
      </c>
      <c r="I1579" s="211"/>
      <c r="J1579" s="212">
        <f>ROUND(I1579*H1579,2)</f>
        <v>0</v>
      </c>
      <c r="K1579" s="208" t="s">
        <v>139</v>
      </c>
      <c r="L1579" s="46"/>
      <c r="M1579" s="213" t="s">
        <v>19</v>
      </c>
      <c r="N1579" s="214" t="s">
        <v>45</v>
      </c>
      <c r="O1579" s="86"/>
      <c r="P1579" s="215">
        <f>O1579*H1579</f>
        <v>0</v>
      </c>
      <c r="Q1579" s="215">
        <v>0</v>
      </c>
      <c r="R1579" s="215">
        <f>Q1579*H1579</f>
        <v>0</v>
      </c>
      <c r="S1579" s="215">
        <v>0</v>
      </c>
      <c r="T1579" s="216">
        <f>S1579*H1579</f>
        <v>0</v>
      </c>
      <c r="U1579" s="40"/>
      <c r="V1579" s="40"/>
      <c r="W1579" s="40"/>
      <c r="X1579" s="40"/>
      <c r="Y1579" s="40"/>
      <c r="Z1579" s="40"/>
      <c r="AA1579" s="40"/>
      <c r="AB1579" s="40"/>
      <c r="AC1579" s="40"/>
      <c r="AD1579" s="40"/>
      <c r="AE1579" s="40"/>
      <c r="AR1579" s="217" t="s">
        <v>1372</v>
      </c>
      <c r="AT1579" s="217" t="s">
        <v>135</v>
      </c>
      <c r="AU1579" s="217" t="s">
        <v>82</v>
      </c>
      <c r="AY1579" s="19" t="s">
        <v>132</v>
      </c>
      <c r="BE1579" s="218">
        <f>IF(N1579="základní",J1579,0)</f>
        <v>0</v>
      </c>
      <c r="BF1579" s="218">
        <f>IF(N1579="snížená",J1579,0)</f>
        <v>0</v>
      </c>
      <c r="BG1579" s="218">
        <f>IF(N1579="zákl. přenesená",J1579,0)</f>
        <v>0</v>
      </c>
      <c r="BH1579" s="218">
        <f>IF(N1579="sníž. přenesená",J1579,0)</f>
        <v>0</v>
      </c>
      <c r="BI1579" s="218">
        <f>IF(N1579="nulová",J1579,0)</f>
        <v>0</v>
      </c>
      <c r="BJ1579" s="19" t="s">
        <v>82</v>
      </c>
      <c r="BK1579" s="218">
        <f>ROUND(I1579*H1579,2)</f>
        <v>0</v>
      </c>
      <c r="BL1579" s="19" t="s">
        <v>1372</v>
      </c>
      <c r="BM1579" s="217" t="s">
        <v>1379</v>
      </c>
    </row>
    <row r="1580" s="2" customFormat="1">
      <c r="A1580" s="40"/>
      <c r="B1580" s="41"/>
      <c r="C1580" s="42"/>
      <c r="D1580" s="219" t="s">
        <v>142</v>
      </c>
      <c r="E1580" s="42"/>
      <c r="F1580" s="220" t="s">
        <v>1380</v>
      </c>
      <c r="G1580" s="42"/>
      <c r="H1580" s="42"/>
      <c r="I1580" s="221"/>
      <c r="J1580" s="42"/>
      <c r="K1580" s="42"/>
      <c r="L1580" s="46"/>
      <c r="M1580" s="222"/>
      <c r="N1580" s="223"/>
      <c r="O1580" s="86"/>
      <c r="P1580" s="86"/>
      <c r="Q1580" s="86"/>
      <c r="R1580" s="86"/>
      <c r="S1580" s="86"/>
      <c r="T1580" s="87"/>
      <c r="U1580" s="40"/>
      <c r="V1580" s="40"/>
      <c r="W1580" s="40"/>
      <c r="X1580" s="40"/>
      <c r="Y1580" s="40"/>
      <c r="Z1580" s="40"/>
      <c r="AA1580" s="40"/>
      <c r="AB1580" s="40"/>
      <c r="AC1580" s="40"/>
      <c r="AD1580" s="40"/>
      <c r="AE1580" s="40"/>
      <c r="AT1580" s="19" t="s">
        <v>142</v>
      </c>
      <c r="AU1580" s="19" t="s">
        <v>82</v>
      </c>
    </row>
    <row r="1581" s="13" customFormat="1">
      <c r="A1581" s="13"/>
      <c r="B1581" s="224"/>
      <c r="C1581" s="225"/>
      <c r="D1581" s="226" t="s">
        <v>144</v>
      </c>
      <c r="E1581" s="227" t="s">
        <v>19</v>
      </c>
      <c r="F1581" s="228" t="s">
        <v>1381</v>
      </c>
      <c r="G1581" s="225"/>
      <c r="H1581" s="227" t="s">
        <v>19</v>
      </c>
      <c r="I1581" s="229"/>
      <c r="J1581" s="225"/>
      <c r="K1581" s="225"/>
      <c r="L1581" s="230"/>
      <c r="M1581" s="231"/>
      <c r="N1581" s="232"/>
      <c r="O1581" s="232"/>
      <c r="P1581" s="232"/>
      <c r="Q1581" s="232"/>
      <c r="R1581" s="232"/>
      <c r="S1581" s="232"/>
      <c r="T1581" s="23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4" t="s">
        <v>144</v>
      </c>
      <c r="AU1581" s="234" t="s">
        <v>82</v>
      </c>
      <c r="AV1581" s="13" t="s">
        <v>82</v>
      </c>
      <c r="AW1581" s="13" t="s">
        <v>36</v>
      </c>
      <c r="AX1581" s="13" t="s">
        <v>74</v>
      </c>
      <c r="AY1581" s="234" t="s">
        <v>132</v>
      </c>
    </row>
    <row r="1582" s="14" customFormat="1">
      <c r="A1582" s="14"/>
      <c r="B1582" s="235"/>
      <c r="C1582" s="236"/>
      <c r="D1582" s="226" t="s">
        <v>144</v>
      </c>
      <c r="E1582" s="237" t="s">
        <v>19</v>
      </c>
      <c r="F1582" s="238" t="s">
        <v>191</v>
      </c>
      <c r="G1582" s="236"/>
      <c r="H1582" s="239">
        <v>6</v>
      </c>
      <c r="I1582" s="240"/>
      <c r="J1582" s="236"/>
      <c r="K1582" s="236"/>
      <c r="L1582" s="241"/>
      <c r="M1582" s="242"/>
      <c r="N1582" s="243"/>
      <c r="O1582" s="243"/>
      <c r="P1582" s="243"/>
      <c r="Q1582" s="243"/>
      <c r="R1582" s="243"/>
      <c r="S1582" s="243"/>
      <c r="T1582" s="244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45" t="s">
        <v>144</v>
      </c>
      <c r="AU1582" s="245" t="s">
        <v>82</v>
      </c>
      <c r="AV1582" s="14" t="s">
        <v>84</v>
      </c>
      <c r="AW1582" s="14" t="s">
        <v>36</v>
      </c>
      <c r="AX1582" s="14" t="s">
        <v>74</v>
      </c>
      <c r="AY1582" s="245" t="s">
        <v>132</v>
      </c>
    </row>
    <row r="1583" s="15" customFormat="1">
      <c r="A1583" s="15"/>
      <c r="B1583" s="246"/>
      <c r="C1583" s="247"/>
      <c r="D1583" s="226" t="s">
        <v>144</v>
      </c>
      <c r="E1583" s="248" t="s">
        <v>19</v>
      </c>
      <c r="F1583" s="249" t="s">
        <v>147</v>
      </c>
      <c r="G1583" s="247"/>
      <c r="H1583" s="250">
        <v>6</v>
      </c>
      <c r="I1583" s="251"/>
      <c r="J1583" s="247"/>
      <c r="K1583" s="247"/>
      <c r="L1583" s="252"/>
      <c r="M1583" s="253"/>
      <c r="N1583" s="254"/>
      <c r="O1583" s="254"/>
      <c r="P1583" s="254"/>
      <c r="Q1583" s="254"/>
      <c r="R1583" s="254"/>
      <c r="S1583" s="254"/>
      <c r="T1583" s="255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  <c r="AE1583" s="15"/>
      <c r="AT1583" s="256" t="s">
        <v>144</v>
      </c>
      <c r="AU1583" s="256" t="s">
        <v>82</v>
      </c>
      <c r="AV1583" s="15" t="s">
        <v>140</v>
      </c>
      <c r="AW1583" s="15" t="s">
        <v>36</v>
      </c>
      <c r="AX1583" s="15" t="s">
        <v>82</v>
      </c>
      <c r="AY1583" s="256" t="s">
        <v>132</v>
      </c>
    </row>
    <row r="1584" s="2" customFormat="1" ht="24.15" customHeight="1">
      <c r="A1584" s="40"/>
      <c r="B1584" s="41"/>
      <c r="C1584" s="206" t="s">
        <v>1382</v>
      </c>
      <c r="D1584" s="206" t="s">
        <v>135</v>
      </c>
      <c r="E1584" s="207" t="s">
        <v>1383</v>
      </c>
      <c r="F1584" s="208" t="s">
        <v>1384</v>
      </c>
      <c r="G1584" s="209" t="s">
        <v>1371</v>
      </c>
      <c r="H1584" s="210">
        <v>6</v>
      </c>
      <c r="I1584" s="211"/>
      <c r="J1584" s="212">
        <f>ROUND(I1584*H1584,2)</f>
        <v>0</v>
      </c>
      <c r="K1584" s="208" t="s">
        <v>139</v>
      </c>
      <c r="L1584" s="46"/>
      <c r="M1584" s="213" t="s">
        <v>19</v>
      </c>
      <c r="N1584" s="214" t="s">
        <v>45</v>
      </c>
      <c r="O1584" s="86"/>
      <c r="P1584" s="215">
        <f>O1584*H1584</f>
        <v>0</v>
      </c>
      <c r="Q1584" s="215">
        <v>0</v>
      </c>
      <c r="R1584" s="215">
        <f>Q1584*H1584</f>
        <v>0</v>
      </c>
      <c r="S1584" s="215">
        <v>0</v>
      </c>
      <c r="T1584" s="216">
        <f>S1584*H1584</f>
        <v>0</v>
      </c>
      <c r="U1584" s="40"/>
      <c r="V1584" s="40"/>
      <c r="W1584" s="40"/>
      <c r="X1584" s="40"/>
      <c r="Y1584" s="40"/>
      <c r="Z1584" s="40"/>
      <c r="AA1584" s="40"/>
      <c r="AB1584" s="40"/>
      <c r="AC1584" s="40"/>
      <c r="AD1584" s="40"/>
      <c r="AE1584" s="40"/>
      <c r="AR1584" s="217" t="s">
        <v>1372</v>
      </c>
      <c r="AT1584" s="217" t="s">
        <v>135</v>
      </c>
      <c r="AU1584" s="217" t="s">
        <v>82</v>
      </c>
      <c r="AY1584" s="19" t="s">
        <v>132</v>
      </c>
      <c r="BE1584" s="218">
        <f>IF(N1584="základní",J1584,0)</f>
        <v>0</v>
      </c>
      <c r="BF1584" s="218">
        <f>IF(N1584="snížená",J1584,0)</f>
        <v>0</v>
      </c>
      <c r="BG1584" s="218">
        <f>IF(N1584="zákl. přenesená",J1584,0)</f>
        <v>0</v>
      </c>
      <c r="BH1584" s="218">
        <f>IF(N1584="sníž. přenesená",J1584,0)</f>
        <v>0</v>
      </c>
      <c r="BI1584" s="218">
        <f>IF(N1584="nulová",J1584,0)</f>
        <v>0</v>
      </c>
      <c r="BJ1584" s="19" t="s">
        <v>82</v>
      </c>
      <c r="BK1584" s="218">
        <f>ROUND(I1584*H1584,2)</f>
        <v>0</v>
      </c>
      <c r="BL1584" s="19" t="s">
        <v>1372</v>
      </c>
      <c r="BM1584" s="217" t="s">
        <v>1385</v>
      </c>
    </row>
    <row r="1585" s="2" customFormat="1">
      <c r="A1585" s="40"/>
      <c r="B1585" s="41"/>
      <c r="C1585" s="42"/>
      <c r="D1585" s="219" t="s">
        <v>142</v>
      </c>
      <c r="E1585" s="42"/>
      <c r="F1585" s="220" t="s">
        <v>1386</v>
      </c>
      <c r="G1585" s="42"/>
      <c r="H1585" s="42"/>
      <c r="I1585" s="221"/>
      <c r="J1585" s="42"/>
      <c r="K1585" s="42"/>
      <c r="L1585" s="46"/>
      <c r="M1585" s="222"/>
      <c r="N1585" s="223"/>
      <c r="O1585" s="86"/>
      <c r="P1585" s="86"/>
      <c r="Q1585" s="86"/>
      <c r="R1585" s="86"/>
      <c r="S1585" s="86"/>
      <c r="T1585" s="87"/>
      <c r="U1585" s="40"/>
      <c r="V1585" s="40"/>
      <c r="W1585" s="40"/>
      <c r="X1585" s="40"/>
      <c r="Y1585" s="40"/>
      <c r="Z1585" s="40"/>
      <c r="AA1585" s="40"/>
      <c r="AB1585" s="40"/>
      <c r="AC1585" s="40"/>
      <c r="AD1585" s="40"/>
      <c r="AE1585" s="40"/>
      <c r="AT1585" s="19" t="s">
        <v>142</v>
      </c>
      <c r="AU1585" s="19" t="s">
        <v>82</v>
      </c>
    </row>
    <row r="1586" s="13" customFormat="1">
      <c r="A1586" s="13"/>
      <c r="B1586" s="224"/>
      <c r="C1586" s="225"/>
      <c r="D1586" s="226" t="s">
        <v>144</v>
      </c>
      <c r="E1586" s="227" t="s">
        <v>19</v>
      </c>
      <c r="F1586" s="228" t="s">
        <v>1387</v>
      </c>
      <c r="G1586" s="225"/>
      <c r="H1586" s="227" t="s">
        <v>19</v>
      </c>
      <c r="I1586" s="229"/>
      <c r="J1586" s="225"/>
      <c r="K1586" s="225"/>
      <c r="L1586" s="230"/>
      <c r="M1586" s="231"/>
      <c r="N1586" s="232"/>
      <c r="O1586" s="232"/>
      <c r="P1586" s="232"/>
      <c r="Q1586" s="232"/>
      <c r="R1586" s="232"/>
      <c r="S1586" s="232"/>
      <c r="T1586" s="23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34" t="s">
        <v>144</v>
      </c>
      <c r="AU1586" s="234" t="s">
        <v>82</v>
      </c>
      <c r="AV1586" s="13" t="s">
        <v>82</v>
      </c>
      <c r="AW1586" s="13" t="s">
        <v>36</v>
      </c>
      <c r="AX1586" s="13" t="s">
        <v>74</v>
      </c>
      <c r="AY1586" s="234" t="s">
        <v>132</v>
      </c>
    </row>
    <row r="1587" s="14" customFormat="1">
      <c r="A1587" s="14"/>
      <c r="B1587" s="235"/>
      <c r="C1587" s="236"/>
      <c r="D1587" s="226" t="s">
        <v>144</v>
      </c>
      <c r="E1587" s="237" t="s">
        <v>19</v>
      </c>
      <c r="F1587" s="238" t="s">
        <v>191</v>
      </c>
      <c r="G1587" s="236"/>
      <c r="H1587" s="239">
        <v>6</v>
      </c>
      <c r="I1587" s="240"/>
      <c r="J1587" s="236"/>
      <c r="K1587" s="236"/>
      <c r="L1587" s="241"/>
      <c r="M1587" s="242"/>
      <c r="N1587" s="243"/>
      <c r="O1587" s="243"/>
      <c r="P1587" s="243"/>
      <c r="Q1587" s="243"/>
      <c r="R1587" s="243"/>
      <c r="S1587" s="243"/>
      <c r="T1587" s="244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T1587" s="245" t="s">
        <v>144</v>
      </c>
      <c r="AU1587" s="245" t="s">
        <v>82</v>
      </c>
      <c r="AV1587" s="14" t="s">
        <v>84</v>
      </c>
      <c r="AW1587" s="14" t="s">
        <v>36</v>
      </c>
      <c r="AX1587" s="14" t="s">
        <v>74</v>
      </c>
      <c r="AY1587" s="245" t="s">
        <v>132</v>
      </c>
    </row>
    <row r="1588" s="15" customFormat="1">
      <c r="A1588" s="15"/>
      <c r="B1588" s="246"/>
      <c r="C1588" s="247"/>
      <c r="D1588" s="226" t="s">
        <v>144</v>
      </c>
      <c r="E1588" s="248" t="s">
        <v>19</v>
      </c>
      <c r="F1588" s="249" t="s">
        <v>147</v>
      </c>
      <c r="G1588" s="247"/>
      <c r="H1588" s="250">
        <v>6</v>
      </c>
      <c r="I1588" s="251"/>
      <c r="J1588" s="247"/>
      <c r="K1588" s="247"/>
      <c r="L1588" s="252"/>
      <c r="M1588" s="253"/>
      <c r="N1588" s="254"/>
      <c r="O1588" s="254"/>
      <c r="P1588" s="254"/>
      <c r="Q1588" s="254"/>
      <c r="R1588" s="254"/>
      <c r="S1588" s="254"/>
      <c r="T1588" s="255"/>
      <c r="U1588" s="15"/>
      <c r="V1588" s="15"/>
      <c r="W1588" s="15"/>
      <c r="X1588" s="15"/>
      <c r="Y1588" s="15"/>
      <c r="Z1588" s="15"/>
      <c r="AA1588" s="15"/>
      <c r="AB1588" s="15"/>
      <c r="AC1588" s="15"/>
      <c r="AD1588" s="15"/>
      <c r="AE1588" s="15"/>
      <c r="AT1588" s="256" t="s">
        <v>144</v>
      </c>
      <c r="AU1588" s="256" t="s">
        <v>82</v>
      </c>
      <c r="AV1588" s="15" t="s">
        <v>140</v>
      </c>
      <c r="AW1588" s="15" t="s">
        <v>36</v>
      </c>
      <c r="AX1588" s="15" t="s">
        <v>82</v>
      </c>
      <c r="AY1588" s="256" t="s">
        <v>132</v>
      </c>
    </row>
    <row r="1589" s="2" customFormat="1" ht="24.15" customHeight="1">
      <c r="A1589" s="40"/>
      <c r="B1589" s="41"/>
      <c r="C1589" s="206" t="s">
        <v>1388</v>
      </c>
      <c r="D1589" s="206" t="s">
        <v>135</v>
      </c>
      <c r="E1589" s="207" t="s">
        <v>1389</v>
      </c>
      <c r="F1589" s="208" t="s">
        <v>1390</v>
      </c>
      <c r="G1589" s="209" t="s">
        <v>1371</v>
      </c>
      <c r="H1589" s="210">
        <v>6</v>
      </c>
      <c r="I1589" s="211"/>
      <c r="J1589" s="212">
        <f>ROUND(I1589*H1589,2)</f>
        <v>0</v>
      </c>
      <c r="K1589" s="208" t="s">
        <v>139</v>
      </c>
      <c r="L1589" s="46"/>
      <c r="M1589" s="213" t="s">
        <v>19</v>
      </c>
      <c r="N1589" s="214" t="s">
        <v>45</v>
      </c>
      <c r="O1589" s="86"/>
      <c r="P1589" s="215">
        <f>O1589*H1589</f>
        <v>0</v>
      </c>
      <c r="Q1589" s="215">
        <v>0</v>
      </c>
      <c r="R1589" s="215">
        <f>Q1589*H1589</f>
        <v>0</v>
      </c>
      <c r="S1589" s="215">
        <v>0</v>
      </c>
      <c r="T1589" s="216">
        <f>S1589*H1589</f>
        <v>0</v>
      </c>
      <c r="U1589" s="40"/>
      <c r="V1589" s="40"/>
      <c r="W1589" s="40"/>
      <c r="X1589" s="40"/>
      <c r="Y1589" s="40"/>
      <c r="Z1589" s="40"/>
      <c r="AA1589" s="40"/>
      <c r="AB1589" s="40"/>
      <c r="AC1589" s="40"/>
      <c r="AD1589" s="40"/>
      <c r="AE1589" s="40"/>
      <c r="AR1589" s="217" t="s">
        <v>1372</v>
      </c>
      <c r="AT1589" s="217" t="s">
        <v>135</v>
      </c>
      <c r="AU1589" s="217" t="s">
        <v>82</v>
      </c>
      <c r="AY1589" s="19" t="s">
        <v>132</v>
      </c>
      <c r="BE1589" s="218">
        <f>IF(N1589="základní",J1589,0)</f>
        <v>0</v>
      </c>
      <c r="BF1589" s="218">
        <f>IF(N1589="snížená",J1589,0)</f>
        <v>0</v>
      </c>
      <c r="BG1589" s="218">
        <f>IF(N1589="zákl. přenesená",J1589,0)</f>
        <v>0</v>
      </c>
      <c r="BH1589" s="218">
        <f>IF(N1589="sníž. přenesená",J1589,0)</f>
        <v>0</v>
      </c>
      <c r="BI1589" s="218">
        <f>IF(N1589="nulová",J1589,0)</f>
        <v>0</v>
      </c>
      <c r="BJ1589" s="19" t="s">
        <v>82</v>
      </c>
      <c r="BK1589" s="218">
        <f>ROUND(I1589*H1589,2)</f>
        <v>0</v>
      </c>
      <c r="BL1589" s="19" t="s">
        <v>1372</v>
      </c>
      <c r="BM1589" s="217" t="s">
        <v>1391</v>
      </c>
    </row>
    <row r="1590" s="2" customFormat="1">
      <c r="A1590" s="40"/>
      <c r="B1590" s="41"/>
      <c r="C1590" s="42"/>
      <c r="D1590" s="219" t="s">
        <v>142</v>
      </c>
      <c r="E1590" s="42"/>
      <c r="F1590" s="220" t="s">
        <v>1392</v>
      </c>
      <c r="G1590" s="42"/>
      <c r="H1590" s="42"/>
      <c r="I1590" s="221"/>
      <c r="J1590" s="42"/>
      <c r="K1590" s="42"/>
      <c r="L1590" s="46"/>
      <c r="M1590" s="222"/>
      <c r="N1590" s="223"/>
      <c r="O1590" s="86"/>
      <c r="P1590" s="86"/>
      <c r="Q1590" s="86"/>
      <c r="R1590" s="86"/>
      <c r="S1590" s="86"/>
      <c r="T1590" s="87"/>
      <c r="U1590" s="40"/>
      <c r="V1590" s="40"/>
      <c r="W1590" s="40"/>
      <c r="X1590" s="40"/>
      <c r="Y1590" s="40"/>
      <c r="Z1590" s="40"/>
      <c r="AA1590" s="40"/>
      <c r="AB1590" s="40"/>
      <c r="AC1590" s="40"/>
      <c r="AD1590" s="40"/>
      <c r="AE1590" s="40"/>
      <c r="AT1590" s="19" t="s">
        <v>142</v>
      </c>
      <c r="AU1590" s="19" t="s">
        <v>82</v>
      </c>
    </row>
    <row r="1591" s="13" customFormat="1">
      <c r="A1591" s="13"/>
      <c r="B1591" s="224"/>
      <c r="C1591" s="225"/>
      <c r="D1591" s="226" t="s">
        <v>144</v>
      </c>
      <c r="E1591" s="227" t="s">
        <v>19</v>
      </c>
      <c r="F1591" s="228" t="s">
        <v>1375</v>
      </c>
      <c r="G1591" s="225"/>
      <c r="H1591" s="227" t="s">
        <v>19</v>
      </c>
      <c r="I1591" s="229"/>
      <c r="J1591" s="225"/>
      <c r="K1591" s="225"/>
      <c r="L1591" s="230"/>
      <c r="M1591" s="231"/>
      <c r="N1591" s="232"/>
      <c r="O1591" s="232"/>
      <c r="P1591" s="232"/>
      <c r="Q1591" s="232"/>
      <c r="R1591" s="232"/>
      <c r="S1591" s="232"/>
      <c r="T1591" s="23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34" t="s">
        <v>144</v>
      </c>
      <c r="AU1591" s="234" t="s">
        <v>82</v>
      </c>
      <c r="AV1591" s="13" t="s">
        <v>82</v>
      </c>
      <c r="AW1591" s="13" t="s">
        <v>36</v>
      </c>
      <c r="AX1591" s="13" t="s">
        <v>74</v>
      </c>
      <c r="AY1591" s="234" t="s">
        <v>132</v>
      </c>
    </row>
    <row r="1592" s="14" customFormat="1">
      <c r="A1592" s="14"/>
      <c r="B1592" s="235"/>
      <c r="C1592" s="236"/>
      <c r="D1592" s="226" t="s">
        <v>144</v>
      </c>
      <c r="E1592" s="237" t="s">
        <v>19</v>
      </c>
      <c r="F1592" s="238" t="s">
        <v>191</v>
      </c>
      <c r="G1592" s="236"/>
      <c r="H1592" s="239">
        <v>6</v>
      </c>
      <c r="I1592" s="240"/>
      <c r="J1592" s="236"/>
      <c r="K1592" s="236"/>
      <c r="L1592" s="241"/>
      <c r="M1592" s="242"/>
      <c r="N1592" s="243"/>
      <c r="O1592" s="243"/>
      <c r="P1592" s="243"/>
      <c r="Q1592" s="243"/>
      <c r="R1592" s="243"/>
      <c r="S1592" s="243"/>
      <c r="T1592" s="24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45" t="s">
        <v>144</v>
      </c>
      <c r="AU1592" s="245" t="s">
        <v>82</v>
      </c>
      <c r="AV1592" s="14" t="s">
        <v>84</v>
      </c>
      <c r="AW1592" s="14" t="s">
        <v>36</v>
      </c>
      <c r="AX1592" s="14" t="s">
        <v>74</v>
      </c>
      <c r="AY1592" s="245" t="s">
        <v>132</v>
      </c>
    </row>
    <row r="1593" s="15" customFormat="1">
      <c r="A1593" s="15"/>
      <c r="B1593" s="246"/>
      <c r="C1593" s="247"/>
      <c r="D1593" s="226" t="s">
        <v>144</v>
      </c>
      <c r="E1593" s="248" t="s">
        <v>19</v>
      </c>
      <c r="F1593" s="249" t="s">
        <v>147</v>
      </c>
      <c r="G1593" s="247"/>
      <c r="H1593" s="250">
        <v>6</v>
      </c>
      <c r="I1593" s="251"/>
      <c r="J1593" s="247"/>
      <c r="K1593" s="247"/>
      <c r="L1593" s="252"/>
      <c r="M1593" s="271"/>
      <c r="N1593" s="272"/>
      <c r="O1593" s="272"/>
      <c r="P1593" s="272"/>
      <c r="Q1593" s="272"/>
      <c r="R1593" s="272"/>
      <c r="S1593" s="272"/>
      <c r="T1593" s="273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56" t="s">
        <v>144</v>
      </c>
      <c r="AU1593" s="256" t="s">
        <v>82</v>
      </c>
      <c r="AV1593" s="15" t="s">
        <v>140</v>
      </c>
      <c r="AW1593" s="15" t="s">
        <v>36</v>
      </c>
      <c r="AX1593" s="15" t="s">
        <v>82</v>
      </c>
      <c r="AY1593" s="256" t="s">
        <v>132</v>
      </c>
    </row>
    <row r="1594" s="2" customFormat="1" ht="6.96" customHeight="1">
      <c r="A1594" s="40"/>
      <c r="B1594" s="61"/>
      <c r="C1594" s="62"/>
      <c r="D1594" s="62"/>
      <c r="E1594" s="62"/>
      <c r="F1594" s="62"/>
      <c r="G1594" s="62"/>
      <c r="H1594" s="62"/>
      <c r="I1594" s="62"/>
      <c r="J1594" s="62"/>
      <c r="K1594" s="62"/>
      <c r="L1594" s="46"/>
      <c r="M1594" s="40"/>
      <c r="O1594" s="40"/>
      <c r="P1594" s="40"/>
      <c r="Q1594" s="40"/>
      <c r="R1594" s="40"/>
      <c r="S1594" s="40"/>
      <c r="T1594" s="40"/>
      <c r="U1594" s="40"/>
      <c r="V1594" s="40"/>
      <c r="W1594" s="40"/>
      <c r="X1594" s="40"/>
      <c r="Y1594" s="40"/>
      <c r="Z1594" s="40"/>
      <c r="AA1594" s="40"/>
      <c r="AB1594" s="40"/>
      <c r="AC1594" s="40"/>
      <c r="AD1594" s="40"/>
      <c r="AE1594" s="40"/>
    </row>
  </sheetData>
  <sheetProtection sheet="1" autoFilter="0" formatColumns="0" formatRows="0" objects="1" scenarios="1" spinCount="100000" saltValue="L9hjDw+R0T/ObFOl+zAGGCNcrUq3yD763PJp1uhonHVR6uFqPC3GPB4+m8WBVNCS2GuCgtwFZvpg0wxbhXpNbw==" hashValue="3G+xGxDk4KR0PqEG/ESKGacTnmLtET8am3EvCm4f4dZg6+Q0yqFGjhOMcBRxCubOaWkNYL52wolBUjPOSj2XLA==" algorithmName="SHA-512" password="CC35"/>
  <autoFilter ref="C102:K1593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1/340236212"/>
    <hyperlink ref="F119" r:id="rId2" display="https://podminky.urs.cz/item/CS_URS_2025_01/411388531"/>
    <hyperlink ref="F141" r:id="rId3" display="https://podminky.urs.cz/item/CS_URS_2025_01/612325402"/>
    <hyperlink ref="F152" r:id="rId4" display="https://podminky.urs.cz/item/CS_URS_2025_01/612325417"/>
    <hyperlink ref="F165" r:id="rId5" display="https://podminky.urs.cz/item/CS_URS_2025_01/619995001"/>
    <hyperlink ref="F176" r:id="rId6" display="https://podminky.urs.cz/item/CS_URS_2025_01/619996147"/>
    <hyperlink ref="F187" r:id="rId7" display="https://podminky.urs.cz/item/CS_URS_2025_01/631311115"/>
    <hyperlink ref="F198" r:id="rId8" display="https://podminky.urs.cz/item/CS_URS_2025_01/642942111"/>
    <hyperlink ref="F223" r:id="rId9" display="https://podminky.urs.cz/item/CS_URS_2025_01/642945111"/>
    <hyperlink ref="F251" r:id="rId10" display="https://podminky.urs.cz/item/CS_URS_2025_01/949101111"/>
    <hyperlink ref="F258" r:id="rId11" display="https://podminky.urs.cz/item/CS_URS_2025_01/952901111"/>
    <hyperlink ref="F268" r:id="rId12" display="https://podminky.urs.cz/item/CS_URS_2025_01/998018002"/>
    <hyperlink ref="F282" r:id="rId13" display="https://podminky.urs.cz/item/CS_URS_2025_01/721100902"/>
    <hyperlink ref="F293" r:id="rId14" display="https://podminky.urs.cz/item/CS_URS_2025_01/721100906"/>
    <hyperlink ref="F304" r:id="rId15" display="https://podminky.urs.cz/item/CS_URS_2025_01/721174025"/>
    <hyperlink ref="F318" r:id="rId16" display="https://podminky.urs.cz/item/CS_URS_2025_01/721174026"/>
    <hyperlink ref="F334" r:id="rId17" display="https://podminky.urs.cz/item/CS_URS_2025_01/721174043"/>
    <hyperlink ref="F353" r:id="rId18" display="https://podminky.urs.cz/item/CS_URS_2025_01/721211422"/>
    <hyperlink ref="F360" r:id="rId19" display="https://podminky.urs.cz/item/CS_URS_2025_01/721290111"/>
    <hyperlink ref="F369" r:id="rId20" display="https://podminky.urs.cz/item/CS_URS_2025_01/998721312"/>
    <hyperlink ref="F392" r:id="rId21" display="https://podminky.urs.cz/item/CS_URS_2025_01/722174022"/>
    <hyperlink ref="F403" r:id="rId22" display="https://podminky.urs.cz/item/CS_URS_2025_01/722174023"/>
    <hyperlink ref="F414" r:id="rId23" display="https://podminky.urs.cz/item/CS_URS_2025_01/722181241"/>
    <hyperlink ref="F425" r:id="rId24" display="https://podminky.urs.cz/item/CS_URS_2025_01/722181242"/>
    <hyperlink ref="F436" r:id="rId25" display="https://podminky.urs.cz/item/CS_URS_2025_01/722220242"/>
    <hyperlink ref="F447" r:id="rId26" display="https://podminky.urs.cz/item/CS_URS_2025_01/722232012"/>
    <hyperlink ref="F458" r:id="rId27" display="https://podminky.urs.cz/item/CS_URS_2025_01/722290234"/>
    <hyperlink ref="F469" r:id="rId28" display="https://podminky.urs.cz/item/CS_URS_2025_01/722290246"/>
    <hyperlink ref="F480" r:id="rId29" display="https://podminky.urs.cz/item/CS_URS_2025_01/998722122"/>
    <hyperlink ref="F509" r:id="rId30" display="https://podminky.urs.cz/item/CS_URS_2025_01/725112022"/>
    <hyperlink ref="F520" r:id="rId31" display="https://podminky.urs.cz/item/CS_URS_2025_01/725121525"/>
    <hyperlink ref="F527" r:id="rId32" display="https://podminky.urs.cz/item/CS_URS_2025_01/725211602"/>
    <hyperlink ref="F538" r:id="rId33" display="https://podminky.urs.cz/item/CS_URS_2025_01/725211701"/>
    <hyperlink ref="F543" r:id="rId34" display="https://podminky.urs.cz/item/CS_URS_2025_01/725231203"/>
    <hyperlink ref="F548" r:id="rId35" display="https://podminky.urs.cz/item/CS_URS_2025_01/725291652"/>
    <hyperlink ref="F569" r:id="rId36" display="https://podminky.urs.cz/item/CS_URS_2025_01/725291653"/>
    <hyperlink ref="F596" r:id="rId37" display="https://podminky.urs.cz/item/CS_URS_2025_01/725291654"/>
    <hyperlink ref="F617" r:id="rId38" display="https://podminky.urs.cz/item/CS_URS_2025_01/725291680"/>
    <hyperlink ref="F638" r:id="rId39" display="https://podminky.urs.cz/item/CS_URS_2025_01/725331112"/>
    <hyperlink ref="F645" r:id="rId40" display="https://podminky.urs.cz/item/CS_URS_2025_01/725821312"/>
    <hyperlink ref="F652" r:id="rId41" display="https://podminky.urs.cz/item/CS_URS_2025_01/725822613"/>
    <hyperlink ref="F663" r:id="rId42" display="https://podminky.urs.cz/item/CS_URS_2025_01/725823112"/>
    <hyperlink ref="F668" r:id="rId43" display="https://podminky.urs.cz/item/CS_URS_2025_01/725861101"/>
    <hyperlink ref="F679" r:id="rId44" display="https://podminky.urs.cz/item/CS_URS_2025_01/998725122"/>
    <hyperlink ref="F682" r:id="rId45" display="https://podminky.urs.cz/item/CS_URS_2025_01/726131042"/>
    <hyperlink ref="F693" r:id="rId46" display="https://podminky.urs.cz/item/CS_URS_2025_01/726191001"/>
    <hyperlink ref="F704" r:id="rId47" display="https://podminky.urs.cz/item/CS_URS_2025_01/726191002"/>
    <hyperlink ref="F715" r:id="rId48" display="https://podminky.urs.cz/item/CS_URS_2025_01/998726132"/>
    <hyperlink ref="F728" r:id="rId49" display="https://podminky.urs.cz/item/CS_URS_2025_01/733122101"/>
    <hyperlink ref="F739" r:id="rId50" display="https://podminky.urs.cz/item/CS_URS_2025_01/733122103"/>
    <hyperlink ref="F750" r:id="rId51" display="https://podminky.urs.cz/item/CS_URS_2025_01/998733122"/>
    <hyperlink ref="F753" r:id="rId52" display="https://podminky.urs.cz/item/CS_URS_2025_01/734211126"/>
    <hyperlink ref="F755" r:id="rId53" display="https://podminky.urs.cz/item/CS_URS_2025_01/734221682"/>
    <hyperlink ref="F757" r:id="rId54" display="https://podminky.urs.cz/item/CS_URS_2025_01/734222811"/>
    <hyperlink ref="F759" r:id="rId55" display="https://podminky.urs.cz/item/CS_URS_2025_01/734294104"/>
    <hyperlink ref="F761" r:id="rId56" display="https://podminky.urs.cz/item/CS_URS_2025_01/998734122"/>
    <hyperlink ref="F764" r:id="rId57" display="https://podminky.urs.cz/item/CS_URS_2025_01/735151371"/>
    <hyperlink ref="F766" r:id="rId58" display="https://podminky.urs.cz/item/CS_URS_2025_01/735151380"/>
    <hyperlink ref="F768" r:id="rId59" display="https://podminky.urs.cz/item/CS_URS_2025_01/735151381"/>
    <hyperlink ref="F770" r:id="rId60" display="https://podminky.urs.cz/item/CS_URS_2025_01/998735122"/>
    <hyperlink ref="F783" r:id="rId61" display="https://podminky.urs.cz/item/CS_URS_2025_01/741373021"/>
    <hyperlink ref="F804" r:id="rId62" display="https://podminky.urs.cz/item/CS_URS_2025_01/741A1012"/>
    <hyperlink ref="F815" r:id="rId63" display="https://podminky.urs.cz/item/CS_URS_2025_01/998741122"/>
    <hyperlink ref="F818" r:id="rId64" display="https://podminky.urs.cz/item/CS_URS_2025_01/751111012"/>
    <hyperlink ref="F821" r:id="rId65" display="https://podminky.urs.cz/item/CS_URS_2025_01/751398022"/>
    <hyperlink ref="F838" r:id="rId66" display="https://podminky.urs.cz/item/CS_URS_2025_01/751510042"/>
    <hyperlink ref="F844" r:id="rId67" display="https://podminky.urs.cz/item/CS_URS_2025_01/998751121"/>
    <hyperlink ref="F847" r:id="rId68" display="https://podminky.urs.cz/item/CS_URS_2025_01/763121590"/>
    <hyperlink ref="F858" r:id="rId69" display="https://podminky.urs.cz/item/CS_URS_2025_01/763121715"/>
    <hyperlink ref="F869" r:id="rId70" display="https://podminky.urs.cz/item/CS_URS_2025_01/763131411"/>
    <hyperlink ref="F880" r:id="rId71" display="https://podminky.urs.cz/item/CS_URS_2025_01/763164631"/>
    <hyperlink ref="F889" r:id="rId72" display="https://podminky.urs.cz/item/CS_URS_2025_01/763172322"/>
    <hyperlink ref="F910" r:id="rId73" display="https://podminky.urs.cz/item/CS_URS_2025_01/763411115"/>
    <hyperlink ref="F925" r:id="rId74" display="https://podminky.urs.cz/item/CS_URS_2025_01/763411125"/>
    <hyperlink ref="F936" r:id="rId75" display="https://podminky.urs.cz/item/CS_URS_2025_01/998763332"/>
    <hyperlink ref="F939" r:id="rId76" display="https://podminky.urs.cz/item/CS_URS_2025_01/766660001"/>
    <hyperlink ref="F964" r:id="rId77" display="https://podminky.urs.cz/item/CS_URS_2025_01/766660021"/>
    <hyperlink ref="F991" r:id="rId78" display="https://podminky.urs.cz/item/CS_URS_2025_01/766660717"/>
    <hyperlink ref="F1012" r:id="rId79" display="https://podminky.urs.cz/item/CS_URS_2025_01/766660729"/>
    <hyperlink ref="F1033" r:id="rId80" display="https://podminky.urs.cz/item/CS_URS_2025_01/766660752"/>
    <hyperlink ref="F1046" r:id="rId81" display="https://podminky.urs.cz/item/CS_URS_2025_01/766691932"/>
    <hyperlink ref="F1057" r:id="rId82" display="https://podminky.urs.cz/item/CS_URS_2025_01/766695213"/>
    <hyperlink ref="F1084" r:id="rId83" display="https://podminky.urs.cz/item/CS_URS_2025_01/998766122"/>
    <hyperlink ref="F1091" r:id="rId84" display="https://podminky.urs.cz/item/CS_URS_2025_01/767620718"/>
    <hyperlink ref="F1112" r:id="rId85" display="https://podminky.urs.cz/item/CS_URS_2025_01/998767122"/>
    <hyperlink ref="F1115" r:id="rId86" display="https://podminky.urs.cz/item/CS_URS_2025_01/771111011"/>
    <hyperlink ref="F1126" r:id="rId87" display="https://podminky.urs.cz/item/CS_URS_2025_01/771121011"/>
    <hyperlink ref="F1137" r:id="rId88" display="https://podminky.urs.cz/item/CS_URS_2025_01/771151011"/>
    <hyperlink ref="F1148" r:id="rId89" display="https://podminky.urs.cz/item/CS_URS_2025_01/771474112"/>
    <hyperlink ref="F1162" r:id="rId90" display="https://podminky.urs.cz/item/CS_URS_2025_01/771574416"/>
    <hyperlink ref="F1184" r:id="rId91" display="https://podminky.urs.cz/item/CS_URS_2025_01/771591112"/>
    <hyperlink ref="F1195" r:id="rId92" display="https://podminky.urs.cz/item/CS_URS_2025_01/771591241"/>
    <hyperlink ref="F1206" r:id="rId93" display="https://podminky.urs.cz/item/CS_URS_2025_01/771591242"/>
    <hyperlink ref="F1217" r:id="rId94" display="https://podminky.urs.cz/item/CS_URS_2025_01/771591251"/>
    <hyperlink ref="F1224" r:id="rId95" display="https://podminky.urs.cz/item/CS_URS_2025_01/771591264"/>
    <hyperlink ref="F1235" r:id="rId96" display="https://podminky.urs.cz/item/CS_URS_2025_01/771592011"/>
    <hyperlink ref="F1246" r:id="rId97" display="https://podminky.urs.cz/item/CS_URS_2025_01/998771122"/>
    <hyperlink ref="F1249" r:id="rId98" display="https://podminky.urs.cz/item/CS_URS_2025_01/781111011"/>
    <hyperlink ref="F1266" r:id="rId99" display="https://podminky.urs.cz/item/CS_URS_2025_01/781121011"/>
    <hyperlink ref="F1283" r:id="rId100" display="https://podminky.urs.cz/item/CS_URS_2025_01/781151031"/>
    <hyperlink ref="F1302" r:id="rId101" display="https://podminky.urs.cz/item/CS_URS_2025_01/781472217"/>
    <hyperlink ref="F1336" r:id="rId102" display="https://podminky.urs.cz/item/CS_URS_2025_01/781491021"/>
    <hyperlink ref="F1358" r:id="rId103" display="https://podminky.urs.cz/item/CS_URS_2025_01/781492211"/>
    <hyperlink ref="F1380" r:id="rId104" display="https://podminky.urs.cz/item/CS_URS_2025_01/781493611"/>
    <hyperlink ref="F1401" r:id="rId105" display="https://podminky.urs.cz/item/CS_URS_2025_01/781495211"/>
    <hyperlink ref="F1418" r:id="rId106" display="https://podminky.urs.cz/item/CS_URS_2025_01/998781122"/>
    <hyperlink ref="F1421" r:id="rId107" display="https://podminky.urs.cz/item/CS_URS_2025_01/783301313"/>
    <hyperlink ref="F1434" r:id="rId108" display="https://podminky.urs.cz/item/CS_URS_2025_01/783314101"/>
    <hyperlink ref="F1447" r:id="rId109" display="https://podminky.urs.cz/item/CS_URS_2025_01/783317101"/>
    <hyperlink ref="F1462" r:id="rId110" display="https://podminky.urs.cz/item/CS_URS_2025_01/784111001"/>
    <hyperlink ref="F1483" r:id="rId111" display="https://podminky.urs.cz/item/CS_URS_2025_01/784171111"/>
    <hyperlink ref="F1501" r:id="rId112" display="https://podminky.urs.cz/item/CS_URS_2025_01/784171121"/>
    <hyperlink ref="F1530" r:id="rId113" display="https://podminky.urs.cz/item/CS_URS_2025_01/784181101"/>
    <hyperlink ref="F1542" r:id="rId114" display="https://podminky.urs.cz/item/CS_URS_2025_01/784191007"/>
    <hyperlink ref="F1553" r:id="rId115" display="https://podminky.urs.cz/item/CS_URS_2025_01/784211101"/>
    <hyperlink ref="F1575" r:id="rId116" display="https://podminky.urs.cz/item/CS_URS_2025_01/HZS2212"/>
    <hyperlink ref="F1580" r:id="rId117" display="https://podminky.urs.cz/item/CS_URS_2025_01/HZS2232"/>
    <hyperlink ref="F1585" r:id="rId118" display="https://podminky.urs.cz/item/CS_URS_2025_01/HZS4211"/>
    <hyperlink ref="F1590" r:id="rId119" display="https://podminky.urs.cz/item/CS_URS_2025_01/HZS4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Liberec, Dobiášova - stavební úpravy sociálního zázemí v 2.NP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1393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ROUND((SUM(BE93:BE376)),  2)</f>
        <v>0</v>
      </c>
      <c r="G33" s="40"/>
      <c r="H33" s="40"/>
      <c r="I33" s="150">
        <v>0.20999999999999999</v>
      </c>
      <c r="J33" s="149">
        <f>ROUND(((SUM(BE93:BE376))*I33),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ROUND((SUM(BF93:BF376)),  2)</f>
        <v>0</v>
      </c>
      <c r="G34" s="40"/>
      <c r="H34" s="40"/>
      <c r="I34" s="150">
        <v>0.12</v>
      </c>
      <c r="J34" s="149">
        <f>ROUND(((SUM(BF93:BF376))*I34),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ROUND((SUM(BG93:BG376)),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ROUND((SUM(BH93:BH376)),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ROUND((SUM(BI93:BI376)),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Liberec, Dobiášova - stavební úpravy sociálního zázemí v 2.NP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Světlíky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28. 3. 2025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33</v>
      </c>
      <c r="J54" s="38" t="str">
        <f>E21</f>
        <v>Michael Štěpán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98</v>
      </c>
      <c r="D57" s="164"/>
      <c r="E57" s="164"/>
      <c r="F57" s="164"/>
      <c r="G57" s="164"/>
      <c r="H57" s="164"/>
      <c r="I57" s="164"/>
      <c r="J57" s="165" t="s">
        <v>99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100</v>
      </c>
    </row>
    <row r="60" s="9" customFormat="1" ht="24.96" customHeight="1">
      <c r="A60" s="9"/>
      <c r="B60" s="167"/>
      <c r="C60" s="168"/>
      <c r="D60" s="169" t="s">
        <v>101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535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</v>
      </c>
      <c r="E62" s="176"/>
      <c r="F62" s="176"/>
      <c r="G62" s="176"/>
      <c r="H62" s="176"/>
      <c r="I62" s="176"/>
      <c r="J62" s="177">
        <f>J113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103</v>
      </c>
      <c r="E63" s="176"/>
      <c r="F63" s="176"/>
      <c r="G63" s="176"/>
      <c r="H63" s="176"/>
      <c r="I63" s="176"/>
      <c r="J63" s="177">
        <f>J149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536</v>
      </c>
      <c r="E64" s="176"/>
      <c r="F64" s="176"/>
      <c r="G64" s="176"/>
      <c r="H64" s="176"/>
      <c r="I64" s="176"/>
      <c r="J64" s="177">
        <f>J162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J165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1394</v>
      </c>
      <c r="E66" s="176"/>
      <c r="F66" s="176"/>
      <c r="G66" s="176"/>
      <c r="H66" s="176"/>
      <c r="I66" s="176"/>
      <c r="J66" s="177">
        <f>J166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1395</v>
      </c>
      <c r="E67" s="176"/>
      <c r="F67" s="176"/>
      <c r="G67" s="176"/>
      <c r="H67" s="176"/>
      <c r="I67" s="176"/>
      <c r="J67" s="177">
        <f>J201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105</v>
      </c>
      <c r="E68" s="176"/>
      <c r="F68" s="176"/>
      <c r="G68" s="176"/>
      <c r="H68" s="176"/>
      <c r="I68" s="176"/>
      <c r="J68" s="177">
        <f>J217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1396</v>
      </c>
      <c r="E69" s="176"/>
      <c r="F69" s="176"/>
      <c r="G69" s="176"/>
      <c r="H69" s="176"/>
      <c r="I69" s="176"/>
      <c r="J69" s="177">
        <f>J222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113</v>
      </c>
      <c r="E70" s="176"/>
      <c r="F70" s="176"/>
      <c r="G70" s="176"/>
      <c r="H70" s="176"/>
      <c r="I70" s="176"/>
      <c r="J70" s="177">
        <f>J252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540</v>
      </c>
      <c r="E71" s="176"/>
      <c r="F71" s="176"/>
      <c r="G71" s="176"/>
      <c r="H71" s="176"/>
      <c r="I71" s="176"/>
      <c r="J71" s="177">
        <f>J264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J314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1397</v>
      </c>
      <c r="E73" s="176"/>
      <c r="F73" s="176"/>
      <c r="G73" s="176"/>
      <c r="H73" s="176"/>
      <c r="I73" s="176"/>
      <c r="J73" s="177">
        <f>J350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117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ZŠ Liberec, Dobiášova - stavební úpravy sociálního zázemí v 2.NP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95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03 - Světlíky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Liberec</v>
      </c>
      <c r="G87" s="42"/>
      <c r="H87" s="42"/>
      <c r="I87" s="34" t="s">
        <v>23</v>
      </c>
      <c r="J87" s="74" t="str">
        <f>IF(J12="","",J12)</f>
        <v>28. 3. 2025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>Statutární město Liberec</v>
      </c>
      <c r="G89" s="42"/>
      <c r="H89" s="42"/>
      <c r="I89" s="34" t="s">
        <v>33</v>
      </c>
      <c r="J89" s="38" t="str">
        <f>E21</f>
        <v>Michael Štěpán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37</v>
      </c>
      <c r="J90" s="38" t="str">
        <f>E24</f>
        <v>Michael Štěpán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118</v>
      </c>
      <c r="D92" s="182" t="s">
        <v>59</v>
      </c>
      <c r="E92" s="182" t="s">
        <v>55</v>
      </c>
      <c r="F92" s="182" t="s">
        <v>56</v>
      </c>
      <c r="G92" s="182" t="s">
        <v>119</v>
      </c>
      <c r="H92" s="182" t="s">
        <v>120</v>
      </c>
      <c r="I92" s="182" t="s">
        <v>121</v>
      </c>
      <c r="J92" s="182" t="s">
        <v>99</v>
      </c>
      <c r="K92" s="183" t="s">
        <v>122</v>
      </c>
      <c r="L92" s="184"/>
      <c r="M92" s="94" t="s">
        <v>19</v>
      </c>
      <c r="N92" s="95" t="s">
        <v>44</v>
      </c>
      <c r="O92" s="95" t="s">
        <v>123</v>
      </c>
      <c r="P92" s="95" t="s">
        <v>124</v>
      </c>
      <c r="Q92" s="95" t="s">
        <v>125</v>
      </c>
      <c r="R92" s="95" t="s">
        <v>126</v>
      </c>
      <c r="S92" s="95" t="s">
        <v>127</v>
      </c>
      <c r="T92" s="96" t="s">
        <v>128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129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P94+P165</f>
        <v>0</v>
      </c>
      <c r="Q93" s="98"/>
      <c r="R93" s="187">
        <f>R94+R165</f>
        <v>5.1573203400000001</v>
      </c>
      <c r="S93" s="98"/>
      <c r="T93" s="188">
        <f>T94+T165</f>
        <v>1.3194652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73</v>
      </c>
      <c r="AU93" s="19" t="s">
        <v>100</v>
      </c>
      <c r="BK93" s="189">
        <f>BK94+BK165</f>
        <v>0</v>
      </c>
    </row>
    <row r="94" s="12" customFormat="1" ht="25.92" customHeight="1">
      <c r="A94" s="12"/>
      <c r="B94" s="190"/>
      <c r="C94" s="191"/>
      <c r="D94" s="192" t="s">
        <v>73</v>
      </c>
      <c r="E94" s="193" t="s">
        <v>130</v>
      </c>
      <c r="F94" s="193" t="s">
        <v>131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P95+P113+P149+P162</f>
        <v>0</v>
      </c>
      <c r="Q94" s="198"/>
      <c r="R94" s="199">
        <f>R95+R113+R149+R162</f>
        <v>1.3382611</v>
      </c>
      <c r="S94" s="198"/>
      <c r="T94" s="200">
        <f>T95+T113+T149+T162</f>
        <v>0.80935000000000001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74</v>
      </c>
      <c r="AY94" s="201" t="s">
        <v>132</v>
      </c>
      <c r="BK94" s="203">
        <f>BK95+BK113+BK149+BK162</f>
        <v>0</v>
      </c>
    </row>
    <row r="95" s="12" customFormat="1" ht="22.8" customHeight="1">
      <c r="A95" s="12"/>
      <c r="B95" s="190"/>
      <c r="C95" s="191"/>
      <c r="D95" s="192" t="s">
        <v>73</v>
      </c>
      <c r="E95" s="204" t="s">
        <v>191</v>
      </c>
      <c r="F95" s="204" t="s">
        <v>560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SUM(P96:P112)</f>
        <v>0</v>
      </c>
      <c r="Q95" s="198"/>
      <c r="R95" s="199">
        <f>SUM(R96:R112)</f>
        <v>1.3349711</v>
      </c>
      <c r="S95" s="198"/>
      <c r="T95" s="200">
        <f>SUM(T96:T112)</f>
        <v>0.049349999999999998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82</v>
      </c>
      <c r="AT95" s="202" t="s">
        <v>73</v>
      </c>
      <c r="AU95" s="202" t="s">
        <v>82</v>
      </c>
      <c r="AY95" s="201" t="s">
        <v>132</v>
      </c>
      <c r="BK95" s="203">
        <f>SUM(BK96:BK112)</f>
        <v>0</v>
      </c>
    </row>
    <row r="96" s="2" customFormat="1" ht="37.8" customHeight="1">
      <c r="A96" s="40"/>
      <c r="B96" s="41"/>
      <c r="C96" s="206" t="s">
        <v>82</v>
      </c>
      <c r="D96" s="206" t="s">
        <v>135</v>
      </c>
      <c r="E96" s="207" t="s">
        <v>1398</v>
      </c>
      <c r="F96" s="208" t="s">
        <v>1399</v>
      </c>
      <c r="G96" s="209" t="s">
        <v>138</v>
      </c>
      <c r="H96" s="210">
        <v>76</v>
      </c>
      <c r="I96" s="211"/>
      <c r="J96" s="212">
        <f>ROUND(I96*H96,2)</f>
        <v>0</v>
      </c>
      <c r="K96" s="208" t="s">
        <v>139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0.016500000000000001</v>
      </c>
      <c r="R96" s="215">
        <f>Q96*H96</f>
        <v>1.254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140</v>
      </c>
      <c r="AT96" s="217" t="s">
        <v>135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140</v>
      </c>
      <c r="BM96" s="217" t="s">
        <v>1400</v>
      </c>
    </row>
    <row r="97" s="2" customFormat="1">
      <c r="A97" s="40"/>
      <c r="B97" s="41"/>
      <c r="C97" s="42"/>
      <c r="D97" s="219" t="s">
        <v>142</v>
      </c>
      <c r="E97" s="42"/>
      <c r="F97" s="220" t="s">
        <v>1401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84</v>
      </c>
    </row>
    <row r="98" s="13" customFormat="1">
      <c r="A98" s="13"/>
      <c r="B98" s="224"/>
      <c r="C98" s="225"/>
      <c r="D98" s="226" t="s">
        <v>144</v>
      </c>
      <c r="E98" s="227" t="s">
        <v>19</v>
      </c>
      <c r="F98" s="228" t="s">
        <v>1402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144</v>
      </c>
      <c r="AU98" s="234" t="s">
        <v>84</v>
      </c>
      <c r="AV98" s="13" t="s">
        <v>82</v>
      </c>
      <c r="AW98" s="13" t="s">
        <v>36</v>
      </c>
      <c r="AX98" s="13" t="s">
        <v>74</v>
      </c>
      <c r="AY98" s="234" t="s">
        <v>132</v>
      </c>
    </row>
    <row r="99" s="14" customFormat="1">
      <c r="A99" s="14"/>
      <c r="B99" s="235"/>
      <c r="C99" s="236"/>
      <c r="D99" s="226" t="s">
        <v>144</v>
      </c>
      <c r="E99" s="237" t="s">
        <v>19</v>
      </c>
      <c r="F99" s="238" t="s">
        <v>1403</v>
      </c>
      <c r="G99" s="236"/>
      <c r="H99" s="239">
        <v>76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144</v>
      </c>
      <c r="AU99" s="245" t="s">
        <v>84</v>
      </c>
      <c r="AV99" s="14" t="s">
        <v>84</v>
      </c>
      <c r="AW99" s="14" t="s">
        <v>36</v>
      </c>
      <c r="AX99" s="14" t="s">
        <v>74</v>
      </c>
      <c r="AY99" s="245" t="s">
        <v>132</v>
      </c>
    </row>
    <row r="100" s="15" customFormat="1">
      <c r="A100" s="15"/>
      <c r="B100" s="246"/>
      <c r="C100" s="247"/>
      <c r="D100" s="226" t="s">
        <v>144</v>
      </c>
      <c r="E100" s="248" t="s">
        <v>19</v>
      </c>
      <c r="F100" s="249" t="s">
        <v>147</v>
      </c>
      <c r="G100" s="247"/>
      <c r="H100" s="250">
        <v>76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6" t="s">
        <v>144</v>
      </c>
      <c r="AU100" s="256" t="s">
        <v>84</v>
      </c>
      <c r="AV100" s="15" t="s">
        <v>140</v>
      </c>
      <c r="AW100" s="15" t="s">
        <v>36</v>
      </c>
      <c r="AX100" s="15" t="s">
        <v>82</v>
      </c>
      <c r="AY100" s="256" t="s">
        <v>132</v>
      </c>
    </row>
    <row r="101" s="2" customFormat="1" ht="37.8" customHeight="1">
      <c r="A101" s="40"/>
      <c r="B101" s="41"/>
      <c r="C101" s="206" t="s">
        <v>84</v>
      </c>
      <c r="D101" s="206" t="s">
        <v>135</v>
      </c>
      <c r="E101" s="207" t="s">
        <v>586</v>
      </c>
      <c r="F101" s="208" t="s">
        <v>587</v>
      </c>
      <c r="G101" s="209" t="s">
        <v>138</v>
      </c>
      <c r="H101" s="210">
        <v>82.25</v>
      </c>
      <c r="I101" s="211"/>
      <c r="J101" s="212">
        <f>ROUND(I101*H101,2)</f>
        <v>0</v>
      </c>
      <c r="K101" s="208" t="s">
        <v>139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0.00055000000000000003</v>
      </c>
      <c r="R101" s="215">
        <f>Q101*H101</f>
        <v>0.0452375</v>
      </c>
      <c r="S101" s="215">
        <v>0.00059999999999999995</v>
      </c>
      <c r="T101" s="216">
        <f>S101*H101</f>
        <v>0.049349999999999998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140</v>
      </c>
      <c r="AT101" s="217" t="s">
        <v>135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140</v>
      </c>
      <c r="BM101" s="217" t="s">
        <v>1404</v>
      </c>
    </row>
    <row r="102" s="2" customFormat="1">
      <c r="A102" s="40"/>
      <c r="B102" s="41"/>
      <c r="C102" s="42"/>
      <c r="D102" s="219" t="s">
        <v>142</v>
      </c>
      <c r="E102" s="42"/>
      <c r="F102" s="220" t="s">
        <v>589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84</v>
      </c>
    </row>
    <row r="103" s="14" customFormat="1">
      <c r="A103" s="14"/>
      <c r="B103" s="235"/>
      <c r="C103" s="236"/>
      <c r="D103" s="226" t="s">
        <v>144</v>
      </c>
      <c r="E103" s="237" t="s">
        <v>19</v>
      </c>
      <c r="F103" s="238" t="s">
        <v>1405</v>
      </c>
      <c r="G103" s="236"/>
      <c r="H103" s="239">
        <v>82.25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144</v>
      </c>
      <c r="AU103" s="245" t="s">
        <v>84</v>
      </c>
      <c r="AV103" s="14" t="s">
        <v>84</v>
      </c>
      <c r="AW103" s="14" t="s">
        <v>36</v>
      </c>
      <c r="AX103" s="14" t="s">
        <v>74</v>
      </c>
      <c r="AY103" s="245" t="s">
        <v>132</v>
      </c>
    </row>
    <row r="104" s="15" customFormat="1">
      <c r="A104" s="15"/>
      <c r="B104" s="246"/>
      <c r="C104" s="247"/>
      <c r="D104" s="226" t="s">
        <v>144</v>
      </c>
      <c r="E104" s="248" t="s">
        <v>19</v>
      </c>
      <c r="F104" s="249" t="s">
        <v>147</v>
      </c>
      <c r="G104" s="247"/>
      <c r="H104" s="250">
        <v>82.25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6" t="s">
        <v>144</v>
      </c>
      <c r="AU104" s="256" t="s">
        <v>84</v>
      </c>
      <c r="AV104" s="15" t="s">
        <v>140</v>
      </c>
      <c r="AW104" s="15" t="s">
        <v>36</v>
      </c>
      <c r="AX104" s="15" t="s">
        <v>82</v>
      </c>
      <c r="AY104" s="256" t="s">
        <v>132</v>
      </c>
    </row>
    <row r="105" s="2" customFormat="1" ht="24.15" customHeight="1">
      <c r="A105" s="40"/>
      <c r="B105" s="41"/>
      <c r="C105" s="206" t="s">
        <v>156</v>
      </c>
      <c r="D105" s="206" t="s">
        <v>135</v>
      </c>
      <c r="E105" s="207" t="s">
        <v>1406</v>
      </c>
      <c r="F105" s="208" t="s">
        <v>1407</v>
      </c>
      <c r="G105" s="209" t="s">
        <v>138</v>
      </c>
      <c r="H105" s="210">
        <v>170.16</v>
      </c>
      <c r="I105" s="211"/>
      <c r="J105" s="212">
        <f>ROUND(I105*H105,2)</f>
        <v>0</v>
      </c>
      <c r="K105" s="208" t="s">
        <v>139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0.00021000000000000001</v>
      </c>
      <c r="R105" s="215">
        <f>Q105*H105</f>
        <v>0.035733599999999997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135</v>
      </c>
      <c r="AU105" s="217" t="s">
        <v>84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140</v>
      </c>
      <c r="BM105" s="217" t="s">
        <v>1408</v>
      </c>
    </row>
    <row r="106" s="2" customFormat="1">
      <c r="A106" s="40"/>
      <c r="B106" s="41"/>
      <c r="C106" s="42"/>
      <c r="D106" s="219" t="s">
        <v>142</v>
      </c>
      <c r="E106" s="42"/>
      <c r="F106" s="220" t="s">
        <v>1409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84</v>
      </c>
    </row>
    <row r="107" s="13" customFormat="1">
      <c r="A107" s="13"/>
      <c r="B107" s="224"/>
      <c r="C107" s="225"/>
      <c r="D107" s="226" t="s">
        <v>144</v>
      </c>
      <c r="E107" s="227" t="s">
        <v>19</v>
      </c>
      <c r="F107" s="228" t="s">
        <v>1410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144</v>
      </c>
      <c r="AU107" s="234" t="s">
        <v>84</v>
      </c>
      <c r="AV107" s="13" t="s">
        <v>82</v>
      </c>
      <c r="AW107" s="13" t="s">
        <v>36</v>
      </c>
      <c r="AX107" s="13" t="s">
        <v>74</v>
      </c>
      <c r="AY107" s="234" t="s">
        <v>132</v>
      </c>
    </row>
    <row r="108" s="14" customFormat="1">
      <c r="A108" s="14"/>
      <c r="B108" s="235"/>
      <c r="C108" s="236"/>
      <c r="D108" s="226" t="s">
        <v>144</v>
      </c>
      <c r="E108" s="237" t="s">
        <v>19</v>
      </c>
      <c r="F108" s="238" t="s">
        <v>1411</v>
      </c>
      <c r="G108" s="236"/>
      <c r="H108" s="239">
        <v>67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144</v>
      </c>
      <c r="AU108" s="245" t="s">
        <v>84</v>
      </c>
      <c r="AV108" s="14" t="s">
        <v>84</v>
      </c>
      <c r="AW108" s="14" t="s">
        <v>36</v>
      </c>
      <c r="AX108" s="14" t="s">
        <v>74</v>
      </c>
      <c r="AY108" s="245" t="s">
        <v>132</v>
      </c>
    </row>
    <row r="109" s="13" customFormat="1">
      <c r="A109" s="13"/>
      <c r="B109" s="224"/>
      <c r="C109" s="225"/>
      <c r="D109" s="226" t="s">
        <v>144</v>
      </c>
      <c r="E109" s="227" t="s">
        <v>19</v>
      </c>
      <c r="F109" s="228" t="s">
        <v>1412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144</v>
      </c>
      <c r="AU109" s="234" t="s">
        <v>84</v>
      </c>
      <c r="AV109" s="13" t="s">
        <v>82</v>
      </c>
      <c r="AW109" s="13" t="s">
        <v>36</v>
      </c>
      <c r="AX109" s="13" t="s">
        <v>74</v>
      </c>
      <c r="AY109" s="234" t="s">
        <v>132</v>
      </c>
    </row>
    <row r="110" s="14" customFormat="1">
      <c r="A110" s="14"/>
      <c r="B110" s="235"/>
      <c r="C110" s="236"/>
      <c r="D110" s="226" t="s">
        <v>144</v>
      </c>
      <c r="E110" s="237" t="s">
        <v>19</v>
      </c>
      <c r="F110" s="238" t="s">
        <v>1413</v>
      </c>
      <c r="G110" s="236"/>
      <c r="H110" s="239">
        <v>74.799999999999997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144</v>
      </c>
      <c r="AU110" s="245" t="s">
        <v>84</v>
      </c>
      <c r="AV110" s="14" t="s">
        <v>84</v>
      </c>
      <c r="AW110" s="14" t="s">
        <v>36</v>
      </c>
      <c r="AX110" s="14" t="s">
        <v>74</v>
      </c>
      <c r="AY110" s="245" t="s">
        <v>132</v>
      </c>
    </row>
    <row r="111" s="15" customFormat="1">
      <c r="A111" s="15"/>
      <c r="B111" s="246"/>
      <c r="C111" s="247"/>
      <c r="D111" s="226" t="s">
        <v>144</v>
      </c>
      <c r="E111" s="248" t="s">
        <v>19</v>
      </c>
      <c r="F111" s="249" t="s">
        <v>147</v>
      </c>
      <c r="G111" s="247"/>
      <c r="H111" s="250">
        <v>141.80000000000001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144</v>
      </c>
      <c r="AU111" s="256" t="s">
        <v>84</v>
      </c>
      <c r="AV111" s="15" t="s">
        <v>140</v>
      </c>
      <c r="AW111" s="15" t="s">
        <v>36</v>
      </c>
      <c r="AX111" s="15" t="s">
        <v>82</v>
      </c>
      <c r="AY111" s="256" t="s">
        <v>132</v>
      </c>
    </row>
    <row r="112" s="14" customFormat="1">
      <c r="A112" s="14"/>
      <c r="B112" s="235"/>
      <c r="C112" s="236"/>
      <c r="D112" s="226" t="s">
        <v>144</v>
      </c>
      <c r="E112" s="236"/>
      <c r="F112" s="238" t="s">
        <v>1414</v>
      </c>
      <c r="G112" s="236"/>
      <c r="H112" s="239">
        <v>170.16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144</v>
      </c>
      <c r="AU112" s="245" t="s">
        <v>84</v>
      </c>
      <c r="AV112" s="14" t="s">
        <v>84</v>
      </c>
      <c r="AW112" s="14" t="s">
        <v>4</v>
      </c>
      <c r="AX112" s="14" t="s">
        <v>82</v>
      </c>
      <c r="AY112" s="245" t="s">
        <v>132</v>
      </c>
    </row>
    <row r="113" s="12" customFormat="1" ht="22.8" customHeight="1">
      <c r="A113" s="12"/>
      <c r="B113" s="190"/>
      <c r="C113" s="191"/>
      <c r="D113" s="192" t="s">
        <v>73</v>
      </c>
      <c r="E113" s="204" t="s">
        <v>133</v>
      </c>
      <c r="F113" s="204" t="s">
        <v>134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SUM(P114:P148)</f>
        <v>0</v>
      </c>
      <c r="Q113" s="198"/>
      <c r="R113" s="199">
        <f>SUM(R114:R148)</f>
        <v>0.0032900000000000004</v>
      </c>
      <c r="S113" s="198"/>
      <c r="T113" s="200">
        <f>SUM(T114:T148)</f>
        <v>0.76000000000000001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82</v>
      </c>
      <c r="AT113" s="202" t="s">
        <v>73</v>
      </c>
      <c r="AU113" s="202" t="s">
        <v>82</v>
      </c>
      <c r="AY113" s="201" t="s">
        <v>132</v>
      </c>
      <c r="BK113" s="203">
        <f>SUM(BK114:BK148)</f>
        <v>0</v>
      </c>
    </row>
    <row r="114" s="2" customFormat="1" ht="44.25" customHeight="1">
      <c r="A114" s="40"/>
      <c r="B114" s="41"/>
      <c r="C114" s="206" t="s">
        <v>140</v>
      </c>
      <c r="D114" s="206" t="s">
        <v>135</v>
      </c>
      <c r="E114" s="207" t="s">
        <v>1415</v>
      </c>
      <c r="F114" s="208" t="s">
        <v>1416</v>
      </c>
      <c r="G114" s="209" t="s">
        <v>194</v>
      </c>
      <c r="H114" s="210">
        <v>2</v>
      </c>
      <c r="I114" s="211"/>
      <c r="J114" s="212">
        <f>ROUND(I114*H114,2)</f>
        <v>0</v>
      </c>
      <c r="K114" s="208" t="s">
        <v>139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135</v>
      </c>
      <c r="AU114" s="217" t="s">
        <v>84</v>
      </c>
      <c r="AY114" s="19" t="s">
        <v>132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140</v>
      </c>
      <c r="BM114" s="217" t="s">
        <v>1417</v>
      </c>
    </row>
    <row r="115" s="2" customFormat="1">
      <c r="A115" s="40"/>
      <c r="B115" s="41"/>
      <c r="C115" s="42"/>
      <c r="D115" s="219" t="s">
        <v>142</v>
      </c>
      <c r="E115" s="42"/>
      <c r="F115" s="220" t="s">
        <v>1418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142</v>
      </c>
      <c r="AU115" s="19" t="s">
        <v>84</v>
      </c>
    </row>
    <row r="116" s="13" customFormat="1">
      <c r="A116" s="13"/>
      <c r="B116" s="224"/>
      <c r="C116" s="225"/>
      <c r="D116" s="226" t="s">
        <v>144</v>
      </c>
      <c r="E116" s="227" t="s">
        <v>19</v>
      </c>
      <c r="F116" s="228" t="s">
        <v>1419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144</v>
      </c>
      <c r="AU116" s="234" t="s">
        <v>84</v>
      </c>
      <c r="AV116" s="13" t="s">
        <v>82</v>
      </c>
      <c r="AW116" s="13" t="s">
        <v>36</v>
      </c>
      <c r="AX116" s="13" t="s">
        <v>74</v>
      </c>
      <c r="AY116" s="234" t="s">
        <v>132</v>
      </c>
    </row>
    <row r="117" s="14" customFormat="1">
      <c r="A117" s="14"/>
      <c r="B117" s="235"/>
      <c r="C117" s="236"/>
      <c r="D117" s="226" t="s">
        <v>144</v>
      </c>
      <c r="E117" s="237" t="s">
        <v>19</v>
      </c>
      <c r="F117" s="238" t="s">
        <v>84</v>
      </c>
      <c r="G117" s="236"/>
      <c r="H117" s="239">
        <v>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144</v>
      </c>
      <c r="AU117" s="245" t="s">
        <v>84</v>
      </c>
      <c r="AV117" s="14" t="s">
        <v>84</v>
      </c>
      <c r="AW117" s="14" t="s">
        <v>36</v>
      </c>
      <c r="AX117" s="14" t="s">
        <v>74</v>
      </c>
      <c r="AY117" s="245" t="s">
        <v>132</v>
      </c>
    </row>
    <row r="118" s="15" customFormat="1">
      <c r="A118" s="15"/>
      <c r="B118" s="246"/>
      <c r="C118" s="247"/>
      <c r="D118" s="226" t="s">
        <v>144</v>
      </c>
      <c r="E118" s="248" t="s">
        <v>19</v>
      </c>
      <c r="F118" s="249" t="s">
        <v>147</v>
      </c>
      <c r="G118" s="247"/>
      <c r="H118" s="250">
        <v>2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6" t="s">
        <v>144</v>
      </c>
      <c r="AU118" s="256" t="s">
        <v>84</v>
      </c>
      <c r="AV118" s="15" t="s">
        <v>140</v>
      </c>
      <c r="AW118" s="15" t="s">
        <v>36</v>
      </c>
      <c r="AX118" s="15" t="s">
        <v>82</v>
      </c>
      <c r="AY118" s="256" t="s">
        <v>132</v>
      </c>
    </row>
    <row r="119" s="2" customFormat="1" ht="55.5" customHeight="1">
      <c r="A119" s="40"/>
      <c r="B119" s="41"/>
      <c r="C119" s="206" t="s">
        <v>177</v>
      </c>
      <c r="D119" s="206" t="s">
        <v>135</v>
      </c>
      <c r="E119" s="207" t="s">
        <v>1420</v>
      </c>
      <c r="F119" s="208" t="s">
        <v>1421</v>
      </c>
      <c r="G119" s="209" t="s">
        <v>194</v>
      </c>
      <c r="H119" s="210">
        <v>28</v>
      </c>
      <c r="I119" s="211"/>
      <c r="J119" s="212">
        <f>ROUND(I119*H119,2)</f>
        <v>0</v>
      </c>
      <c r="K119" s="208" t="s">
        <v>139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135</v>
      </c>
      <c r="AU119" s="217" t="s">
        <v>84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140</v>
      </c>
      <c r="BM119" s="217" t="s">
        <v>1422</v>
      </c>
    </row>
    <row r="120" s="2" customFormat="1">
      <c r="A120" s="40"/>
      <c r="B120" s="41"/>
      <c r="C120" s="42"/>
      <c r="D120" s="219" t="s">
        <v>142</v>
      </c>
      <c r="E120" s="42"/>
      <c r="F120" s="220" t="s">
        <v>1423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84</v>
      </c>
    </row>
    <row r="121" s="13" customFormat="1">
      <c r="A121" s="13"/>
      <c r="B121" s="224"/>
      <c r="C121" s="225"/>
      <c r="D121" s="226" t="s">
        <v>144</v>
      </c>
      <c r="E121" s="227" t="s">
        <v>19</v>
      </c>
      <c r="F121" s="228" t="s">
        <v>1419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144</v>
      </c>
      <c r="AU121" s="234" t="s">
        <v>84</v>
      </c>
      <c r="AV121" s="13" t="s">
        <v>82</v>
      </c>
      <c r="AW121" s="13" t="s">
        <v>36</v>
      </c>
      <c r="AX121" s="13" t="s">
        <v>74</v>
      </c>
      <c r="AY121" s="234" t="s">
        <v>132</v>
      </c>
    </row>
    <row r="122" s="14" customFormat="1">
      <c r="A122" s="14"/>
      <c r="B122" s="235"/>
      <c r="C122" s="236"/>
      <c r="D122" s="226" t="s">
        <v>144</v>
      </c>
      <c r="E122" s="237" t="s">
        <v>19</v>
      </c>
      <c r="F122" s="238" t="s">
        <v>84</v>
      </c>
      <c r="G122" s="236"/>
      <c r="H122" s="239">
        <v>2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144</v>
      </c>
      <c r="AU122" s="245" t="s">
        <v>84</v>
      </c>
      <c r="AV122" s="14" t="s">
        <v>84</v>
      </c>
      <c r="AW122" s="14" t="s">
        <v>36</v>
      </c>
      <c r="AX122" s="14" t="s">
        <v>74</v>
      </c>
      <c r="AY122" s="245" t="s">
        <v>132</v>
      </c>
    </row>
    <row r="123" s="15" customFormat="1">
      <c r="A123" s="15"/>
      <c r="B123" s="246"/>
      <c r="C123" s="247"/>
      <c r="D123" s="226" t="s">
        <v>144</v>
      </c>
      <c r="E123" s="248" t="s">
        <v>19</v>
      </c>
      <c r="F123" s="249" t="s">
        <v>147</v>
      </c>
      <c r="G123" s="247"/>
      <c r="H123" s="250">
        <v>2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6" t="s">
        <v>144</v>
      </c>
      <c r="AU123" s="256" t="s">
        <v>84</v>
      </c>
      <c r="AV123" s="15" t="s">
        <v>140</v>
      </c>
      <c r="AW123" s="15" t="s">
        <v>36</v>
      </c>
      <c r="AX123" s="15" t="s">
        <v>82</v>
      </c>
      <c r="AY123" s="256" t="s">
        <v>132</v>
      </c>
    </row>
    <row r="124" s="14" customFormat="1">
      <c r="A124" s="14"/>
      <c r="B124" s="235"/>
      <c r="C124" s="236"/>
      <c r="D124" s="226" t="s">
        <v>144</v>
      </c>
      <c r="E124" s="236"/>
      <c r="F124" s="238" t="s">
        <v>1424</v>
      </c>
      <c r="G124" s="236"/>
      <c r="H124" s="239">
        <v>28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144</v>
      </c>
      <c r="AU124" s="245" t="s">
        <v>84</v>
      </c>
      <c r="AV124" s="14" t="s">
        <v>84</v>
      </c>
      <c r="AW124" s="14" t="s">
        <v>4</v>
      </c>
      <c r="AX124" s="14" t="s">
        <v>82</v>
      </c>
      <c r="AY124" s="245" t="s">
        <v>132</v>
      </c>
    </row>
    <row r="125" s="2" customFormat="1" ht="37.8" customHeight="1">
      <c r="A125" s="40"/>
      <c r="B125" s="41"/>
      <c r="C125" s="206" t="s">
        <v>191</v>
      </c>
      <c r="D125" s="206" t="s">
        <v>135</v>
      </c>
      <c r="E125" s="207" t="s">
        <v>1425</v>
      </c>
      <c r="F125" s="208" t="s">
        <v>1426</v>
      </c>
      <c r="G125" s="209" t="s">
        <v>194</v>
      </c>
      <c r="H125" s="210">
        <v>2</v>
      </c>
      <c r="I125" s="211"/>
      <c r="J125" s="212">
        <f>ROUND(I125*H125,2)</f>
        <v>0</v>
      </c>
      <c r="K125" s="208" t="s">
        <v>139</v>
      </c>
      <c r="L125" s="46"/>
      <c r="M125" s="213" t="s">
        <v>19</v>
      </c>
      <c r="N125" s="214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140</v>
      </c>
      <c r="AT125" s="217" t="s">
        <v>135</v>
      </c>
      <c r="AU125" s="217" t="s">
        <v>84</v>
      </c>
      <c r="AY125" s="19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140</v>
      </c>
      <c r="BM125" s="217" t="s">
        <v>1427</v>
      </c>
    </row>
    <row r="126" s="2" customFormat="1">
      <c r="A126" s="40"/>
      <c r="B126" s="41"/>
      <c r="C126" s="42"/>
      <c r="D126" s="219" t="s">
        <v>142</v>
      </c>
      <c r="E126" s="42"/>
      <c r="F126" s="220" t="s">
        <v>1428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142</v>
      </c>
      <c r="AU126" s="19" t="s">
        <v>84</v>
      </c>
    </row>
    <row r="127" s="13" customFormat="1">
      <c r="A127" s="13"/>
      <c r="B127" s="224"/>
      <c r="C127" s="225"/>
      <c r="D127" s="226" t="s">
        <v>144</v>
      </c>
      <c r="E127" s="227" t="s">
        <v>19</v>
      </c>
      <c r="F127" s="228" t="s">
        <v>1419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144</v>
      </c>
      <c r="AU127" s="234" t="s">
        <v>84</v>
      </c>
      <c r="AV127" s="13" t="s">
        <v>82</v>
      </c>
      <c r="AW127" s="13" t="s">
        <v>36</v>
      </c>
      <c r="AX127" s="13" t="s">
        <v>74</v>
      </c>
      <c r="AY127" s="234" t="s">
        <v>132</v>
      </c>
    </row>
    <row r="128" s="14" customFormat="1">
      <c r="A128" s="14"/>
      <c r="B128" s="235"/>
      <c r="C128" s="236"/>
      <c r="D128" s="226" t="s">
        <v>144</v>
      </c>
      <c r="E128" s="237" t="s">
        <v>19</v>
      </c>
      <c r="F128" s="238" t="s">
        <v>84</v>
      </c>
      <c r="G128" s="236"/>
      <c r="H128" s="239">
        <v>2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144</v>
      </c>
      <c r="AU128" s="245" t="s">
        <v>84</v>
      </c>
      <c r="AV128" s="14" t="s">
        <v>84</v>
      </c>
      <c r="AW128" s="14" t="s">
        <v>36</v>
      </c>
      <c r="AX128" s="14" t="s">
        <v>74</v>
      </c>
      <c r="AY128" s="245" t="s">
        <v>132</v>
      </c>
    </row>
    <row r="129" s="15" customFormat="1">
      <c r="A129" s="15"/>
      <c r="B129" s="246"/>
      <c r="C129" s="247"/>
      <c r="D129" s="226" t="s">
        <v>144</v>
      </c>
      <c r="E129" s="248" t="s">
        <v>19</v>
      </c>
      <c r="F129" s="249" t="s">
        <v>147</v>
      </c>
      <c r="G129" s="247"/>
      <c r="H129" s="250">
        <v>2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6" t="s">
        <v>144</v>
      </c>
      <c r="AU129" s="256" t="s">
        <v>84</v>
      </c>
      <c r="AV129" s="15" t="s">
        <v>140</v>
      </c>
      <c r="AW129" s="15" t="s">
        <v>36</v>
      </c>
      <c r="AX129" s="15" t="s">
        <v>82</v>
      </c>
      <c r="AY129" s="256" t="s">
        <v>132</v>
      </c>
    </row>
    <row r="130" s="2" customFormat="1" ht="44.25" customHeight="1">
      <c r="A130" s="40"/>
      <c r="B130" s="41"/>
      <c r="C130" s="206" t="s">
        <v>197</v>
      </c>
      <c r="D130" s="206" t="s">
        <v>135</v>
      </c>
      <c r="E130" s="207" t="s">
        <v>1429</v>
      </c>
      <c r="F130" s="208" t="s">
        <v>1430</v>
      </c>
      <c r="G130" s="209" t="s">
        <v>194</v>
      </c>
      <c r="H130" s="210">
        <v>2</v>
      </c>
      <c r="I130" s="211"/>
      <c r="J130" s="212">
        <f>ROUND(I130*H130,2)</f>
        <v>0</v>
      </c>
      <c r="K130" s="208" t="s">
        <v>139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140</v>
      </c>
      <c r="AT130" s="217" t="s">
        <v>135</v>
      </c>
      <c r="AU130" s="217" t="s">
        <v>84</v>
      </c>
      <c r="AY130" s="19" t="s">
        <v>132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140</v>
      </c>
      <c r="BM130" s="217" t="s">
        <v>1431</v>
      </c>
    </row>
    <row r="131" s="2" customFormat="1">
      <c r="A131" s="40"/>
      <c r="B131" s="41"/>
      <c r="C131" s="42"/>
      <c r="D131" s="219" t="s">
        <v>142</v>
      </c>
      <c r="E131" s="42"/>
      <c r="F131" s="220" t="s">
        <v>1432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142</v>
      </c>
      <c r="AU131" s="19" t="s">
        <v>84</v>
      </c>
    </row>
    <row r="132" s="13" customFormat="1">
      <c r="A132" s="13"/>
      <c r="B132" s="224"/>
      <c r="C132" s="225"/>
      <c r="D132" s="226" t="s">
        <v>144</v>
      </c>
      <c r="E132" s="227" t="s">
        <v>19</v>
      </c>
      <c r="F132" s="228" t="s">
        <v>1419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144</v>
      </c>
      <c r="AU132" s="234" t="s">
        <v>84</v>
      </c>
      <c r="AV132" s="13" t="s">
        <v>82</v>
      </c>
      <c r="AW132" s="13" t="s">
        <v>36</v>
      </c>
      <c r="AX132" s="13" t="s">
        <v>74</v>
      </c>
      <c r="AY132" s="234" t="s">
        <v>132</v>
      </c>
    </row>
    <row r="133" s="14" customFormat="1">
      <c r="A133" s="14"/>
      <c r="B133" s="235"/>
      <c r="C133" s="236"/>
      <c r="D133" s="226" t="s">
        <v>144</v>
      </c>
      <c r="E133" s="237" t="s">
        <v>19</v>
      </c>
      <c r="F133" s="238" t="s">
        <v>84</v>
      </c>
      <c r="G133" s="236"/>
      <c r="H133" s="239">
        <v>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144</v>
      </c>
      <c r="AU133" s="245" t="s">
        <v>84</v>
      </c>
      <c r="AV133" s="14" t="s">
        <v>84</v>
      </c>
      <c r="AW133" s="14" t="s">
        <v>36</v>
      </c>
      <c r="AX133" s="14" t="s">
        <v>74</v>
      </c>
      <c r="AY133" s="245" t="s">
        <v>132</v>
      </c>
    </row>
    <row r="134" s="15" customFormat="1">
      <c r="A134" s="15"/>
      <c r="B134" s="246"/>
      <c r="C134" s="247"/>
      <c r="D134" s="226" t="s">
        <v>144</v>
      </c>
      <c r="E134" s="248" t="s">
        <v>19</v>
      </c>
      <c r="F134" s="249" t="s">
        <v>147</v>
      </c>
      <c r="G134" s="247"/>
      <c r="H134" s="250">
        <v>2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144</v>
      </c>
      <c r="AU134" s="256" t="s">
        <v>84</v>
      </c>
      <c r="AV134" s="15" t="s">
        <v>140</v>
      </c>
      <c r="AW134" s="15" t="s">
        <v>36</v>
      </c>
      <c r="AX134" s="15" t="s">
        <v>82</v>
      </c>
      <c r="AY134" s="256" t="s">
        <v>132</v>
      </c>
    </row>
    <row r="135" s="2" customFormat="1" ht="37.8" customHeight="1">
      <c r="A135" s="40"/>
      <c r="B135" s="41"/>
      <c r="C135" s="206" t="s">
        <v>205</v>
      </c>
      <c r="D135" s="206" t="s">
        <v>135</v>
      </c>
      <c r="E135" s="207" t="s">
        <v>624</v>
      </c>
      <c r="F135" s="208" t="s">
        <v>625</v>
      </c>
      <c r="G135" s="209" t="s">
        <v>138</v>
      </c>
      <c r="H135" s="210">
        <v>82.25</v>
      </c>
      <c r="I135" s="211"/>
      <c r="J135" s="212">
        <f>ROUND(I135*H135,2)</f>
        <v>0</v>
      </c>
      <c r="K135" s="208" t="s">
        <v>139</v>
      </c>
      <c r="L135" s="46"/>
      <c r="M135" s="213" t="s">
        <v>19</v>
      </c>
      <c r="N135" s="214" t="s">
        <v>45</v>
      </c>
      <c r="O135" s="86"/>
      <c r="P135" s="215">
        <f>O135*H135</f>
        <v>0</v>
      </c>
      <c r="Q135" s="215">
        <v>4.0000000000000003E-05</v>
      </c>
      <c r="R135" s="215">
        <f>Q135*H135</f>
        <v>0.0032900000000000004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140</v>
      </c>
      <c r="AT135" s="217" t="s">
        <v>135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140</v>
      </c>
      <c r="BM135" s="217" t="s">
        <v>1433</v>
      </c>
    </row>
    <row r="136" s="2" customFormat="1">
      <c r="A136" s="40"/>
      <c r="B136" s="41"/>
      <c r="C136" s="42"/>
      <c r="D136" s="219" t="s">
        <v>142</v>
      </c>
      <c r="E136" s="42"/>
      <c r="F136" s="220" t="s">
        <v>627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84</v>
      </c>
    </row>
    <row r="137" s="14" customFormat="1">
      <c r="A137" s="14"/>
      <c r="B137" s="235"/>
      <c r="C137" s="236"/>
      <c r="D137" s="226" t="s">
        <v>144</v>
      </c>
      <c r="E137" s="237" t="s">
        <v>19</v>
      </c>
      <c r="F137" s="238" t="s">
        <v>1405</v>
      </c>
      <c r="G137" s="236"/>
      <c r="H137" s="239">
        <v>82.25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144</v>
      </c>
      <c r="AU137" s="245" t="s">
        <v>84</v>
      </c>
      <c r="AV137" s="14" t="s">
        <v>84</v>
      </c>
      <c r="AW137" s="14" t="s">
        <v>36</v>
      </c>
      <c r="AX137" s="14" t="s">
        <v>74</v>
      </c>
      <c r="AY137" s="245" t="s">
        <v>132</v>
      </c>
    </row>
    <row r="138" s="15" customFormat="1">
      <c r="A138" s="15"/>
      <c r="B138" s="246"/>
      <c r="C138" s="247"/>
      <c r="D138" s="226" t="s">
        <v>144</v>
      </c>
      <c r="E138" s="248" t="s">
        <v>19</v>
      </c>
      <c r="F138" s="249" t="s">
        <v>147</v>
      </c>
      <c r="G138" s="247"/>
      <c r="H138" s="250">
        <v>82.25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6" t="s">
        <v>144</v>
      </c>
      <c r="AU138" s="256" t="s">
        <v>84</v>
      </c>
      <c r="AV138" s="15" t="s">
        <v>140</v>
      </c>
      <c r="AW138" s="15" t="s">
        <v>36</v>
      </c>
      <c r="AX138" s="15" t="s">
        <v>82</v>
      </c>
      <c r="AY138" s="256" t="s">
        <v>132</v>
      </c>
    </row>
    <row r="139" s="2" customFormat="1" ht="37.8" customHeight="1">
      <c r="A139" s="40"/>
      <c r="B139" s="41"/>
      <c r="C139" s="206" t="s">
        <v>133</v>
      </c>
      <c r="D139" s="206" t="s">
        <v>135</v>
      </c>
      <c r="E139" s="207" t="s">
        <v>213</v>
      </c>
      <c r="F139" s="208" t="s">
        <v>214</v>
      </c>
      <c r="G139" s="209" t="s">
        <v>138</v>
      </c>
      <c r="H139" s="210">
        <v>76</v>
      </c>
      <c r="I139" s="211"/>
      <c r="J139" s="212">
        <f>ROUND(I139*H139,2)</f>
        <v>0</v>
      </c>
      <c r="K139" s="208" t="s">
        <v>139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0.01</v>
      </c>
      <c r="T139" s="216">
        <f>S139*H139</f>
        <v>0.76000000000000001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140</v>
      </c>
      <c r="AT139" s="217" t="s">
        <v>135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140</v>
      </c>
      <c r="BM139" s="217" t="s">
        <v>1434</v>
      </c>
    </row>
    <row r="140" s="2" customFormat="1">
      <c r="A140" s="40"/>
      <c r="B140" s="41"/>
      <c r="C140" s="42"/>
      <c r="D140" s="219" t="s">
        <v>142</v>
      </c>
      <c r="E140" s="42"/>
      <c r="F140" s="220" t="s">
        <v>216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84</v>
      </c>
    </row>
    <row r="141" s="13" customFormat="1">
      <c r="A141" s="13"/>
      <c r="B141" s="224"/>
      <c r="C141" s="225"/>
      <c r="D141" s="226" t="s">
        <v>144</v>
      </c>
      <c r="E141" s="227" t="s">
        <v>19</v>
      </c>
      <c r="F141" s="228" t="s">
        <v>1402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144</v>
      </c>
      <c r="AU141" s="234" t="s">
        <v>84</v>
      </c>
      <c r="AV141" s="13" t="s">
        <v>82</v>
      </c>
      <c r="AW141" s="13" t="s">
        <v>36</v>
      </c>
      <c r="AX141" s="13" t="s">
        <v>74</v>
      </c>
      <c r="AY141" s="234" t="s">
        <v>132</v>
      </c>
    </row>
    <row r="142" s="14" customFormat="1">
      <c r="A142" s="14"/>
      <c r="B142" s="235"/>
      <c r="C142" s="236"/>
      <c r="D142" s="226" t="s">
        <v>144</v>
      </c>
      <c r="E142" s="237" t="s">
        <v>19</v>
      </c>
      <c r="F142" s="238" t="s">
        <v>1403</v>
      </c>
      <c r="G142" s="236"/>
      <c r="H142" s="239">
        <v>76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144</v>
      </c>
      <c r="AU142" s="245" t="s">
        <v>84</v>
      </c>
      <c r="AV142" s="14" t="s">
        <v>84</v>
      </c>
      <c r="AW142" s="14" t="s">
        <v>36</v>
      </c>
      <c r="AX142" s="14" t="s">
        <v>74</v>
      </c>
      <c r="AY142" s="245" t="s">
        <v>132</v>
      </c>
    </row>
    <row r="143" s="15" customFormat="1">
      <c r="A143" s="15"/>
      <c r="B143" s="246"/>
      <c r="C143" s="247"/>
      <c r="D143" s="226" t="s">
        <v>144</v>
      </c>
      <c r="E143" s="248" t="s">
        <v>19</v>
      </c>
      <c r="F143" s="249" t="s">
        <v>147</v>
      </c>
      <c r="G143" s="247"/>
      <c r="H143" s="250">
        <v>76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144</v>
      </c>
      <c r="AU143" s="256" t="s">
        <v>84</v>
      </c>
      <c r="AV143" s="15" t="s">
        <v>140</v>
      </c>
      <c r="AW143" s="15" t="s">
        <v>36</v>
      </c>
      <c r="AX143" s="15" t="s">
        <v>82</v>
      </c>
      <c r="AY143" s="256" t="s">
        <v>132</v>
      </c>
    </row>
    <row r="144" s="2" customFormat="1" ht="24.15" customHeight="1">
      <c r="A144" s="40"/>
      <c r="B144" s="41"/>
      <c r="C144" s="206" t="s">
        <v>224</v>
      </c>
      <c r="D144" s="206" t="s">
        <v>135</v>
      </c>
      <c r="E144" s="207" t="s">
        <v>1435</v>
      </c>
      <c r="F144" s="208" t="s">
        <v>1436</v>
      </c>
      <c r="G144" s="209" t="s">
        <v>159</v>
      </c>
      <c r="H144" s="210">
        <v>2</v>
      </c>
      <c r="I144" s="211"/>
      <c r="J144" s="212">
        <f>ROUND(I144*H144,2)</f>
        <v>0</v>
      </c>
      <c r="K144" s="208" t="s">
        <v>139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135</v>
      </c>
      <c r="AU144" s="217" t="s">
        <v>84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140</v>
      </c>
      <c r="BM144" s="217" t="s">
        <v>1437</v>
      </c>
    </row>
    <row r="145" s="2" customFormat="1">
      <c r="A145" s="40"/>
      <c r="B145" s="41"/>
      <c r="C145" s="42"/>
      <c r="D145" s="219" t="s">
        <v>142</v>
      </c>
      <c r="E145" s="42"/>
      <c r="F145" s="220" t="s">
        <v>1438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84</v>
      </c>
    </row>
    <row r="146" s="13" customFormat="1">
      <c r="A146" s="13"/>
      <c r="B146" s="224"/>
      <c r="C146" s="225"/>
      <c r="D146" s="226" t="s">
        <v>144</v>
      </c>
      <c r="E146" s="227" t="s">
        <v>19</v>
      </c>
      <c r="F146" s="228" t="s">
        <v>1419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144</v>
      </c>
      <c r="AU146" s="234" t="s">
        <v>84</v>
      </c>
      <c r="AV146" s="13" t="s">
        <v>82</v>
      </c>
      <c r="AW146" s="13" t="s">
        <v>36</v>
      </c>
      <c r="AX146" s="13" t="s">
        <v>74</v>
      </c>
      <c r="AY146" s="234" t="s">
        <v>132</v>
      </c>
    </row>
    <row r="147" s="14" customFormat="1">
      <c r="A147" s="14"/>
      <c r="B147" s="235"/>
      <c r="C147" s="236"/>
      <c r="D147" s="226" t="s">
        <v>144</v>
      </c>
      <c r="E147" s="237" t="s">
        <v>19</v>
      </c>
      <c r="F147" s="238" t="s">
        <v>84</v>
      </c>
      <c r="G147" s="236"/>
      <c r="H147" s="239">
        <v>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144</v>
      </c>
      <c r="AU147" s="245" t="s">
        <v>84</v>
      </c>
      <c r="AV147" s="14" t="s">
        <v>84</v>
      </c>
      <c r="AW147" s="14" t="s">
        <v>36</v>
      </c>
      <c r="AX147" s="14" t="s">
        <v>74</v>
      </c>
      <c r="AY147" s="245" t="s">
        <v>132</v>
      </c>
    </row>
    <row r="148" s="15" customFormat="1">
      <c r="A148" s="15"/>
      <c r="B148" s="246"/>
      <c r="C148" s="247"/>
      <c r="D148" s="226" t="s">
        <v>144</v>
      </c>
      <c r="E148" s="248" t="s">
        <v>19</v>
      </c>
      <c r="F148" s="249" t="s">
        <v>147</v>
      </c>
      <c r="G148" s="247"/>
      <c r="H148" s="250">
        <v>2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6" t="s">
        <v>144</v>
      </c>
      <c r="AU148" s="256" t="s">
        <v>84</v>
      </c>
      <c r="AV148" s="15" t="s">
        <v>140</v>
      </c>
      <c r="AW148" s="15" t="s">
        <v>36</v>
      </c>
      <c r="AX148" s="15" t="s">
        <v>82</v>
      </c>
      <c r="AY148" s="256" t="s">
        <v>132</v>
      </c>
    </row>
    <row r="149" s="12" customFormat="1" ht="22.8" customHeight="1">
      <c r="A149" s="12"/>
      <c r="B149" s="190"/>
      <c r="C149" s="191"/>
      <c r="D149" s="192" t="s">
        <v>73</v>
      </c>
      <c r="E149" s="204" t="s">
        <v>222</v>
      </c>
      <c r="F149" s="204" t="s">
        <v>223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SUM(P150:P161)</f>
        <v>0</v>
      </c>
      <c r="Q149" s="198"/>
      <c r="R149" s="199">
        <f>SUM(R150:R161)</f>
        <v>0</v>
      </c>
      <c r="S149" s="198"/>
      <c r="T149" s="200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82</v>
      </c>
      <c r="AT149" s="202" t="s">
        <v>73</v>
      </c>
      <c r="AU149" s="202" t="s">
        <v>82</v>
      </c>
      <c r="AY149" s="201" t="s">
        <v>132</v>
      </c>
      <c r="BK149" s="203">
        <f>SUM(BK150:BK161)</f>
        <v>0</v>
      </c>
    </row>
    <row r="150" s="2" customFormat="1" ht="37.8" customHeight="1">
      <c r="A150" s="40"/>
      <c r="B150" s="41"/>
      <c r="C150" s="206" t="s">
        <v>230</v>
      </c>
      <c r="D150" s="206" t="s">
        <v>135</v>
      </c>
      <c r="E150" s="207" t="s">
        <v>1439</v>
      </c>
      <c r="F150" s="208" t="s">
        <v>1440</v>
      </c>
      <c r="G150" s="209" t="s">
        <v>227</v>
      </c>
      <c r="H150" s="210">
        <v>1.319</v>
      </c>
      <c r="I150" s="211"/>
      <c r="J150" s="212">
        <f>ROUND(I150*H150,2)</f>
        <v>0</v>
      </c>
      <c r="K150" s="208" t="s">
        <v>139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140</v>
      </c>
      <c r="AT150" s="217" t="s">
        <v>135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140</v>
      </c>
      <c r="BM150" s="217" t="s">
        <v>1441</v>
      </c>
    </row>
    <row r="151" s="2" customFormat="1">
      <c r="A151" s="40"/>
      <c r="B151" s="41"/>
      <c r="C151" s="42"/>
      <c r="D151" s="219" t="s">
        <v>142</v>
      </c>
      <c r="E151" s="42"/>
      <c r="F151" s="220" t="s">
        <v>1442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142</v>
      </c>
      <c r="AU151" s="19" t="s">
        <v>84</v>
      </c>
    </row>
    <row r="152" s="2" customFormat="1" ht="62.7" customHeight="1">
      <c r="A152" s="40"/>
      <c r="B152" s="41"/>
      <c r="C152" s="206" t="s">
        <v>8</v>
      </c>
      <c r="D152" s="206" t="s">
        <v>135</v>
      </c>
      <c r="E152" s="207" t="s">
        <v>231</v>
      </c>
      <c r="F152" s="208" t="s">
        <v>232</v>
      </c>
      <c r="G152" s="209" t="s">
        <v>227</v>
      </c>
      <c r="H152" s="210">
        <v>3.9569999999999999</v>
      </c>
      <c r="I152" s="211"/>
      <c r="J152" s="212">
        <f>ROUND(I152*H152,2)</f>
        <v>0</v>
      </c>
      <c r="K152" s="208" t="s">
        <v>139</v>
      </c>
      <c r="L152" s="46"/>
      <c r="M152" s="213" t="s">
        <v>19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140</v>
      </c>
      <c r="AT152" s="217" t="s">
        <v>135</v>
      </c>
      <c r="AU152" s="217" t="s">
        <v>84</v>
      </c>
      <c r="AY152" s="19" t="s">
        <v>132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140</v>
      </c>
      <c r="BM152" s="217" t="s">
        <v>1443</v>
      </c>
    </row>
    <row r="153" s="2" customFormat="1">
      <c r="A153" s="40"/>
      <c r="B153" s="41"/>
      <c r="C153" s="42"/>
      <c r="D153" s="219" t="s">
        <v>142</v>
      </c>
      <c r="E153" s="42"/>
      <c r="F153" s="220" t="s">
        <v>234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142</v>
      </c>
      <c r="AU153" s="19" t="s">
        <v>84</v>
      </c>
    </row>
    <row r="154" s="14" customFormat="1">
      <c r="A154" s="14"/>
      <c r="B154" s="235"/>
      <c r="C154" s="236"/>
      <c r="D154" s="226" t="s">
        <v>144</v>
      </c>
      <c r="E154" s="236"/>
      <c r="F154" s="238" t="s">
        <v>1444</v>
      </c>
      <c r="G154" s="236"/>
      <c r="H154" s="239">
        <v>3.9569999999999999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144</v>
      </c>
      <c r="AU154" s="245" t="s">
        <v>84</v>
      </c>
      <c r="AV154" s="14" t="s">
        <v>84</v>
      </c>
      <c r="AW154" s="14" t="s">
        <v>4</v>
      </c>
      <c r="AX154" s="14" t="s">
        <v>82</v>
      </c>
      <c r="AY154" s="245" t="s">
        <v>132</v>
      </c>
    </row>
    <row r="155" s="2" customFormat="1" ht="33" customHeight="1">
      <c r="A155" s="40"/>
      <c r="B155" s="41"/>
      <c r="C155" s="206" t="s">
        <v>240</v>
      </c>
      <c r="D155" s="206" t="s">
        <v>135</v>
      </c>
      <c r="E155" s="207" t="s">
        <v>236</v>
      </c>
      <c r="F155" s="208" t="s">
        <v>237</v>
      </c>
      <c r="G155" s="209" t="s">
        <v>227</v>
      </c>
      <c r="H155" s="210">
        <v>1.319</v>
      </c>
      <c r="I155" s="211"/>
      <c r="J155" s="212">
        <f>ROUND(I155*H155,2)</f>
        <v>0</v>
      </c>
      <c r="K155" s="208" t="s">
        <v>139</v>
      </c>
      <c r="L155" s="46"/>
      <c r="M155" s="213" t="s">
        <v>19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140</v>
      </c>
      <c r="AT155" s="217" t="s">
        <v>135</v>
      </c>
      <c r="AU155" s="217" t="s">
        <v>84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140</v>
      </c>
      <c r="BM155" s="217" t="s">
        <v>1445</v>
      </c>
    </row>
    <row r="156" s="2" customFormat="1">
      <c r="A156" s="40"/>
      <c r="B156" s="41"/>
      <c r="C156" s="42"/>
      <c r="D156" s="219" t="s">
        <v>142</v>
      </c>
      <c r="E156" s="42"/>
      <c r="F156" s="220" t="s">
        <v>239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142</v>
      </c>
      <c r="AU156" s="19" t="s">
        <v>84</v>
      </c>
    </row>
    <row r="157" s="2" customFormat="1" ht="44.25" customHeight="1">
      <c r="A157" s="40"/>
      <c r="B157" s="41"/>
      <c r="C157" s="206" t="s">
        <v>246</v>
      </c>
      <c r="D157" s="206" t="s">
        <v>135</v>
      </c>
      <c r="E157" s="207" t="s">
        <v>241</v>
      </c>
      <c r="F157" s="208" t="s">
        <v>242</v>
      </c>
      <c r="G157" s="209" t="s">
        <v>227</v>
      </c>
      <c r="H157" s="210">
        <v>9.2330000000000005</v>
      </c>
      <c r="I157" s="211"/>
      <c r="J157" s="212">
        <f>ROUND(I157*H157,2)</f>
        <v>0</v>
      </c>
      <c r="K157" s="208" t="s">
        <v>139</v>
      </c>
      <c r="L157" s="46"/>
      <c r="M157" s="213" t="s">
        <v>19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140</v>
      </c>
      <c r="AT157" s="217" t="s">
        <v>135</v>
      </c>
      <c r="AU157" s="217" t="s">
        <v>84</v>
      </c>
      <c r="AY157" s="19" t="s">
        <v>132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140</v>
      </c>
      <c r="BM157" s="217" t="s">
        <v>1446</v>
      </c>
    </row>
    <row r="158" s="2" customFormat="1">
      <c r="A158" s="40"/>
      <c r="B158" s="41"/>
      <c r="C158" s="42"/>
      <c r="D158" s="219" t="s">
        <v>142</v>
      </c>
      <c r="E158" s="42"/>
      <c r="F158" s="220" t="s">
        <v>244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142</v>
      </c>
      <c r="AU158" s="19" t="s">
        <v>84</v>
      </c>
    </row>
    <row r="159" s="14" customFormat="1">
      <c r="A159" s="14"/>
      <c r="B159" s="235"/>
      <c r="C159" s="236"/>
      <c r="D159" s="226" t="s">
        <v>144</v>
      </c>
      <c r="E159" s="236"/>
      <c r="F159" s="238" t="s">
        <v>1447</v>
      </c>
      <c r="G159" s="236"/>
      <c r="H159" s="239">
        <v>9.2330000000000005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144</v>
      </c>
      <c r="AU159" s="245" t="s">
        <v>84</v>
      </c>
      <c r="AV159" s="14" t="s">
        <v>84</v>
      </c>
      <c r="AW159" s="14" t="s">
        <v>4</v>
      </c>
      <c r="AX159" s="14" t="s">
        <v>82</v>
      </c>
      <c r="AY159" s="245" t="s">
        <v>132</v>
      </c>
    </row>
    <row r="160" s="2" customFormat="1" ht="44.25" customHeight="1">
      <c r="A160" s="40"/>
      <c r="B160" s="41"/>
      <c r="C160" s="206" t="s">
        <v>184</v>
      </c>
      <c r="D160" s="206" t="s">
        <v>135</v>
      </c>
      <c r="E160" s="207" t="s">
        <v>270</v>
      </c>
      <c r="F160" s="208" t="s">
        <v>271</v>
      </c>
      <c r="G160" s="209" t="s">
        <v>227</v>
      </c>
      <c r="H160" s="210">
        <v>1.319</v>
      </c>
      <c r="I160" s="211"/>
      <c r="J160" s="212">
        <f>ROUND(I160*H160,2)</f>
        <v>0</v>
      </c>
      <c r="K160" s="208" t="s">
        <v>139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140</v>
      </c>
      <c r="AT160" s="217" t="s">
        <v>135</v>
      </c>
      <c r="AU160" s="217" t="s">
        <v>84</v>
      </c>
      <c r="AY160" s="19" t="s">
        <v>132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140</v>
      </c>
      <c r="BM160" s="217" t="s">
        <v>1448</v>
      </c>
    </row>
    <row r="161" s="2" customFormat="1">
      <c r="A161" s="40"/>
      <c r="B161" s="41"/>
      <c r="C161" s="42"/>
      <c r="D161" s="219" t="s">
        <v>142</v>
      </c>
      <c r="E161" s="42"/>
      <c r="F161" s="220" t="s">
        <v>273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142</v>
      </c>
      <c r="AU161" s="19" t="s">
        <v>84</v>
      </c>
    </row>
    <row r="162" s="12" customFormat="1" ht="22.8" customHeight="1">
      <c r="A162" s="12"/>
      <c r="B162" s="190"/>
      <c r="C162" s="191"/>
      <c r="D162" s="192" t="s">
        <v>73</v>
      </c>
      <c r="E162" s="204" t="s">
        <v>629</v>
      </c>
      <c r="F162" s="204" t="s">
        <v>630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SUM(P163:P164)</f>
        <v>0</v>
      </c>
      <c r="Q162" s="198"/>
      <c r="R162" s="199">
        <f>SUM(R163:R164)</f>
        <v>0</v>
      </c>
      <c r="S162" s="198"/>
      <c r="T162" s="200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82</v>
      </c>
      <c r="AY162" s="201" t="s">
        <v>132</v>
      </c>
      <c r="BK162" s="203">
        <f>SUM(BK163:BK164)</f>
        <v>0</v>
      </c>
    </row>
    <row r="163" s="2" customFormat="1" ht="55.5" customHeight="1">
      <c r="A163" s="40"/>
      <c r="B163" s="41"/>
      <c r="C163" s="206" t="s">
        <v>257</v>
      </c>
      <c r="D163" s="206" t="s">
        <v>135</v>
      </c>
      <c r="E163" s="207" t="s">
        <v>1449</v>
      </c>
      <c r="F163" s="208" t="s">
        <v>1450</v>
      </c>
      <c r="G163" s="209" t="s">
        <v>227</v>
      </c>
      <c r="H163" s="210">
        <v>1.3380000000000001</v>
      </c>
      <c r="I163" s="211"/>
      <c r="J163" s="212">
        <f>ROUND(I163*H163,2)</f>
        <v>0</v>
      </c>
      <c r="K163" s="208" t="s">
        <v>139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140</v>
      </c>
      <c r="AT163" s="217" t="s">
        <v>135</v>
      </c>
      <c r="AU163" s="217" t="s">
        <v>84</v>
      </c>
      <c r="AY163" s="19" t="s">
        <v>132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140</v>
      </c>
      <c r="BM163" s="217" t="s">
        <v>1451</v>
      </c>
    </row>
    <row r="164" s="2" customFormat="1">
      <c r="A164" s="40"/>
      <c r="B164" s="41"/>
      <c r="C164" s="42"/>
      <c r="D164" s="219" t="s">
        <v>142</v>
      </c>
      <c r="E164" s="42"/>
      <c r="F164" s="220" t="s">
        <v>1452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142</v>
      </c>
      <c r="AU164" s="19" t="s">
        <v>84</v>
      </c>
    </row>
    <row r="165" s="12" customFormat="1" ht="25.92" customHeight="1">
      <c r="A165" s="12"/>
      <c r="B165" s="190"/>
      <c r="C165" s="191"/>
      <c r="D165" s="192" t="s">
        <v>73</v>
      </c>
      <c r="E165" s="193" t="s">
        <v>287</v>
      </c>
      <c r="F165" s="193" t="s">
        <v>288</v>
      </c>
      <c r="G165" s="191"/>
      <c r="H165" s="191"/>
      <c r="I165" s="194"/>
      <c r="J165" s="195">
        <f>BK165</f>
        <v>0</v>
      </c>
      <c r="K165" s="191"/>
      <c r="L165" s="196"/>
      <c r="M165" s="197"/>
      <c r="N165" s="198"/>
      <c r="O165" s="198"/>
      <c r="P165" s="199">
        <f>P166+P201+P217+P222+P252+P264+P314+P350</f>
        <v>0</v>
      </c>
      <c r="Q165" s="198"/>
      <c r="R165" s="199">
        <f>R166+R201+R217+R222+R252+R264+R314+R350</f>
        <v>3.8190592400000001</v>
      </c>
      <c r="S165" s="198"/>
      <c r="T165" s="200">
        <f>T166+T201+T217+T222+T252+T264+T314+T350</f>
        <v>0.51011519999999999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84</v>
      </c>
      <c r="AT165" s="202" t="s">
        <v>73</v>
      </c>
      <c r="AU165" s="202" t="s">
        <v>74</v>
      </c>
      <c r="AY165" s="201" t="s">
        <v>132</v>
      </c>
      <c r="BK165" s="203">
        <f>BK166+BK201+BK217+BK222+BK252+BK264+BK314+BK350</f>
        <v>0</v>
      </c>
    </row>
    <row r="166" s="12" customFormat="1" ht="22.8" customHeight="1">
      <c r="A166" s="12"/>
      <c r="B166" s="190"/>
      <c r="C166" s="191"/>
      <c r="D166" s="192" t="s">
        <v>73</v>
      </c>
      <c r="E166" s="204" t="s">
        <v>1453</v>
      </c>
      <c r="F166" s="204" t="s">
        <v>1454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SUM(P167:P200)</f>
        <v>0</v>
      </c>
      <c r="Q166" s="198"/>
      <c r="R166" s="199">
        <f>SUM(R167:R200)</f>
        <v>1.2613128</v>
      </c>
      <c r="S166" s="198"/>
      <c r="T166" s="200">
        <f>SUM(T167:T200)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84</v>
      </c>
      <c r="AT166" s="202" t="s">
        <v>73</v>
      </c>
      <c r="AU166" s="202" t="s">
        <v>82</v>
      </c>
      <c r="AY166" s="201" t="s">
        <v>132</v>
      </c>
      <c r="BK166" s="203">
        <f>SUM(BK167:BK200)</f>
        <v>0</v>
      </c>
    </row>
    <row r="167" s="2" customFormat="1" ht="37.8" customHeight="1">
      <c r="A167" s="40"/>
      <c r="B167" s="41"/>
      <c r="C167" s="206" t="s">
        <v>263</v>
      </c>
      <c r="D167" s="206" t="s">
        <v>135</v>
      </c>
      <c r="E167" s="207" t="s">
        <v>1455</v>
      </c>
      <c r="F167" s="208" t="s">
        <v>1456</v>
      </c>
      <c r="G167" s="209" t="s">
        <v>138</v>
      </c>
      <c r="H167" s="210">
        <v>141.80000000000001</v>
      </c>
      <c r="I167" s="211"/>
      <c r="J167" s="212">
        <f>ROUND(I167*H167,2)</f>
        <v>0</v>
      </c>
      <c r="K167" s="208" t="s">
        <v>139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257</v>
      </c>
      <c r="AT167" s="217" t="s">
        <v>135</v>
      </c>
      <c r="AU167" s="217" t="s">
        <v>84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257</v>
      </c>
      <c r="BM167" s="217" t="s">
        <v>1457</v>
      </c>
    </row>
    <row r="168" s="2" customFormat="1">
      <c r="A168" s="40"/>
      <c r="B168" s="41"/>
      <c r="C168" s="42"/>
      <c r="D168" s="219" t="s">
        <v>142</v>
      </c>
      <c r="E168" s="42"/>
      <c r="F168" s="220" t="s">
        <v>1458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142</v>
      </c>
      <c r="AU168" s="19" t="s">
        <v>84</v>
      </c>
    </row>
    <row r="169" s="13" customFormat="1">
      <c r="A169" s="13"/>
      <c r="B169" s="224"/>
      <c r="C169" s="225"/>
      <c r="D169" s="226" t="s">
        <v>144</v>
      </c>
      <c r="E169" s="227" t="s">
        <v>19</v>
      </c>
      <c r="F169" s="228" t="s">
        <v>1410</v>
      </c>
      <c r="G169" s="225"/>
      <c r="H169" s="227" t="s">
        <v>19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144</v>
      </c>
      <c r="AU169" s="234" t="s">
        <v>84</v>
      </c>
      <c r="AV169" s="13" t="s">
        <v>82</v>
      </c>
      <c r="AW169" s="13" t="s">
        <v>36</v>
      </c>
      <c r="AX169" s="13" t="s">
        <v>74</v>
      </c>
      <c r="AY169" s="234" t="s">
        <v>132</v>
      </c>
    </row>
    <row r="170" s="14" customFormat="1">
      <c r="A170" s="14"/>
      <c r="B170" s="235"/>
      <c r="C170" s="236"/>
      <c r="D170" s="226" t="s">
        <v>144</v>
      </c>
      <c r="E170" s="237" t="s">
        <v>19</v>
      </c>
      <c r="F170" s="238" t="s">
        <v>1411</v>
      </c>
      <c r="G170" s="236"/>
      <c r="H170" s="239">
        <v>67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144</v>
      </c>
      <c r="AU170" s="245" t="s">
        <v>84</v>
      </c>
      <c r="AV170" s="14" t="s">
        <v>84</v>
      </c>
      <c r="AW170" s="14" t="s">
        <v>36</v>
      </c>
      <c r="AX170" s="14" t="s">
        <v>74</v>
      </c>
      <c r="AY170" s="245" t="s">
        <v>132</v>
      </c>
    </row>
    <row r="171" s="13" customFormat="1">
      <c r="A171" s="13"/>
      <c r="B171" s="224"/>
      <c r="C171" s="225"/>
      <c r="D171" s="226" t="s">
        <v>144</v>
      </c>
      <c r="E171" s="227" t="s">
        <v>19</v>
      </c>
      <c r="F171" s="228" t="s">
        <v>1412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144</v>
      </c>
      <c r="AU171" s="234" t="s">
        <v>84</v>
      </c>
      <c r="AV171" s="13" t="s">
        <v>82</v>
      </c>
      <c r="AW171" s="13" t="s">
        <v>36</v>
      </c>
      <c r="AX171" s="13" t="s">
        <v>74</v>
      </c>
      <c r="AY171" s="234" t="s">
        <v>132</v>
      </c>
    </row>
    <row r="172" s="14" customFormat="1">
      <c r="A172" s="14"/>
      <c r="B172" s="235"/>
      <c r="C172" s="236"/>
      <c r="D172" s="226" t="s">
        <v>144</v>
      </c>
      <c r="E172" s="237" t="s">
        <v>19</v>
      </c>
      <c r="F172" s="238" t="s">
        <v>1413</v>
      </c>
      <c r="G172" s="236"/>
      <c r="H172" s="239">
        <v>74.799999999999997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144</v>
      </c>
      <c r="AU172" s="245" t="s">
        <v>84</v>
      </c>
      <c r="AV172" s="14" t="s">
        <v>84</v>
      </c>
      <c r="AW172" s="14" t="s">
        <v>36</v>
      </c>
      <c r="AX172" s="14" t="s">
        <v>74</v>
      </c>
      <c r="AY172" s="245" t="s">
        <v>132</v>
      </c>
    </row>
    <row r="173" s="15" customFormat="1">
      <c r="A173" s="15"/>
      <c r="B173" s="246"/>
      <c r="C173" s="247"/>
      <c r="D173" s="226" t="s">
        <v>144</v>
      </c>
      <c r="E173" s="248" t="s">
        <v>19</v>
      </c>
      <c r="F173" s="249" t="s">
        <v>147</v>
      </c>
      <c r="G173" s="247"/>
      <c r="H173" s="250">
        <v>141.80000000000001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6" t="s">
        <v>144</v>
      </c>
      <c r="AU173" s="256" t="s">
        <v>84</v>
      </c>
      <c r="AV173" s="15" t="s">
        <v>140</v>
      </c>
      <c r="AW173" s="15" t="s">
        <v>36</v>
      </c>
      <c r="AX173" s="15" t="s">
        <v>82</v>
      </c>
      <c r="AY173" s="256" t="s">
        <v>132</v>
      </c>
    </row>
    <row r="174" s="2" customFormat="1" ht="16.5" customHeight="1">
      <c r="A174" s="40"/>
      <c r="B174" s="41"/>
      <c r="C174" s="260" t="s">
        <v>269</v>
      </c>
      <c r="D174" s="260" t="s">
        <v>602</v>
      </c>
      <c r="E174" s="261" t="s">
        <v>1459</v>
      </c>
      <c r="F174" s="262" t="s">
        <v>1460</v>
      </c>
      <c r="G174" s="263" t="s">
        <v>227</v>
      </c>
      <c r="H174" s="264">
        <v>0.044999999999999998</v>
      </c>
      <c r="I174" s="265"/>
      <c r="J174" s="266">
        <f>ROUND(I174*H174,2)</f>
        <v>0</v>
      </c>
      <c r="K174" s="262" t="s">
        <v>139</v>
      </c>
      <c r="L174" s="267"/>
      <c r="M174" s="268" t="s">
        <v>19</v>
      </c>
      <c r="N174" s="269" t="s">
        <v>45</v>
      </c>
      <c r="O174" s="86"/>
      <c r="P174" s="215">
        <f>O174*H174</f>
        <v>0</v>
      </c>
      <c r="Q174" s="215">
        <v>1</v>
      </c>
      <c r="R174" s="215">
        <f>Q174*H174</f>
        <v>0.044999999999999998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369</v>
      </c>
      <c r="AT174" s="217" t="s">
        <v>602</v>
      </c>
      <c r="AU174" s="217" t="s">
        <v>84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257</v>
      </c>
      <c r="BM174" s="217" t="s">
        <v>1461</v>
      </c>
    </row>
    <row r="175" s="13" customFormat="1">
      <c r="A175" s="13"/>
      <c r="B175" s="224"/>
      <c r="C175" s="225"/>
      <c r="D175" s="226" t="s">
        <v>144</v>
      </c>
      <c r="E175" s="227" t="s">
        <v>19</v>
      </c>
      <c r="F175" s="228" t="s">
        <v>1410</v>
      </c>
      <c r="G175" s="225"/>
      <c r="H175" s="227" t="s">
        <v>19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144</v>
      </c>
      <c r="AU175" s="234" t="s">
        <v>84</v>
      </c>
      <c r="AV175" s="13" t="s">
        <v>82</v>
      </c>
      <c r="AW175" s="13" t="s">
        <v>36</v>
      </c>
      <c r="AX175" s="13" t="s">
        <v>74</v>
      </c>
      <c r="AY175" s="234" t="s">
        <v>132</v>
      </c>
    </row>
    <row r="176" s="14" customFormat="1">
      <c r="A176" s="14"/>
      <c r="B176" s="235"/>
      <c r="C176" s="236"/>
      <c r="D176" s="226" t="s">
        <v>144</v>
      </c>
      <c r="E176" s="237" t="s">
        <v>19</v>
      </c>
      <c r="F176" s="238" t="s">
        <v>1411</v>
      </c>
      <c r="G176" s="236"/>
      <c r="H176" s="239">
        <v>67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144</v>
      </c>
      <c r="AU176" s="245" t="s">
        <v>84</v>
      </c>
      <c r="AV176" s="14" t="s">
        <v>84</v>
      </c>
      <c r="AW176" s="14" t="s">
        <v>36</v>
      </c>
      <c r="AX176" s="14" t="s">
        <v>74</v>
      </c>
      <c r="AY176" s="245" t="s">
        <v>132</v>
      </c>
    </row>
    <row r="177" s="13" customFormat="1">
      <c r="A177" s="13"/>
      <c r="B177" s="224"/>
      <c r="C177" s="225"/>
      <c r="D177" s="226" t="s">
        <v>144</v>
      </c>
      <c r="E177" s="227" t="s">
        <v>19</v>
      </c>
      <c r="F177" s="228" t="s">
        <v>1412</v>
      </c>
      <c r="G177" s="225"/>
      <c r="H177" s="227" t="s">
        <v>19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144</v>
      </c>
      <c r="AU177" s="234" t="s">
        <v>84</v>
      </c>
      <c r="AV177" s="13" t="s">
        <v>82</v>
      </c>
      <c r="AW177" s="13" t="s">
        <v>36</v>
      </c>
      <c r="AX177" s="13" t="s">
        <v>74</v>
      </c>
      <c r="AY177" s="234" t="s">
        <v>132</v>
      </c>
    </row>
    <row r="178" s="14" customFormat="1">
      <c r="A178" s="14"/>
      <c r="B178" s="235"/>
      <c r="C178" s="236"/>
      <c r="D178" s="226" t="s">
        <v>144</v>
      </c>
      <c r="E178" s="237" t="s">
        <v>19</v>
      </c>
      <c r="F178" s="238" t="s">
        <v>1413</v>
      </c>
      <c r="G178" s="236"/>
      <c r="H178" s="239">
        <v>74.799999999999997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144</v>
      </c>
      <c r="AU178" s="245" t="s">
        <v>84</v>
      </c>
      <c r="AV178" s="14" t="s">
        <v>84</v>
      </c>
      <c r="AW178" s="14" t="s">
        <v>36</v>
      </c>
      <c r="AX178" s="14" t="s">
        <v>74</v>
      </c>
      <c r="AY178" s="245" t="s">
        <v>132</v>
      </c>
    </row>
    <row r="179" s="15" customFormat="1">
      <c r="A179" s="15"/>
      <c r="B179" s="246"/>
      <c r="C179" s="247"/>
      <c r="D179" s="226" t="s">
        <v>144</v>
      </c>
      <c r="E179" s="248" t="s">
        <v>19</v>
      </c>
      <c r="F179" s="249" t="s">
        <v>147</v>
      </c>
      <c r="G179" s="247"/>
      <c r="H179" s="250">
        <v>141.80000000000001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6" t="s">
        <v>144</v>
      </c>
      <c r="AU179" s="256" t="s">
        <v>84</v>
      </c>
      <c r="AV179" s="15" t="s">
        <v>140</v>
      </c>
      <c r="AW179" s="15" t="s">
        <v>36</v>
      </c>
      <c r="AX179" s="15" t="s">
        <v>82</v>
      </c>
      <c r="AY179" s="256" t="s">
        <v>132</v>
      </c>
    </row>
    <row r="180" s="14" customFormat="1">
      <c r="A180" s="14"/>
      <c r="B180" s="235"/>
      <c r="C180" s="236"/>
      <c r="D180" s="226" t="s">
        <v>144</v>
      </c>
      <c r="E180" s="236"/>
      <c r="F180" s="238" t="s">
        <v>1462</v>
      </c>
      <c r="G180" s="236"/>
      <c r="H180" s="239">
        <v>0.044999999999999998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144</v>
      </c>
      <c r="AU180" s="245" t="s">
        <v>84</v>
      </c>
      <c r="AV180" s="14" t="s">
        <v>84</v>
      </c>
      <c r="AW180" s="14" t="s">
        <v>4</v>
      </c>
      <c r="AX180" s="14" t="s">
        <v>82</v>
      </c>
      <c r="AY180" s="245" t="s">
        <v>132</v>
      </c>
    </row>
    <row r="181" s="2" customFormat="1" ht="24.15" customHeight="1">
      <c r="A181" s="40"/>
      <c r="B181" s="41"/>
      <c r="C181" s="206" t="s">
        <v>276</v>
      </c>
      <c r="D181" s="206" t="s">
        <v>135</v>
      </c>
      <c r="E181" s="207" t="s">
        <v>1463</v>
      </c>
      <c r="F181" s="208" t="s">
        <v>1464</v>
      </c>
      <c r="G181" s="209" t="s">
        <v>138</v>
      </c>
      <c r="H181" s="210">
        <v>141.80000000000001</v>
      </c>
      <c r="I181" s="211"/>
      <c r="J181" s="212">
        <f>ROUND(I181*H181,2)</f>
        <v>0</v>
      </c>
      <c r="K181" s="208" t="s">
        <v>139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0.00088000000000000003</v>
      </c>
      <c r="R181" s="215">
        <f>Q181*H181</f>
        <v>0.12478400000000002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257</v>
      </c>
      <c r="AT181" s="217" t="s">
        <v>135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257</v>
      </c>
      <c r="BM181" s="217" t="s">
        <v>1465</v>
      </c>
    </row>
    <row r="182" s="2" customFormat="1">
      <c r="A182" s="40"/>
      <c r="B182" s="41"/>
      <c r="C182" s="42"/>
      <c r="D182" s="219" t="s">
        <v>142</v>
      </c>
      <c r="E182" s="42"/>
      <c r="F182" s="220" t="s">
        <v>1466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142</v>
      </c>
      <c r="AU182" s="19" t="s">
        <v>84</v>
      </c>
    </row>
    <row r="183" s="13" customFormat="1">
      <c r="A183" s="13"/>
      <c r="B183" s="224"/>
      <c r="C183" s="225"/>
      <c r="D183" s="226" t="s">
        <v>144</v>
      </c>
      <c r="E183" s="227" t="s">
        <v>19</v>
      </c>
      <c r="F183" s="228" t="s">
        <v>1410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144</v>
      </c>
      <c r="AU183" s="234" t="s">
        <v>84</v>
      </c>
      <c r="AV183" s="13" t="s">
        <v>82</v>
      </c>
      <c r="AW183" s="13" t="s">
        <v>36</v>
      </c>
      <c r="AX183" s="13" t="s">
        <v>74</v>
      </c>
      <c r="AY183" s="234" t="s">
        <v>132</v>
      </c>
    </row>
    <row r="184" s="14" customFormat="1">
      <c r="A184" s="14"/>
      <c r="B184" s="235"/>
      <c r="C184" s="236"/>
      <c r="D184" s="226" t="s">
        <v>144</v>
      </c>
      <c r="E184" s="237" t="s">
        <v>19</v>
      </c>
      <c r="F184" s="238" t="s">
        <v>1411</v>
      </c>
      <c r="G184" s="236"/>
      <c r="H184" s="239">
        <v>67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144</v>
      </c>
      <c r="AU184" s="245" t="s">
        <v>84</v>
      </c>
      <c r="AV184" s="14" t="s">
        <v>84</v>
      </c>
      <c r="AW184" s="14" t="s">
        <v>36</v>
      </c>
      <c r="AX184" s="14" t="s">
        <v>74</v>
      </c>
      <c r="AY184" s="245" t="s">
        <v>132</v>
      </c>
    </row>
    <row r="185" s="13" customFormat="1">
      <c r="A185" s="13"/>
      <c r="B185" s="224"/>
      <c r="C185" s="225"/>
      <c r="D185" s="226" t="s">
        <v>144</v>
      </c>
      <c r="E185" s="227" t="s">
        <v>19</v>
      </c>
      <c r="F185" s="228" t="s">
        <v>1412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144</v>
      </c>
      <c r="AU185" s="234" t="s">
        <v>84</v>
      </c>
      <c r="AV185" s="13" t="s">
        <v>82</v>
      </c>
      <c r="AW185" s="13" t="s">
        <v>36</v>
      </c>
      <c r="AX185" s="13" t="s">
        <v>74</v>
      </c>
      <c r="AY185" s="234" t="s">
        <v>132</v>
      </c>
    </row>
    <row r="186" s="14" customFormat="1">
      <c r="A186" s="14"/>
      <c r="B186" s="235"/>
      <c r="C186" s="236"/>
      <c r="D186" s="226" t="s">
        <v>144</v>
      </c>
      <c r="E186" s="237" t="s">
        <v>19</v>
      </c>
      <c r="F186" s="238" t="s">
        <v>1413</v>
      </c>
      <c r="G186" s="236"/>
      <c r="H186" s="239">
        <v>74.799999999999997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144</v>
      </c>
      <c r="AU186" s="245" t="s">
        <v>84</v>
      </c>
      <c r="AV186" s="14" t="s">
        <v>84</v>
      </c>
      <c r="AW186" s="14" t="s">
        <v>36</v>
      </c>
      <c r="AX186" s="14" t="s">
        <v>74</v>
      </c>
      <c r="AY186" s="245" t="s">
        <v>132</v>
      </c>
    </row>
    <row r="187" s="15" customFormat="1">
      <c r="A187" s="15"/>
      <c r="B187" s="246"/>
      <c r="C187" s="247"/>
      <c r="D187" s="226" t="s">
        <v>144</v>
      </c>
      <c r="E187" s="248" t="s">
        <v>19</v>
      </c>
      <c r="F187" s="249" t="s">
        <v>147</v>
      </c>
      <c r="G187" s="247"/>
      <c r="H187" s="250">
        <v>141.80000000000001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6" t="s">
        <v>144</v>
      </c>
      <c r="AU187" s="256" t="s">
        <v>84</v>
      </c>
      <c r="AV187" s="15" t="s">
        <v>140</v>
      </c>
      <c r="AW187" s="15" t="s">
        <v>36</v>
      </c>
      <c r="AX187" s="15" t="s">
        <v>82</v>
      </c>
      <c r="AY187" s="256" t="s">
        <v>132</v>
      </c>
    </row>
    <row r="188" s="2" customFormat="1" ht="44.25" customHeight="1">
      <c r="A188" s="40"/>
      <c r="B188" s="41"/>
      <c r="C188" s="260" t="s">
        <v>186</v>
      </c>
      <c r="D188" s="260" t="s">
        <v>602</v>
      </c>
      <c r="E188" s="261" t="s">
        <v>1467</v>
      </c>
      <c r="F188" s="262" t="s">
        <v>1468</v>
      </c>
      <c r="G188" s="263" t="s">
        <v>138</v>
      </c>
      <c r="H188" s="264">
        <v>165.268</v>
      </c>
      <c r="I188" s="265"/>
      <c r="J188" s="266">
        <f>ROUND(I188*H188,2)</f>
        <v>0</v>
      </c>
      <c r="K188" s="262" t="s">
        <v>139</v>
      </c>
      <c r="L188" s="267"/>
      <c r="M188" s="268" t="s">
        <v>19</v>
      </c>
      <c r="N188" s="269" t="s">
        <v>45</v>
      </c>
      <c r="O188" s="86"/>
      <c r="P188" s="215">
        <f>O188*H188</f>
        <v>0</v>
      </c>
      <c r="Q188" s="215">
        <v>0.0066</v>
      </c>
      <c r="R188" s="215">
        <f>Q188*H188</f>
        <v>1.0907688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369</v>
      </c>
      <c r="AT188" s="217" t="s">
        <v>602</v>
      </c>
      <c r="AU188" s="217" t="s">
        <v>84</v>
      </c>
      <c r="AY188" s="19" t="s">
        <v>132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257</v>
      </c>
      <c r="BM188" s="217" t="s">
        <v>1469</v>
      </c>
    </row>
    <row r="189" s="13" customFormat="1">
      <c r="A189" s="13"/>
      <c r="B189" s="224"/>
      <c r="C189" s="225"/>
      <c r="D189" s="226" t="s">
        <v>144</v>
      </c>
      <c r="E189" s="227" t="s">
        <v>19</v>
      </c>
      <c r="F189" s="228" t="s">
        <v>1410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144</v>
      </c>
      <c r="AU189" s="234" t="s">
        <v>84</v>
      </c>
      <c r="AV189" s="13" t="s">
        <v>82</v>
      </c>
      <c r="AW189" s="13" t="s">
        <v>36</v>
      </c>
      <c r="AX189" s="13" t="s">
        <v>74</v>
      </c>
      <c r="AY189" s="234" t="s">
        <v>132</v>
      </c>
    </row>
    <row r="190" s="14" customFormat="1">
      <c r="A190" s="14"/>
      <c r="B190" s="235"/>
      <c r="C190" s="236"/>
      <c r="D190" s="226" t="s">
        <v>144</v>
      </c>
      <c r="E190" s="237" t="s">
        <v>19</v>
      </c>
      <c r="F190" s="238" t="s">
        <v>1411</v>
      </c>
      <c r="G190" s="236"/>
      <c r="H190" s="239">
        <v>67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144</v>
      </c>
      <c r="AU190" s="245" t="s">
        <v>84</v>
      </c>
      <c r="AV190" s="14" t="s">
        <v>84</v>
      </c>
      <c r="AW190" s="14" t="s">
        <v>36</v>
      </c>
      <c r="AX190" s="14" t="s">
        <v>74</v>
      </c>
      <c r="AY190" s="245" t="s">
        <v>132</v>
      </c>
    </row>
    <row r="191" s="13" customFormat="1">
      <c r="A191" s="13"/>
      <c r="B191" s="224"/>
      <c r="C191" s="225"/>
      <c r="D191" s="226" t="s">
        <v>144</v>
      </c>
      <c r="E191" s="227" t="s">
        <v>19</v>
      </c>
      <c r="F191" s="228" t="s">
        <v>1412</v>
      </c>
      <c r="G191" s="225"/>
      <c r="H191" s="227" t="s">
        <v>19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144</v>
      </c>
      <c r="AU191" s="234" t="s">
        <v>84</v>
      </c>
      <c r="AV191" s="13" t="s">
        <v>82</v>
      </c>
      <c r="AW191" s="13" t="s">
        <v>36</v>
      </c>
      <c r="AX191" s="13" t="s">
        <v>74</v>
      </c>
      <c r="AY191" s="234" t="s">
        <v>132</v>
      </c>
    </row>
    <row r="192" s="14" customFormat="1">
      <c r="A192" s="14"/>
      <c r="B192" s="235"/>
      <c r="C192" s="236"/>
      <c r="D192" s="226" t="s">
        <v>144</v>
      </c>
      <c r="E192" s="237" t="s">
        <v>19</v>
      </c>
      <c r="F192" s="238" t="s">
        <v>1413</v>
      </c>
      <c r="G192" s="236"/>
      <c r="H192" s="239">
        <v>74.799999999999997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144</v>
      </c>
      <c r="AU192" s="245" t="s">
        <v>84</v>
      </c>
      <c r="AV192" s="14" t="s">
        <v>84</v>
      </c>
      <c r="AW192" s="14" t="s">
        <v>36</v>
      </c>
      <c r="AX192" s="14" t="s">
        <v>74</v>
      </c>
      <c r="AY192" s="245" t="s">
        <v>132</v>
      </c>
    </row>
    <row r="193" s="15" customFormat="1">
      <c r="A193" s="15"/>
      <c r="B193" s="246"/>
      <c r="C193" s="247"/>
      <c r="D193" s="226" t="s">
        <v>144</v>
      </c>
      <c r="E193" s="248" t="s">
        <v>19</v>
      </c>
      <c r="F193" s="249" t="s">
        <v>147</v>
      </c>
      <c r="G193" s="247"/>
      <c r="H193" s="250">
        <v>141.80000000000001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6" t="s">
        <v>144</v>
      </c>
      <c r="AU193" s="256" t="s">
        <v>84</v>
      </c>
      <c r="AV193" s="15" t="s">
        <v>140</v>
      </c>
      <c r="AW193" s="15" t="s">
        <v>36</v>
      </c>
      <c r="AX193" s="15" t="s">
        <v>82</v>
      </c>
      <c r="AY193" s="256" t="s">
        <v>132</v>
      </c>
    </row>
    <row r="194" s="14" customFormat="1">
      <c r="A194" s="14"/>
      <c r="B194" s="235"/>
      <c r="C194" s="236"/>
      <c r="D194" s="226" t="s">
        <v>144</v>
      </c>
      <c r="E194" s="236"/>
      <c r="F194" s="238" t="s">
        <v>1470</v>
      </c>
      <c r="G194" s="236"/>
      <c r="H194" s="239">
        <v>165.268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144</v>
      </c>
      <c r="AU194" s="245" t="s">
        <v>84</v>
      </c>
      <c r="AV194" s="14" t="s">
        <v>84</v>
      </c>
      <c r="AW194" s="14" t="s">
        <v>4</v>
      </c>
      <c r="AX194" s="14" t="s">
        <v>82</v>
      </c>
      <c r="AY194" s="245" t="s">
        <v>132</v>
      </c>
    </row>
    <row r="195" s="2" customFormat="1" ht="33" customHeight="1">
      <c r="A195" s="40"/>
      <c r="B195" s="41"/>
      <c r="C195" s="206" t="s">
        <v>7</v>
      </c>
      <c r="D195" s="206" t="s">
        <v>135</v>
      </c>
      <c r="E195" s="207" t="s">
        <v>1471</v>
      </c>
      <c r="F195" s="208" t="s">
        <v>1472</v>
      </c>
      <c r="G195" s="209" t="s">
        <v>194</v>
      </c>
      <c r="H195" s="210">
        <v>4</v>
      </c>
      <c r="I195" s="211"/>
      <c r="J195" s="212">
        <f>ROUND(I195*H195,2)</f>
        <v>0</v>
      </c>
      <c r="K195" s="208" t="s">
        <v>139</v>
      </c>
      <c r="L195" s="46"/>
      <c r="M195" s="213" t="s">
        <v>19</v>
      </c>
      <c r="N195" s="214" t="s">
        <v>45</v>
      </c>
      <c r="O195" s="86"/>
      <c r="P195" s="215">
        <f>O195*H195</f>
        <v>0</v>
      </c>
      <c r="Q195" s="215">
        <v>0.00019000000000000001</v>
      </c>
      <c r="R195" s="215">
        <f>Q195*H195</f>
        <v>0.00076000000000000004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257</v>
      </c>
      <c r="AT195" s="217" t="s">
        <v>135</v>
      </c>
      <c r="AU195" s="217" t="s">
        <v>84</v>
      </c>
      <c r="AY195" s="19" t="s">
        <v>132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82</v>
      </c>
      <c r="BK195" s="218">
        <f>ROUND(I195*H195,2)</f>
        <v>0</v>
      </c>
      <c r="BL195" s="19" t="s">
        <v>257</v>
      </c>
      <c r="BM195" s="217" t="s">
        <v>1473</v>
      </c>
    </row>
    <row r="196" s="2" customFormat="1">
      <c r="A196" s="40"/>
      <c r="B196" s="41"/>
      <c r="C196" s="42"/>
      <c r="D196" s="219" t="s">
        <v>142</v>
      </c>
      <c r="E196" s="42"/>
      <c r="F196" s="220" t="s">
        <v>1474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142</v>
      </c>
      <c r="AU196" s="19" t="s">
        <v>84</v>
      </c>
    </row>
    <row r="197" s="14" customFormat="1">
      <c r="A197" s="14"/>
      <c r="B197" s="235"/>
      <c r="C197" s="236"/>
      <c r="D197" s="226" t="s">
        <v>144</v>
      </c>
      <c r="E197" s="237" t="s">
        <v>19</v>
      </c>
      <c r="F197" s="238" t="s">
        <v>140</v>
      </c>
      <c r="G197" s="236"/>
      <c r="H197" s="239">
        <v>4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144</v>
      </c>
      <c r="AU197" s="245" t="s">
        <v>84</v>
      </c>
      <c r="AV197" s="14" t="s">
        <v>84</v>
      </c>
      <c r="AW197" s="14" t="s">
        <v>36</v>
      </c>
      <c r="AX197" s="14" t="s">
        <v>74</v>
      </c>
      <c r="AY197" s="245" t="s">
        <v>132</v>
      </c>
    </row>
    <row r="198" s="15" customFormat="1">
      <c r="A198" s="15"/>
      <c r="B198" s="246"/>
      <c r="C198" s="247"/>
      <c r="D198" s="226" t="s">
        <v>144</v>
      </c>
      <c r="E198" s="248" t="s">
        <v>19</v>
      </c>
      <c r="F198" s="249" t="s">
        <v>147</v>
      </c>
      <c r="G198" s="247"/>
      <c r="H198" s="250">
        <v>4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6" t="s">
        <v>144</v>
      </c>
      <c r="AU198" s="256" t="s">
        <v>84</v>
      </c>
      <c r="AV198" s="15" t="s">
        <v>140</v>
      </c>
      <c r="AW198" s="15" t="s">
        <v>36</v>
      </c>
      <c r="AX198" s="15" t="s">
        <v>82</v>
      </c>
      <c r="AY198" s="256" t="s">
        <v>132</v>
      </c>
    </row>
    <row r="199" s="2" customFormat="1" ht="55.5" customHeight="1">
      <c r="A199" s="40"/>
      <c r="B199" s="41"/>
      <c r="C199" s="206" t="s">
        <v>300</v>
      </c>
      <c r="D199" s="206" t="s">
        <v>135</v>
      </c>
      <c r="E199" s="207" t="s">
        <v>1475</v>
      </c>
      <c r="F199" s="208" t="s">
        <v>1476</v>
      </c>
      <c r="G199" s="209" t="s">
        <v>227</v>
      </c>
      <c r="H199" s="210">
        <v>1.2609999999999999</v>
      </c>
      <c r="I199" s="211"/>
      <c r="J199" s="212">
        <f>ROUND(I199*H199,2)</f>
        <v>0</v>
      </c>
      <c r="K199" s="208" t="s">
        <v>139</v>
      </c>
      <c r="L199" s="46"/>
      <c r="M199" s="213" t="s">
        <v>19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257</v>
      </c>
      <c r="AT199" s="217" t="s">
        <v>135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257</v>
      </c>
      <c r="BM199" s="217" t="s">
        <v>1477</v>
      </c>
    </row>
    <row r="200" s="2" customFormat="1">
      <c r="A200" s="40"/>
      <c r="B200" s="41"/>
      <c r="C200" s="42"/>
      <c r="D200" s="219" t="s">
        <v>142</v>
      </c>
      <c r="E200" s="42"/>
      <c r="F200" s="220" t="s">
        <v>1478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142</v>
      </c>
      <c r="AU200" s="19" t="s">
        <v>84</v>
      </c>
    </row>
    <row r="201" s="12" customFormat="1" ht="22.8" customHeight="1">
      <c r="A201" s="12"/>
      <c r="B201" s="190"/>
      <c r="C201" s="191"/>
      <c r="D201" s="192" t="s">
        <v>73</v>
      </c>
      <c r="E201" s="204" t="s">
        <v>1479</v>
      </c>
      <c r="F201" s="204" t="s">
        <v>1480</v>
      </c>
      <c r="G201" s="191"/>
      <c r="H201" s="191"/>
      <c r="I201" s="194"/>
      <c r="J201" s="205">
        <f>BK201</f>
        <v>0</v>
      </c>
      <c r="K201" s="191"/>
      <c r="L201" s="196"/>
      <c r="M201" s="197"/>
      <c r="N201" s="198"/>
      <c r="O201" s="198"/>
      <c r="P201" s="199">
        <f>SUM(P202:P216)</f>
        <v>0</v>
      </c>
      <c r="Q201" s="198"/>
      <c r="R201" s="199">
        <f>SUM(R202:R216)</f>
        <v>0.054179999999999999</v>
      </c>
      <c r="S201" s="198"/>
      <c r="T201" s="200">
        <f>SUM(T202:T216)</f>
        <v>0.029239999999999999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84</v>
      </c>
      <c r="AT201" s="202" t="s">
        <v>73</v>
      </c>
      <c r="AU201" s="202" t="s">
        <v>82</v>
      </c>
      <c r="AY201" s="201" t="s">
        <v>132</v>
      </c>
      <c r="BK201" s="203">
        <f>SUM(BK202:BK216)</f>
        <v>0</v>
      </c>
    </row>
    <row r="202" s="2" customFormat="1" ht="24.15" customHeight="1">
      <c r="A202" s="40"/>
      <c r="B202" s="41"/>
      <c r="C202" s="206" t="s">
        <v>311</v>
      </c>
      <c r="D202" s="206" t="s">
        <v>135</v>
      </c>
      <c r="E202" s="207" t="s">
        <v>1481</v>
      </c>
      <c r="F202" s="208" t="s">
        <v>1482</v>
      </c>
      <c r="G202" s="209" t="s">
        <v>180</v>
      </c>
      <c r="H202" s="210">
        <v>34.399999999999999</v>
      </c>
      <c r="I202" s="211"/>
      <c r="J202" s="212">
        <f>ROUND(I202*H202,2)</f>
        <v>0</v>
      </c>
      <c r="K202" s="208" t="s">
        <v>139</v>
      </c>
      <c r="L202" s="46"/>
      <c r="M202" s="213" t="s">
        <v>19</v>
      </c>
      <c r="N202" s="214" t="s">
        <v>45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257</v>
      </c>
      <c r="AT202" s="217" t="s">
        <v>135</v>
      </c>
      <c r="AU202" s="217" t="s">
        <v>84</v>
      </c>
      <c r="AY202" s="19" t="s">
        <v>132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257</v>
      </c>
      <c r="BM202" s="217" t="s">
        <v>1483</v>
      </c>
    </row>
    <row r="203" s="2" customFormat="1">
      <c r="A203" s="40"/>
      <c r="B203" s="41"/>
      <c r="C203" s="42"/>
      <c r="D203" s="219" t="s">
        <v>142</v>
      </c>
      <c r="E203" s="42"/>
      <c r="F203" s="220" t="s">
        <v>1484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142</v>
      </c>
      <c r="AU203" s="19" t="s">
        <v>84</v>
      </c>
    </row>
    <row r="204" s="13" customFormat="1">
      <c r="A204" s="13"/>
      <c r="B204" s="224"/>
      <c r="C204" s="225"/>
      <c r="D204" s="226" t="s">
        <v>144</v>
      </c>
      <c r="E204" s="227" t="s">
        <v>19</v>
      </c>
      <c r="F204" s="228" t="s">
        <v>1485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144</v>
      </c>
      <c r="AU204" s="234" t="s">
        <v>84</v>
      </c>
      <c r="AV204" s="13" t="s">
        <v>82</v>
      </c>
      <c r="AW204" s="13" t="s">
        <v>36</v>
      </c>
      <c r="AX204" s="13" t="s">
        <v>74</v>
      </c>
      <c r="AY204" s="234" t="s">
        <v>132</v>
      </c>
    </row>
    <row r="205" s="14" customFormat="1">
      <c r="A205" s="14"/>
      <c r="B205" s="235"/>
      <c r="C205" s="236"/>
      <c r="D205" s="226" t="s">
        <v>144</v>
      </c>
      <c r="E205" s="237" t="s">
        <v>19</v>
      </c>
      <c r="F205" s="238" t="s">
        <v>1486</v>
      </c>
      <c r="G205" s="236"/>
      <c r="H205" s="239">
        <v>34.399999999999999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144</v>
      </c>
      <c r="AU205" s="245" t="s">
        <v>84</v>
      </c>
      <c r="AV205" s="14" t="s">
        <v>84</v>
      </c>
      <c r="AW205" s="14" t="s">
        <v>36</v>
      </c>
      <c r="AX205" s="14" t="s">
        <v>74</v>
      </c>
      <c r="AY205" s="245" t="s">
        <v>132</v>
      </c>
    </row>
    <row r="206" s="15" customFormat="1">
      <c r="A206" s="15"/>
      <c r="B206" s="246"/>
      <c r="C206" s="247"/>
      <c r="D206" s="226" t="s">
        <v>144</v>
      </c>
      <c r="E206" s="248" t="s">
        <v>19</v>
      </c>
      <c r="F206" s="249" t="s">
        <v>147</v>
      </c>
      <c r="G206" s="247"/>
      <c r="H206" s="250">
        <v>34.399999999999999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6" t="s">
        <v>144</v>
      </c>
      <c r="AU206" s="256" t="s">
        <v>84</v>
      </c>
      <c r="AV206" s="15" t="s">
        <v>140</v>
      </c>
      <c r="AW206" s="15" t="s">
        <v>36</v>
      </c>
      <c r="AX206" s="15" t="s">
        <v>82</v>
      </c>
      <c r="AY206" s="256" t="s">
        <v>132</v>
      </c>
    </row>
    <row r="207" s="2" customFormat="1" ht="24.15" customHeight="1">
      <c r="A207" s="40"/>
      <c r="B207" s="41"/>
      <c r="C207" s="260" t="s">
        <v>323</v>
      </c>
      <c r="D207" s="260" t="s">
        <v>602</v>
      </c>
      <c r="E207" s="261" t="s">
        <v>1487</v>
      </c>
      <c r="F207" s="262" t="s">
        <v>1488</v>
      </c>
      <c r="G207" s="263" t="s">
        <v>180</v>
      </c>
      <c r="H207" s="264">
        <v>36.119999999999997</v>
      </c>
      <c r="I207" s="265"/>
      <c r="J207" s="266">
        <f>ROUND(I207*H207,2)</f>
        <v>0</v>
      </c>
      <c r="K207" s="262" t="s">
        <v>139</v>
      </c>
      <c r="L207" s="267"/>
      <c r="M207" s="268" t="s">
        <v>19</v>
      </c>
      <c r="N207" s="269" t="s">
        <v>45</v>
      </c>
      <c r="O207" s="86"/>
      <c r="P207" s="215">
        <f>O207*H207</f>
        <v>0</v>
      </c>
      <c r="Q207" s="215">
        <v>0.0015</v>
      </c>
      <c r="R207" s="215">
        <f>Q207*H207</f>
        <v>0.054179999999999999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369</v>
      </c>
      <c r="AT207" s="217" t="s">
        <v>602</v>
      </c>
      <c r="AU207" s="217" t="s">
        <v>84</v>
      </c>
      <c r="AY207" s="19" t="s">
        <v>132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257</v>
      </c>
      <c r="BM207" s="217" t="s">
        <v>1489</v>
      </c>
    </row>
    <row r="208" s="13" customFormat="1">
      <c r="A208" s="13"/>
      <c r="B208" s="224"/>
      <c r="C208" s="225"/>
      <c r="D208" s="226" t="s">
        <v>144</v>
      </c>
      <c r="E208" s="227" t="s">
        <v>19</v>
      </c>
      <c r="F208" s="228" t="s">
        <v>1485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144</v>
      </c>
      <c r="AU208" s="234" t="s">
        <v>84</v>
      </c>
      <c r="AV208" s="13" t="s">
        <v>82</v>
      </c>
      <c r="AW208" s="13" t="s">
        <v>36</v>
      </c>
      <c r="AX208" s="13" t="s">
        <v>74</v>
      </c>
      <c r="AY208" s="234" t="s">
        <v>132</v>
      </c>
    </row>
    <row r="209" s="14" customFormat="1">
      <c r="A209" s="14"/>
      <c r="B209" s="235"/>
      <c r="C209" s="236"/>
      <c r="D209" s="226" t="s">
        <v>144</v>
      </c>
      <c r="E209" s="237" t="s">
        <v>19</v>
      </c>
      <c r="F209" s="238" t="s">
        <v>1486</v>
      </c>
      <c r="G209" s="236"/>
      <c r="H209" s="239">
        <v>34.399999999999999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144</v>
      </c>
      <c r="AU209" s="245" t="s">
        <v>84</v>
      </c>
      <c r="AV209" s="14" t="s">
        <v>84</v>
      </c>
      <c r="AW209" s="14" t="s">
        <v>36</v>
      </c>
      <c r="AX209" s="14" t="s">
        <v>74</v>
      </c>
      <c r="AY209" s="245" t="s">
        <v>132</v>
      </c>
    </row>
    <row r="210" s="15" customFormat="1">
      <c r="A210" s="15"/>
      <c r="B210" s="246"/>
      <c r="C210" s="247"/>
      <c r="D210" s="226" t="s">
        <v>144</v>
      </c>
      <c r="E210" s="248" t="s">
        <v>19</v>
      </c>
      <c r="F210" s="249" t="s">
        <v>147</v>
      </c>
      <c r="G210" s="247"/>
      <c r="H210" s="250">
        <v>34.399999999999999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6" t="s">
        <v>144</v>
      </c>
      <c r="AU210" s="256" t="s">
        <v>84</v>
      </c>
      <c r="AV210" s="15" t="s">
        <v>140</v>
      </c>
      <c r="AW210" s="15" t="s">
        <v>36</v>
      </c>
      <c r="AX210" s="15" t="s">
        <v>82</v>
      </c>
      <c r="AY210" s="256" t="s">
        <v>132</v>
      </c>
    </row>
    <row r="211" s="14" customFormat="1">
      <c r="A211" s="14"/>
      <c r="B211" s="235"/>
      <c r="C211" s="236"/>
      <c r="D211" s="226" t="s">
        <v>144</v>
      </c>
      <c r="E211" s="236"/>
      <c r="F211" s="238" t="s">
        <v>1490</v>
      </c>
      <c r="G211" s="236"/>
      <c r="H211" s="239">
        <v>36.119999999999997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144</v>
      </c>
      <c r="AU211" s="245" t="s">
        <v>84</v>
      </c>
      <c r="AV211" s="14" t="s">
        <v>84</v>
      </c>
      <c r="AW211" s="14" t="s">
        <v>4</v>
      </c>
      <c r="AX211" s="14" t="s">
        <v>82</v>
      </c>
      <c r="AY211" s="245" t="s">
        <v>132</v>
      </c>
    </row>
    <row r="212" s="2" customFormat="1" ht="37.8" customHeight="1">
      <c r="A212" s="40"/>
      <c r="B212" s="41"/>
      <c r="C212" s="206" t="s">
        <v>188</v>
      </c>
      <c r="D212" s="206" t="s">
        <v>135</v>
      </c>
      <c r="E212" s="207" t="s">
        <v>1491</v>
      </c>
      <c r="F212" s="208" t="s">
        <v>1492</v>
      </c>
      <c r="G212" s="209" t="s">
        <v>180</v>
      </c>
      <c r="H212" s="210">
        <v>34.399999999999999</v>
      </c>
      <c r="I212" s="211"/>
      <c r="J212" s="212">
        <f>ROUND(I212*H212,2)</f>
        <v>0</v>
      </c>
      <c r="K212" s="208" t="s">
        <v>139</v>
      </c>
      <c r="L212" s="46"/>
      <c r="M212" s="213" t="s">
        <v>19</v>
      </c>
      <c r="N212" s="214" t="s">
        <v>45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0.00084999999999999995</v>
      </c>
      <c r="T212" s="216">
        <f>S212*H212</f>
        <v>0.029239999999999999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257</v>
      </c>
      <c r="AT212" s="217" t="s">
        <v>135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257</v>
      </c>
      <c r="BM212" s="217" t="s">
        <v>1493</v>
      </c>
    </row>
    <row r="213" s="2" customFormat="1">
      <c r="A213" s="40"/>
      <c r="B213" s="41"/>
      <c r="C213" s="42"/>
      <c r="D213" s="219" t="s">
        <v>142</v>
      </c>
      <c r="E213" s="42"/>
      <c r="F213" s="220" t="s">
        <v>1494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142</v>
      </c>
      <c r="AU213" s="19" t="s">
        <v>84</v>
      </c>
    </row>
    <row r="214" s="13" customFormat="1">
      <c r="A214" s="13"/>
      <c r="B214" s="224"/>
      <c r="C214" s="225"/>
      <c r="D214" s="226" t="s">
        <v>144</v>
      </c>
      <c r="E214" s="227" t="s">
        <v>19</v>
      </c>
      <c r="F214" s="228" t="s">
        <v>1485</v>
      </c>
      <c r="G214" s="225"/>
      <c r="H214" s="227" t="s">
        <v>19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144</v>
      </c>
      <c r="AU214" s="234" t="s">
        <v>84</v>
      </c>
      <c r="AV214" s="13" t="s">
        <v>82</v>
      </c>
      <c r="AW214" s="13" t="s">
        <v>36</v>
      </c>
      <c r="AX214" s="13" t="s">
        <v>74</v>
      </c>
      <c r="AY214" s="234" t="s">
        <v>132</v>
      </c>
    </row>
    <row r="215" s="14" customFormat="1">
      <c r="A215" s="14"/>
      <c r="B215" s="235"/>
      <c r="C215" s="236"/>
      <c r="D215" s="226" t="s">
        <v>144</v>
      </c>
      <c r="E215" s="237" t="s">
        <v>19</v>
      </c>
      <c r="F215" s="238" t="s">
        <v>1486</v>
      </c>
      <c r="G215" s="236"/>
      <c r="H215" s="239">
        <v>34.399999999999999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144</v>
      </c>
      <c r="AU215" s="245" t="s">
        <v>84</v>
      </c>
      <c r="AV215" s="14" t="s">
        <v>84</v>
      </c>
      <c r="AW215" s="14" t="s">
        <v>36</v>
      </c>
      <c r="AX215" s="14" t="s">
        <v>74</v>
      </c>
      <c r="AY215" s="245" t="s">
        <v>132</v>
      </c>
    </row>
    <row r="216" s="15" customFormat="1">
      <c r="A216" s="15"/>
      <c r="B216" s="246"/>
      <c r="C216" s="247"/>
      <c r="D216" s="226" t="s">
        <v>144</v>
      </c>
      <c r="E216" s="248" t="s">
        <v>19</v>
      </c>
      <c r="F216" s="249" t="s">
        <v>147</v>
      </c>
      <c r="G216" s="247"/>
      <c r="H216" s="250">
        <v>34.399999999999999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6" t="s">
        <v>144</v>
      </c>
      <c r="AU216" s="256" t="s">
        <v>84</v>
      </c>
      <c r="AV216" s="15" t="s">
        <v>140</v>
      </c>
      <c r="AW216" s="15" t="s">
        <v>36</v>
      </c>
      <c r="AX216" s="15" t="s">
        <v>82</v>
      </c>
      <c r="AY216" s="256" t="s">
        <v>132</v>
      </c>
    </row>
    <row r="217" s="12" customFormat="1" ht="22.8" customHeight="1">
      <c r="A217" s="12"/>
      <c r="B217" s="190"/>
      <c r="C217" s="191"/>
      <c r="D217" s="192" t="s">
        <v>73</v>
      </c>
      <c r="E217" s="204" t="s">
        <v>289</v>
      </c>
      <c r="F217" s="204" t="s">
        <v>290</v>
      </c>
      <c r="G217" s="191"/>
      <c r="H217" s="191"/>
      <c r="I217" s="194"/>
      <c r="J217" s="205">
        <f>BK217</f>
        <v>0</v>
      </c>
      <c r="K217" s="191"/>
      <c r="L217" s="196"/>
      <c r="M217" s="197"/>
      <c r="N217" s="198"/>
      <c r="O217" s="198"/>
      <c r="P217" s="199">
        <f>SUM(P218:P221)</f>
        <v>0</v>
      </c>
      <c r="Q217" s="198"/>
      <c r="R217" s="199">
        <f>SUM(R218:R221)</f>
        <v>0</v>
      </c>
      <c r="S217" s="198"/>
      <c r="T217" s="200">
        <f>SUM(T218:T221)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1" t="s">
        <v>84</v>
      </c>
      <c r="AT217" s="202" t="s">
        <v>73</v>
      </c>
      <c r="AU217" s="202" t="s">
        <v>82</v>
      </c>
      <c r="AY217" s="201" t="s">
        <v>132</v>
      </c>
      <c r="BK217" s="203">
        <f>SUM(BK218:BK221)</f>
        <v>0</v>
      </c>
    </row>
    <row r="218" s="2" customFormat="1" ht="24.15" customHeight="1">
      <c r="A218" s="40"/>
      <c r="B218" s="41"/>
      <c r="C218" s="206" t="s">
        <v>336</v>
      </c>
      <c r="D218" s="206" t="s">
        <v>135</v>
      </c>
      <c r="E218" s="207" t="s">
        <v>1495</v>
      </c>
      <c r="F218" s="208" t="s">
        <v>1496</v>
      </c>
      <c r="G218" s="209" t="s">
        <v>180</v>
      </c>
      <c r="H218" s="210">
        <v>12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45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257</v>
      </c>
      <c r="AT218" s="217" t="s">
        <v>135</v>
      </c>
      <c r="AU218" s="217" t="s">
        <v>84</v>
      </c>
      <c r="AY218" s="19" t="s">
        <v>132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257</v>
      </c>
      <c r="BM218" s="217" t="s">
        <v>1497</v>
      </c>
    </row>
    <row r="219" s="13" customFormat="1">
      <c r="A219" s="13"/>
      <c r="B219" s="224"/>
      <c r="C219" s="225"/>
      <c r="D219" s="226" t="s">
        <v>144</v>
      </c>
      <c r="E219" s="227" t="s">
        <v>19</v>
      </c>
      <c r="F219" s="228" t="s">
        <v>1498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144</v>
      </c>
      <c r="AU219" s="234" t="s">
        <v>84</v>
      </c>
      <c r="AV219" s="13" t="s">
        <v>82</v>
      </c>
      <c r="AW219" s="13" t="s">
        <v>36</v>
      </c>
      <c r="AX219" s="13" t="s">
        <v>74</v>
      </c>
      <c r="AY219" s="234" t="s">
        <v>132</v>
      </c>
    </row>
    <row r="220" s="14" customFormat="1">
      <c r="A220" s="14"/>
      <c r="B220" s="235"/>
      <c r="C220" s="236"/>
      <c r="D220" s="226" t="s">
        <v>144</v>
      </c>
      <c r="E220" s="237" t="s">
        <v>19</v>
      </c>
      <c r="F220" s="238" t="s">
        <v>1499</v>
      </c>
      <c r="G220" s="236"/>
      <c r="H220" s="239">
        <v>12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144</v>
      </c>
      <c r="AU220" s="245" t="s">
        <v>84</v>
      </c>
      <c r="AV220" s="14" t="s">
        <v>84</v>
      </c>
      <c r="AW220" s="14" t="s">
        <v>36</v>
      </c>
      <c r="AX220" s="14" t="s">
        <v>74</v>
      </c>
      <c r="AY220" s="245" t="s">
        <v>132</v>
      </c>
    </row>
    <row r="221" s="15" customFormat="1">
      <c r="A221" s="15"/>
      <c r="B221" s="246"/>
      <c r="C221" s="247"/>
      <c r="D221" s="226" t="s">
        <v>144</v>
      </c>
      <c r="E221" s="248" t="s">
        <v>19</v>
      </c>
      <c r="F221" s="249" t="s">
        <v>147</v>
      </c>
      <c r="G221" s="247"/>
      <c r="H221" s="250">
        <v>12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144</v>
      </c>
      <c r="AU221" s="256" t="s">
        <v>84</v>
      </c>
      <c r="AV221" s="15" t="s">
        <v>140</v>
      </c>
      <c r="AW221" s="15" t="s">
        <v>36</v>
      </c>
      <c r="AX221" s="15" t="s">
        <v>82</v>
      </c>
      <c r="AY221" s="256" t="s">
        <v>132</v>
      </c>
    </row>
    <row r="222" s="12" customFormat="1" ht="22.8" customHeight="1">
      <c r="A222" s="12"/>
      <c r="B222" s="190"/>
      <c r="C222" s="191"/>
      <c r="D222" s="192" t="s">
        <v>73</v>
      </c>
      <c r="E222" s="204" t="s">
        <v>1500</v>
      </c>
      <c r="F222" s="204" t="s">
        <v>1501</v>
      </c>
      <c r="G222" s="191"/>
      <c r="H222" s="191"/>
      <c r="I222" s="194"/>
      <c r="J222" s="205">
        <f>BK222</f>
        <v>0</v>
      </c>
      <c r="K222" s="191"/>
      <c r="L222" s="196"/>
      <c r="M222" s="197"/>
      <c r="N222" s="198"/>
      <c r="O222" s="198"/>
      <c r="P222" s="199">
        <f>SUM(P223:P251)</f>
        <v>0</v>
      </c>
      <c r="Q222" s="198"/>
      <c r="R222" s="199">
        <f>SUM(R223:R251)</f>
        <v>0.235456</v>
      </c>
      <c r="S222" s="198"/>
      <c r="T222" s="200">
        <f>SUM(T223:T251)</f>
        <v>0.19259199999999999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84</v>
      </c>
      <c r="AT222" s="202" t="s">
        <v>73</v>
      </c>
      <c r="AU222" s="202" t="s">
        <v>82</v>
      </c>
      <c r="AY222" s="201" t="s">
        <v>132</v>
      </c>
      <c r="BK222" s="203">
        <f>SUM(BK223:BK251)</f>
        <v>0</v>
      </c>
    </row>
    <row r="223" s="2" customFormat="1" ht="37.8" customHeight="1">
      <c r="A223" s="40"/>
      <c r="B223" s="41"/>
      <c r="C223" s="206" t="s">
        <v>344</v>
      </c>
      <c r="D223" s="206" t="s">
        <v>135</v>
      </c>
      <c r="E223" s="207" t="s">
        <v>1502</v>
      </c>
      <c r="F223" s="208" t="s">
        <v>1503</v>
      </c>
      <c r="G223" s="209" t="s">
        <v>180</v>
      </c>
      <c r="H223" s="210">
        <v>19.199999999999999</v>
      </c>
      <c r="I223" s="211"/>
      <c r="J223" s="212">
        <f>ROUND(I223*H223,2)</f>
        <v>0</v>
      </c>
      <c r="K223" s="208" t="s">
        <v>139</v>
      </c>
      <c r="L223" s="46"/>
      <c r="M223" s="213" t="s">
        <v>19</v>
      </c>
      <c r="N223" s="214" t="s">
        <v>45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0.0033800000000000002</v>
      </c>
      <c r="T223" s="216">
        <f>S223*H223</f>
        <v>0.064895999999999995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257</v>
      </c>
      <c r="AT223" s="217" t="s">
        <v>135</v>
      </c>
      <c r="AU223" s="217" t="s">
        <v>84</v>
      </c>
      <c r="AY223" s="19" t="s">
        <v>132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82</v>
      </c>
      <c r="BK223" s="218">
        <f>ROUND(I223*H223,2)</f>
        <v>0</v>
      </c>
      <c r="BL223" s="19" t="s">
        <v>257</v>
      </c>
      <c r="BM223" s="217" t="s">
        <v>1504</v>
      </c>
    </row>
    <row r="224" s="2" customFormat="1">
      <c r="A224" s="40"/>
      <c r="B224" s="41"/>
      <c r="C224" s="42"/>
      <c r="D224" s="219" t="s">
        <v>142</v>
      </c>
      <c r="E224" s="42"/>
      <c r="F224" s="220" t="s">
        <v>1505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142</v>
      </c>
      <c r="AU224" s="19" t="s">
        <v>84</v>
      </c>
    </row>
    <row r="225" s="14" customFormat="1">
      <c r="A225" s="14"/>
      <c r="B225" s="235"/>
      <c r="C225" s="236"/>
      <c r="D225" s="226" t="s">
        <v>144</v>
      </c>
      <c r="E225" s="237" t="s">
        <v>19</v>
      </c>
      <c r="F225" s="238" t="s">
        <v>1506</v>
      </c>
      <c r="G225" s="236"/>
      <c r="H225" s="239">
        <v>19.199999999999999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144</v>
      </c>
      <c r="AU225" s="245" t="s">
        <v>84</v>
      </c>
      <c r="AV225" s="14" t="s">
        <v>84</v>
      </c>
      <c r="AW225" s="14" t="s">
        <v>36</v>
      </c>
      <c r="AX225" s="14" t="s">
        <v>74</v>
      </c>
      <c r="AY225" s="245" t="s">
        <v>132</v>
      </c>
    </row>
    <row r="226" s="15" customFormat="1">
      <c r="A226" s="15"/>
      <c r="B226" s="246"/>
      <c r="C226" s="247"/>
      <c r="D226" s="226" t="s">
        <v>144</v>
      </c>
      <c r="E226" s="248" t="s">
        <v>19</v>
      </c>
      <c r="F226" s="249" t="s">
        <v>147</v>
      </c>
      <c r="G226" s="247"/>
      <c r="H226" s="250">
        <v>19.199999999999999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6" t="s">
        <v>144</v>
      </c>
      <c r="AU226" s="256" t="s">
        <v>84</v>
      </c>
      <c r="AV226" s="15" t="s">
        <v>140</v>
      </c>
      <c r="AW226" s="15" t="s">
        <v>36</v>
      </c>
      <c r="AX226" s="15" t="s">
        <v>82</v>
      </c>
      <c r="AY226" s="256" t="s">
        <v>132</v>
      </c>
    </row>
    <row r="227" s="2" customFormat="1" ht="21.75" customHeight="1">
      <c r="A227" s="40"/>
      <c r="B227" s="41"/>
      <c r="C227" s="206" t="s">
        <v>349</v>
      </c>
      <c r="D227" s="206" t="s">
        <v>135</v>
      </c>
      <c r="E227" s="207" t="s">
        <v>1507</v>
      </c>
      <c r="F227" s="208" t="s">
        <v>1508</v>
      </c>
      <c r="G227" s="209" t="s">
        <v>180</v>
      </c>
      <c r="H227" s="210">
        <v>36.799999999999997</v>
      </c>
      <c r="I227" s="211"/>
      <c r="J227" s="212">
        <f>ROUND(I227*H227,2)</f>
        <v>0</v>
      </c>
      <c r="K227" s="208" t="s">
        <v>139</v>
      </c>
      <c r="L227" s="46"/>
      <c r="M227" s="213" t="s">
        <v>19</v>
      </c>
      <c r="N227" s="214" t="s">
        <v>45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0.0016999999999999999</v>
      </c>
      <c r="T227" s="216">
        <f>S227*H227</f>
        <v>0.062559999999999991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257</v>
      </c>
      <c r="AT227" s="217" t="s">
        <v>135</v>
      </c>
      <c r="AU227" s="217" t="s">
        <v>84</v>
      </c>
      <c r="AY227" s="19" t="s">
        <v>132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257</v>
      </c>
      <c r="BM227" s="217" t="s">
        <v>1509</v>
      </c>
    </row>
    <row r="228" s="2" customFormat="1">
      <c r="A228" s="40"/>
      <c r="B228" s="41"/>
      <c r="C228" s="42"/>
      <c r="D228" s="219" t="s">
        <v>142</v>
      </c>
      <c r="E228" s="42"/>
      <c r="F228" s="220" t="s">
        <v>1510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142</v>
      </c>
      <c r="AU228" s="19" t="s">
        <v>84</v>
      </c>
    </row>
    <row r="229" s="14" customFormat="1">
      <c r="A229" s="14"/>
      <c r="B229" s="235"/>
      <c r="C229" s="236"/>
      <c r="D229" s="226" t="s">
        <v>144</v>
      </c>
      <c r="E229" s="237" t="s">
        <v>19</v>
      </c>
      <c r="F229" s="238" t="s">
        <v>1511</v>
      </c>
      <c r="G229" s="236"/>
      <c r="H229" s="239">
        <v>36.799999999999997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144</v>
      </c>
      <c r="AU229" s="245" t="s">
        <v>84</v>
      </c>
      <c r="AV229" s="14" t="s">
        <v>84</v>
      </c>
      <c r="AW229" s="14" t="s">
        <v>36</v>
      </c>
      <c r="AX229" s="14" t="s">
        <v>74</v>
      </c>
      <c r="AY229" s="245" t="s">
        <v>132</v>
      </c>
    </row>
    <row r="230" s="15" customFormat="1">
      <c r="A230" s="15"/>
      <c r="B230" s="246"/>
      <c r="C230" s="247"/>
      <c r="D230" s="226" t="s">
        <v>144</v>
      </c>
      <c r="E230" s="248" t="s">
        <v>19</v>
      </c>
      <c r="F230" s="249" t="s">
        <v>147</v>
      </c>
      <c r="G230" s="247"/>
      <c r="H230" s="250">
        <v>36.799999999999997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6" t="s">
        <v>144</v>
      </c>
      <c r="AU230" s="256" t="s">
        <v>84</v>
      </c>
      <c r="AV230" s="15" t="s">
        <v>140</v>
      </c>
      <c r="AW230" s="15" t="s">
        <v>36</v>
      </c>
      <c r="AX230" s="15" t="s">
        <v>82</v>
      </c>
      <c r="AY230" s="256" t="s">
        <v>132</v>
      </c>
    </row>
    <row r="231" s="2" customFormat="1" ht="24.15" customHeight="1">
      <c r="A231" s="40"/>
      <c r="B231" s="41"/>
      <c r="C231" s="206" t="s">
        <v>354</v>
      </c>
      <c r="D231" s="206" t="s">
        <v>135</v>
      </c>
      <c r="E231" s="207" t="s">
        <v>1512</v>
      </c>
      <c r="F231" s="208" t="s">
        <v>1513</v>
      </c>
      <c r="G231" s="209" t="s">
        <v>180</v>
      </c>
      <c r="H231" s="210">
        <v>36.799999999999997</v>
      </c>
      <c r="I231" s="211"/>
      <c r="J231" s="212">
        <f>ROUND(I231*H231,2)</f>
        <v>0</v>
      </c>
      <c r="K231" s="208" t="s">
        <v>139</v>
      </c>
      <c r="L231" s="46"/>
      <c r="M231" s="213" t="s">
        <v>19</v>
      </c>
      <c r="N231" s="214" t="s">
        <v>45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0.0017700000000000001</v>
      </c>
      <c r="T231" s="216">
        <f>S231*H231</f>
        <v>0.065135999999999999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257</v>
      </c>
      <c r="AT231" s="217" t="s">
        <v>135</v>
      </c>
      <c r="AU231" s="217" t="s">
        <v>84</v>
      </c>
      <c r="AY231" s="19" t="s">
        <v>132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82</v>
      </c>
      <c r="BK231" s="218">
        <f>ROUND(I231*H231,2)</f>
        <v>0</v>
      </c>
      <c r="BL231" s="19" t="s">
        <v>257</v>
      </c>
      <c r="BM231" s="217" t="s">
        <v>1514</v>
      </c>
    </row>
    <row r="232" s="2" customFormat="1">
      <c r="A232" s="40"/>
      <c r="B232" s="41"/>
      <c r="C232" s="42"/>
      <c r="D232" s="219" t="s">
        <v>142</v>
      </c>
      <c r="E232" s="42"/>
      <c r="F232" s="220" t="s">
        <v>1515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142</v>
      </c>
      <c r="AU232" s="19" t="s">
        <v>84</v>
      </c>
    </row>
    <row r="233" s="14" customFormat="1">
      <c r="A233" s="14"/>
      <c r="B233" s="235"/>
      <c r="C233" s="236"/>
      <c r="D233" s="226" t="s">
        <v>144</v>
      </c>
      <c r="E233" s="237" t="s">
        <v>19</v>
      </c>
      <c r="F233" s="238" t="s">
        <v>1511</v>
      </c>
      <c r="G233" s="236"/>
      <c r="H233" s="239">
        <v>36.799999999999997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144</v>
      </c>
      <c r="AU233" s="245" t="s">
        <v>84</v>
      </c>
      <c r="AV233" s="14" t="s">
        <v>84</v>
      </c>
      <c r="AW233" s="14" t="s">
        <v>36</v>
      </c>
      <c r="AX233" s="14" t="s">
        <v>74</v>
      </c>
      <c r="AY233" s="245" t="s">
        <v>132</v>
      </c>
    </row>
    <row r="234" s="15" customFormat="1">
      <c r="A234" s="15"/>
      <c r="B234" s="246"/>
      <c r="C234" s="247"/>
      <c r="D234" s="226" t="s">
        <v>144</v>
      </c>
      <c r="E234" s="248" t="s">
        <v>19</v>
      </c>
      <c r="F234" s="249" t="s">
        <v>147</v>
      </c>
      <c r="G234" s="247"/>
      <c r="H234" s="250">
        <v>36.799999999999997</v>
      </c>
      <c r="I234" s="251"/>
      <c r="J234" s="247"/>
      <c r="K234" s="247"/>
      <c r="L234" s="252"/>
      <c r="M234" s="253"/>
      <c r="N234" s="254"/>
      <c r="O234" s="254"/>
      <c r="P234" s="254"/>
      <c r="Q234" s="254"/>
      <c r="R234" s="254"/>
      <c r="S234" s="254"/>
      <c r="T234" s="25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6" t="s">
        <v>144</v>
      </c>
      <c r="AU234" s="256" t="s">
        <v>84</v>
      </c>
      <c r="AV234" s="15" t="s">
        <v>140</v>
      </c>
      <c r="AW234" s="15" t="s">
        <v>36</v>
      </c>
      <c r="AX234" s="15" t="s">
        <v>82</v>
      </c>
      <c r="AY234" s="256" t="s">
        <v>132</v>
      </c>
    </row>
    <row r="235" s="2" customFormat="1" ht="44.25" customHeight="1">
      <c r="A235" s="40"/>
      <c r="B235" s="41"/>
      <c r="C235" s="206" t="s">
        <v>359</v>
      </c>
      <c r="D235" s="206" t="s">
        <v>135</v>
      </c>
      <c r="E235" s="207" t="s">
        <v>1516</v>
      </c>
      <c r="F235" s="208" t="s">
        <v>1517</v>
      </c>
      <c r="G235" s="209" t="s">
        <v>180</v>
      </c>
      <c r="H235" s="210">
        <v>19.199999999999999</v>
      </c>
      <c r="I235" s="211"/>
      <c r="J235" s="212">
        <f>ROUND(I235*H235,2)</f>
        <v>0</v>
      </c>
      <c r="K235" s="208" t="s">
        <v>139</v>
      </c>
      <c r="L235" s="46"/>
      <c r="M235" s="213" t="s">
        <v>19</v>
      </c>
      <c r="N235" s="214" t="s">
        <v>45</v>
      </c>
      <c r="O235" s="86"/>
      <c r="P235" s="215">
        <f>O235*H235</f>
        <v>0</v>
      </c>
      <c r="Q235" s="215">
        <v>0.0022200000000000002</v>
      </c>
      <c r="R235" s="215">
        <f>Q235*H235</f>
        <v>0.042624000000000002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257</v>
      </c>
      <c r="AT235" s="217" t="s">
        <v>135</v>
      </c>
      <c r="AU235" s="217" t="s">
        <v>84</v>
      </c>
      <c r="AY235" s="19" t="s">
        <v>132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257</v>
      </c>
      <c r="BM235" s="217" t="s">
        <v>1518</v>
      </c>
    </row>
    <row r="236" s="2" customFormat="1">
      <c r="A236" s="40"/>
      <c r="B236" s="41"/>
      <c r="C236" s="42"/>
      <c r="D236" s="219" t="s">
        <v>142</v>
      </c>
      <c r="E236" s="42"/>
      <c r="F236" s="220" t="s">
        <v>1519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142</v>
      </c>
      <c r="AU236" s="19" t="s">
        <v>84</v>
      </c>
    </row>
    <row r="237" s="13" customFormat="1">
      <c r="A237" s="13"/>
      <c r="B237" s="224"/>
      <c r="C237" s="225"/>
      <c r="D237" s="226" t="s">
        <v>144</v>
      </c>
      <c r="E237" s="227" t="s">
        <v>19</v>
      </c>
      <c r="F237" s="228" t="s">
        <v>1520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144</v>
      </c>
      <c r="AU237" s="234" t="s">
        <v>84</v>
      </c>
      <c r="AV237" s="13" t="s">
        <v>82</v>
      </c>
      <c r="AW237" s="13" t="s">
        <v>36</v>
      </c>
      <c r="AX237" s="13" t="s">
        <v>74</v>
      </c>
      <c r="AY237" s="234" t="s">
        <v>132</v>
      </c>
    </row>
    <row r="238" s="14" customFormat="1">
      <c r="A238" s="14"/>
      <c r="B238" s="235"/>
      <c r="C238" s="236"/>
      <c r="D238" s="226" t="s">
        <v>144</v>
      </c>
      <c r="E238" s="237" t="s">
        <v>19</v>
      </c>
      <c r="F238" s="238" t="s">
        <v>1506</v>
      </c>
      <c r="G238" s="236"/>
      <c r="H238" s="239">
        <v>19.199999999999999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144</v>
      </c>
      <c r="AU238" s="245" t="s">
        <v>84</v>
      </c>
      <c r="AV238" s="14" t="s">
        <v>84</v>
      </c>
      <c r="AW238" s="14" t="s">
        <v>36</v>
      </c>
      <c r="AX238" s="14" t="s">
        <v>74</v>
      </c>
      <c r="AY238" s="245" t="s">
        <v>132</v>
      </c>
    </row>
    <row r="239" s="15" customFormat="1">
      <c r="A239" s="15"/>
      <c r="B239" s="246"/>
      <c r="C239" s="247"/>
      <c r="D239" s="226" t="s">
        <v>144</v>
      </c>
      <c r="E239" s="248" t="s">
        <v>19</v>
      </c>
      <c r="F239" s="249" t="s">
        <v>147</v>
      </c>
      <c r="G239" s="247"/>
      <c r="H239" s="250">
        <v>19.199999999999999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6" t="s">
        <v>144</v>
      </c>
      <c r="AU239" s="256" t="s">
        <v>84</v>
      </c>
      <c r="AV239" s="15" t="s">
        <v>140</v>
      </c>
      <c r="AW239" s="15" t="s">
        <v>36</v>
      </c>
      <c r="AX239" s="15" t="s">
        <v>82</v>
      </c>
      <c r="AY239" s="256" t="s">
        <v>132</v>
      </c>
    </row>
    <row r="240" s="2" customFormat="1" ht="33" customHeight="1">
      <c r="A240" s="40"/>
      <c r="B240" s="41"/>
      <c r="C240" s="206" t="s">
        <v>364</v>
      </c>
      <c r="D240" s="206" t="s">
        <v>135</v>
      </c>
      <c r="E240" s="207" t="s">
        <v>1521</v>
      </c>
      <c r="F240" s="208" t="s">
        <v>1522</v>
      </c>
      <c r="G240" s="209" t="s">
        <v>180</v>
      </c>
      <c r="H240" s="210">
        <v>36.799999999999997</v>
      </c>
      <c r="I240" s="211"/>
      <c r="J240" s="212">
        <f>ROUND(I240*H240,2)</f>
        <v>0</v>
      </c>
      <c r="K240" s="208" t="s">
        <v>139</v>
      </c>
      <c r="L240" s="46"/>
      <c r="M240" s="213" t="s">
        <v>19</v>
      </c>
      <c r="N240" s="214" t="s">
        <v>45</v>
      </c>
      <c r="O240" s="86"/>
      <c r="P240" s="215">
        <f>O240*H240</f>
        <v>0</v>
      </c>
      <c r="Q240" s="215">
        <v>0.00158</v>
      </c>
      <c r="R240" s="215">
        <f>Q240*H240</f>
        <v>0.058143999999999994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257</v>
      </c>
      <c r="AT240" s="217" t="s">
        <v>135</v>
      </c>
      <c r="AU240" s="217" t="s">
        <v>84</v>
      </c>
      <c r="AY240" s="19" t="s">
        <v>132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257</v>
      </c>
      <c r="BM240" s="217" t="s">
        <v>1523</v>
      </c>
    </row>
    <row r="241" s="2" customFormat="1">
      <c r="A241" s="40"/>
      <c r="B241" s="41"/>
      <c r="C241" s="42"/>
      <c r="D241" s="219" t="s">
        <v>142</v>
      </c>
      <c r="E241" s="42"/>
      <c r="F241" s="220" t="s">
        <v>1524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142</v>
      </c>
      <c r="AU241" s="19" t="s">
        <v>84</v>
      </c>
    </row>
    <row r="242" s="13" customFormat="1">
      <c r="A242" s="13"/>
      <c r="B242" s="224"/>
      <c r="C242" s="225"/>
      <c r="D242" s="226" t="s">
        <v>144</v>
      </c>
      <c r="E242" s="227" t="s">
        <v>19</v>
      </c>
      <c r="F242" s="228" t="s">
        <v>1525</v>
      </c>
      <c r="G242" s="225"/>
      <c r="H242" s="227" t="s">
        <v>19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144</v>
      </c>
      <c r="AU242" s="234" t="s">
        <v>84</v>
      </c>
      <c r="AV242" s="13" t="s">
        <v>82</v>
      </c>
      <c r="AW242" s="13" t="s">
        <v>36</v>
      </c>
      <c r="AX242" s="13" t="s">
        <v>74</v>
      </c>
      <c r="AY242" s="234" t="s">
        <v>132</v>
      </c>
    </row>
    <row r="243" s="14" customFormat="1">
      <c r="A243" s="14"/>
      <c r="B243" s="235"/>
      <c r="C243" s="236"/>
      <c r="D243" s="226" t="s">
        <v>144</v>
      </c>
      <c r="E243" s="237" t="s">
        <v>19</v>
      </c>
      <c r="F243" s="238" t="s">
        <v>1511</v>
      </c>
      <c r="G243" s="236"/>
      <c r="H243" s="239">
        <v>36.799999999999997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144</v>
      </c>
      <c r="AU243" s="245" t="s">
        <v>84</v>
      </c>
      <c r="AV243" s="14" t="s">
        <v>84</v>
      </c>
      <c r="AW243" s="14" t="s">
        <v>36</v>
      </c>
      <c r="AX243" s="14" t="s">
        <v>74</v>
      </c>
      <c r="AY243" s="245" t="s">
        <v>132</v>
      </c>
    </row>
    <row r="244" s="15" customFormat="1">
      <c r="A244" s="15"/>
      <c r="B244" s="246"/>
      <c r="C244" s="247"/>
      <c r="D244" s="226" t="s">
        <v>144</v>
      </c>
      <c r="E244" s="248" t="s">
        <v>19</v>
      </c>
      <c r="F244" s="249" t="s">
        <v>147</v>
      </c>
      <c r="G244" s="247"/>
      <c r="H244" s="250">
        <v>36.799999999999997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6" t="s">
        <v>144</v>
      </c>
      <c r="AU244" s="256" t="s">
        <v>84</v>
      </c>
      <c r="AV244" s="15" t="s">
        <v>140</v>
      </c>
      <c r="AW244" s="15" t="s">
        <v>36</v>
      </c>
      <c r="AX244" s="15" t="s">
        <v>82</v>
      </c>
      <c r="AY244" s="256" t="s">
        <v>132</v>
      </c>
    </row>
    <row r="245" s="2" customFormat="1" ht="37.8" customHeight="1">
      <c r="A245" s="40"/>
      <c r="B245" s="41"/>
      <c r="C245" s="206" t="s">
        <v>369</v>
      </c>
      <c r="D245" s="206" t="s">
        <v>135</v>
      </c>
      <c r="E245" s="207" t="s">
        <v>1526</v>
      </c>
      <c r="F245" s="208" t="s">
        <v>1527</v>
      </c>
      <c r="G245" s="209" t="s">
        <v>180</v>
      </c>
      <c r="H245" s="210">
        <v>36.799999999999997</v>
      </c>
      <c r="I245" s="211"/>
      <c r="J245" s="212">
        <f>ROUND(I245*H245,2)</f>
        <v>0</v>
      </c>
      <c r="K245" s="208" t="s">
        <v>139</v>
      </c>
      <c r="L245" s="46"/>
      <c r="M245" s="213" t="s">
        <v>19</v>
      </c>
      <c r="N245" s="214" t="s">
        <v>45</v>
      </c>
      <c r="O245" s="86"/>
      <c r="P245" s="215">
        <f>O245*H245</f>
        <v>0</v>
      </c>
      <c r="Q245" s="215">
        <v>0.0036600000000000001</v>
      </c>
      <c r="R245" s="215">
        <f>Q245*H245</f>
        <v>0.134688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257</v>
      </c>
      <c r="AT245" s="217" t="s">
        <v>135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257</v>
      </c>
      <c r="BM245" s="217" t="s">
        <v>1528</v>
      </c>
    </row>
    <row r="246" s="2" customFormat="1">
      <c r="A246" s="40"/>
      <c r="B246" s="41"/>
      <c r="C246" s="42"/>
      <c r="D246" s="219" t="s">
        <v>142</v>
      </c>
      <c r="E246" s="42"/>
      <c r="F246" s="220" t="s">
        <v>1529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142</v>
      </c>
      <c r="AU246" s="19" t="s">
        <v>84</v>
      </c>
    </row>
    <row r="247" s="13" customFormat="1">
      <c r="A247" s="13"/>
      <c r="B247" s="224"/>
      <c r="C247" s="225"/>
      <c r="D247" s="226" t="s">
        <v>144</v>
      </c>
      <c r="E247" s="227" t="s">
        <v>19</v>
      </c>
      <c r="F247" s="228" t="s">
        <v>1530</v>
      </c>
      <c r="G247" s="225"/>
      <c r="H247" s="227" t="s">
        <v>19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144</v>
      </c>
      <c r="AU247" s="234" t="s">
        <v>84</v>
      </c>
      <c r="AV247" s="13" t="s">
        <v>82</v>
      </c>
      <c r="AW247" s="13" t="s">
        <v>36</v>
      </c>
      <c r="AX247" s="13" t="s">
        <v>74</v>
      </c>
      <c r="AY247" s="234" t="s">
        <v>132</v>
      </c>
    </row>
    <row r="248" s="14" customFormat="1">
      <c r="A248" s="14"/>
      <c r="B248" s="235"/>
      <c r="C248" s="236"/>
      <c r="D248" s="226" t="s">
        <v>144</v>
      </c>
      <c r="E248" s="237" t="s">
        <v>19</v>
      </c>
      <c r="F248" s="238" t="s">
        <v>1511</v>
      </c>
      <c r="G248" s="236"/>
      <c r="H248" s="239">
        <v>36.799999999999997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144</v>
      </c>
      <c r="AU248" s="245" t="s">
        <v>84</v>
      </c>
      <c r="AV248" s="14" t="s">
        <v>84</v>
      </c>
      <c r="AW248" s="14" t="s">
        <v>36</v>
      </c>
      <c r="AX248" s="14" t="s">
        <v>74</v>
      </c>
      <c r="AY248" s="245" t="s">
        <v>132</v>
      </c>
    </row>
    <row r="249" s="15" customFormat="1">
      <c r="A249" s="15"/>
      <c r="B249" s="246"/>
      <c r="C249" s="247"/>
      <c r="D249" s="226" t="s">
        <v>144</v>
      </c>
      <c r="E249" s="248" t="s">
        <v>19</v>
      </c>
      <c r="F249" s="249" t="s">
        <v>147</v>
      </c>
      <c r="G249" s="247"/>
      <c r="H249" s="250">
        <v>36.799999999999997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6" t="s">
        <v>144</v>
      </c>
      <c r="AU249" s="256" t="s">
        <v>84</v>
      </c>
      <c r="AV249" s="15" t="s">
        <v>140</v>
      </c>
      <c r="AW249" s="15" t="s">
        <v>36</v>
      </c>
      <c r="AX249" s="15" t="s">
        <v>82</v>
      </c>
      <c r="AY249" s="256" t="s">
        <v>132</v>
      </c>
    </row>
    <row r="250" s="2" customFormat="1" ht="55.5" customHeight="1">
      <c r="A250" s="40"/>
      <c r="B250" s="41"/>
      <c r="C250" s="206" t="s">
        <v>376</v>
      </c>
      <c r="D250" s="206" t="s">
        <v>135</v>
      </c>
      <c r="E250" s="207" t="s">
        <v>1531</v>
      </c>
      <c r="F250" s="208" t="s">
        <v>1532</v>
      </c>
      <c r="G250" s="209" t="s">
        <v>227</v>
      </c>
      <c r="H250" s="210">
        <v>0.23499999999999999</v>
      </c>
      <c r="I250" s="211"/>
      <c r="J250" s="212">
        <f>ROUND(I250*H250,2)</f>
        <v>0</v>
      </c>
      <c r="K250" s="208" t="s">
        <v>139</v>
      </c>
      <c r="L250" s="46"/>
      <c r="M250" s="213" t="s">
        <v>19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257</v>
      </c>
      <c r="AT250" s="217" t="s">
        <v>135</v>
      </c>
      <c r="AU250" s="217" t="s">
        <v>84</v>
      </c>
      <c r="AY250" s="19" t="s">
        <v>132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257</v>
      </c>
      <c r="BM250" s="217" t="s">
        <v>1533</v>
      </c>
    </row>
    <row r="251" s="2" customFormat="1">
      <c r="A251" s="40"/>
      <c r="B251" s="41"/>
      <c r="C251" s="42"/>
      <c r="D251" s="219" t="s">
        <v>142</v>
      </c>
      <c r="E251" s="42"/>
      <c r="F251" s="220" t="s">
        <v>1534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142</v>
      </c>
      <c r="AU251" s="19" t="s">
        <v>84</v>
      </c>
    </row>
    <row r="252" s="12" customFormat="1" ht="22.8" customHeight="1">
      <c r="A252" s="12"/>
      <c r="B252" s="190"/>
      <c r="C252" s="191"/>
      <c r="D252" s="192" t="s">
        <v>73</v>
      </c>
      <c r="E252" s="204" t="s">
        <v>471</v>
      </c>
      <c r="F252" s="204" t="s">
        <v>472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SUM(P253:P263)</f>
        <v>0</v>
      </c>
      <c r="Q252" s="198"/>
      <c r="R252" s="199">
        <f>SUM(R253:R263)</f>
        <v>0.030500000000000003</v>
      </c>
      <c r="S252" s="198"/>
      <c r="T252" s="200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84</v>
      </c>
      <c r="AT252" s="202" t="s">
        <v>73</v>
      </c>
      <c r="AU252" s="202" t="s">
        <v>82</v>
      </c>
      <c r="AY252" s="201" t="s">
        <v>132</v>
      </c>
      <c r="BK252" s="203">
        <f>SUM(BK253:BK263)</f>
        <v>0</v>
      </c>
    </row>
    <row r="253" s="2" customFormat="1" ht="33" customHeight="1">
      <c r="A253" s="40"/>
      <c r="B253" s="41"/>
      <c r="C253" s="206" t="s">
        <v>388</v>
      </c>
      <c r="D253" s="206" t="s">
        <v>135</v>
      </c>
      <c r="E253" s="207" t="s">
        <v>1535</v>
      </c>
      <c r="F253" s="208" t="s">
        <v>1536</v>
      </c>
      <c r="G253" s="209" t="s">
        <v>180</v>
      </c>
      <c r="H253" s="210">
        <v>5</v>
      </c>
      <c r="I253" s="211"/>
      <c r="J253" s="212">
        <f>ROUND(I253*H253,2)</f>
        <v>0</v>
      </c>
      <c r="K253" s="208" t="s">
        <v>139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257</v>
      </c>
      <c r="AT253" s="217" t="s">
        <v>135</v>
      </c>
      <c r="AU253" s="217" t="s">
        <v>84</v>
      </c>
      <c r="AY253" s="19" t="s">
        <v>132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257</v>
      </c>
      <c r="BM253" s="217" t="s">
        <v>1537</v>
      </c>
    </row>
    <row r="254" s="2" customFormat="1">
      <c r="A254" s="40"/>
      <c r="B254" s="41"/>
      <c r="C254" s="42"/>
      <c r="D254" s="219" t="s">
        <v>142</v>
      </c>
      <c r="E254" s="42"/>
      <c r="F254" s="220" t="s">
        <v>1538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142</v>
      </c>
      <c r="AU254" s="19" t="s">
        <v>84</v>
      </c>
    </row>
    <row r="255" s="13" customFormat="1">
      <c r="A255" s="13"/>
      <c r="B255" s="224"/>
      <c r="C255" s="225"/>
      <c r="D255" s="226" t="s">
        <v>144</v>
      </c>
      <c r="E255" s="227" t="s">
        <v>19</v>
      </c>
      <c r="F255" s="228" t="s">
        <v>1539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144</v>
      </c>
      <c r="AU255" s="234" t="s">
        <v>84</v>
      </c>
      <c r="AV255" s="13" t="s">
        <v>82</v>
      </c>
      <c r="AW255" s="13" t="s">
        <v>36</v>
      </c>
      <c r="AX255" s="13" t="s">
        <v>74</v>
      </c>
      <c r="AY255" s="234" t="s">
        <v>132</v>
      </c>
    </row>
    <row r="256" s="14" customFormat="1">
      <c r="A256" s="14"/>
      <c r="B256" s="235"/>
      <c r="C256" s="236"/>
      <c r="D256" s="226" t="s">
        <v>144</v>
      </c>
      <c r="E256" s="237" t="s">
        <v>19</v>
      </c>
      <c r="F256" s="238" t="s">
        <v>1540</v>
      </c>
      <c r="G256" s="236"/>
      <c r="H256" s="239">
        <v>5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144</v>
      </c>
      <c r="AU256" s="245" t="s">
        <v>84</v>
      </c>
      <c r="AV256" s="14" t="s">
        <v>84</v>
      </c>
      <c r="AW256" s="14" t="s">
        <v>36</v>
      </c>
      <c r="AX256" s="14" t="s">
        <v>74</v>
      </c>
      <c r="AY256" s="245" t="s">
        <v>132</v>
      </c>
    </row>
    <row r="257" s="15" customFormat="1">
      <c r="A257" s="15"/>
      <c r="B257" s="246"/>
      <c r="C257" s="247"/>
      <c r="D257" s="226" t="s">
        <v>144</v>
      </c>
      <c r="E257" s="248" t="s">
        <v>19</v>
      </c>
      <c r="F257" s="249" t="s">
        <v>147</v>
      </c>
      <c r="G257" s="247"/>
      <c r="H257" s="250">
        <v>5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6" t="s">
        <v>144</v>
      </c>
      <c r="AU257" s="256" t="s">
        <v>84</v>
      </c>
      <c r="AV257" s="15" t="s">
        <v>140</v>
      </c>
      <c r="AW257" s="15" t="s">
        <v>36</v>
      </c>
      <c r="AX257" s="15" t="s">
        <v>82</v>
      </c>
      <c r="AY257" s="256" t="s">
        <v>132</v>
      </c>
    </row>
    <row r="258" s="2" customFormat="1" ht="24.15" customHeight="1">
      <c r="A258" s="40"/>
      <c r="B258" s="41"/>
      <c r="C258" s="260" t="s">
        <v>399</v>
      </c>
      <c r="D258" s="260" t="s">
        <v>602</v>
      </c>
      <c r="E258" s="261" t="s">
        <v>1541</v>
      </c>
      <c r="F258" s="262" t="s">
        <v>1542</v>
      </c>
      <c r="G258" s="263" t="s">
        <v>180</v>
      </c>
      <c r="H258" s="264">
        <v>5</v>
      </c>
      <c r="I258" s="265"/>
      <c r="J258" s="266">
        <f>ROUND(I258*H258,2)</f>
        <v>0</v>
      </c>
      <c r="K258" s="262" t="s">
        <v>19</v>
      </c>
      <c r="L258" s="267"/>
      <c r="M258" s="268" t="s">
        <v>19</v>
      </c>
      <c r="N258" s="269" t="s">
        <v>45</v>
      </c>
      <c r="O258" s="86"/>
      <c r="P258" s="215">
        <f>O258*H258</f>
        <v>0</v>
      </c>
      <c r="Q258" s="215">
        <v>0.0061000000000000004</v>
      </c>
      <c r="R258" s="215">
        <f>Q258*H258</f>
        <v>0.030500000000000003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369</v>
      </c>
      <c r="AT258" s="217" t="s">
        <v>602</v>
      </c>
      <c r="AU258" s="217" t="s">
        <v>84</v>
      </c>
      <c r="AY258" s="19" t="s">
        <v>132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257</v>
      </c>
      <c r="BM258" s="217" t="s">
        <v>1543</v>
      </c>
    </row>
    <row r="259" s="13" customFormat="1">
      <c r="A259" s="13"/>
      <c r="B259" s="224"/>
      <c r="C259" s="225"/>
      <c r="D259" s="226" t="s">
        <v>144</v>
      </c>
      <c r="E259" s="227" t="s">
        <v>19</v>
      </c>
      <c r="F259" s="228" t="s">
        <v>1539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144</v>
      </c>
      <c r="AU259" s="234" t="s">
        <v>84</v>
      </c>
      <c r="AV259" s="13" t="s">
        <v>82</v>
      </c>
      <c r="AW259" s="13" t="s">
        <v>36</v>
      </c>
      <c r="AX259" s="13" t="s">
        <v>74</v>
      </c>
      <c r="AY259" s="234" t="s">
        <v>132</v>
      </c>
    </row>
    <row r="260" s="14" customFormat="1">
      <c r="A260" s="14"/>
      <c r="B260" s="235"/>
      <c r="C260" s="236"/>
      <c r="D260" s="226" t="s">
        <v>144</v>
      </c>
      <c r="E260" s="237" t="s">
        <v>19</v>
      </c>
      <c r="F260" s="238" t="s">
        <v>1540</v>
      </c>
      <c r="G260" s="236"/>
      <c r="H260" s="239">
        <v>5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144</v>
      </c>
      <c r="AU260" s="245" t="s">
        <v>84</v>
      </c>
      <c r="AV260" s="14" t="s">
        <v>84</v>
      </c>
      <c r="AW260" s="14" t="s">
        <v>36</v>
      </c>
      <c r="AX260" s="14" t="s">
        <v>74</v>
      </c>
      <c r="AY260" s="245" t="s">
        <v>132</v>
      </c>
    </row>
    <row r="261" s="15" customFormat="1">
      <c r="A261" s="15"/>
      <c r="B261" s="246"/>
      <c r="C261" s="247"/>
      <c r="D261" s="226" t="s">
        <v>144</v>
      </c>
      <c r="E261" s="248" t="s">
        <v>19</v>
      </c>
      <c r="F261" s="249" t="s">
        <v>147</v>
      </c>
      <c r="G261" s="247"/>
      <c r="H261" s="250">
        <v>5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6" t="s">
        <v>144</v>
      </c>
      <c r="AU261" s="256" t="s">
        <v>84</v>
      </c>
      <c r="AV261" s="15" t="s">
        <v>140</v>
      </c>
      <c r="AW261" s="15" t="s">
        <v>36</v>
      </c>
      <c r="AX261" s="15" t="s">
        <v>82</v>
      </c>
      <c r="AY261" s="256" t="s">
        <v>132</v>
      </c>
    </row>
    <row r="262" s="2" customFormat="1" ht="55.5" customHeight="1">
      <c r="A262" s="40"/>
      <c r="B262" s="41"/>
      <c r="C262" s="206" t="s">
        <v>406</v>
      </c>
      <c r="D262" s="206" t="s">
        <v>135</v>
      </c>
      <c r="E262" s="207" t="s">
        <v>1544</v>
      </c>
      <c r="F262" s="208" t="s">
        <v>1545</v>
      </c>
      <c r="G262" s="209" t="s">
        <v>227</v>
      </c>
      <c r="H262" s="210">
        <v>0.031</v>
      </c>
      <c r="I262" s="211"/>
      <c r="J262" s="212">
        <f>ROUND(I262*H262,2)</f>
        <v>0</v>
      </c>
      <c r="K262" s="208" t="s">
        <v>139</v>
      </c>
      <c r="L262" s="46"/>
      <c r="M262" s="213" t="s">
        <v>19</v>
      </c>
      <c r="N262" s="214" t="s">
        <v>45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257</v>
      </c>
      <c r="AT262" s="217" t="s">
        <v>135</v>
      </c>
      <c r="AU262" s="217" t="s">
        <v>84</v>
      </c>
      <c r="AY262" s="19" t="s">
        <v>132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82</v>
      </c>
      <c r="BK262" s="218">
        <f>ROUND(I262*H262,2)</f>
        <v>0</v>
      </c>
      <c r="BL262" s="19" t="s">
        <v>257</v>
      </c>
      <c r="BM262" s="217" t="s">
        <v>1546</v>
      </c>
    </row>
    <row r="263" s="2" customFormat="1">
      <c r="A263" s="40"/>
      <c r="B263" s="41"/>
      <c r="C263" s="42"/>
      <c r="D263" s="219" t="s">
        <v>142</v>
      </c>
      <c r="E263" s="42"/>
      <c r="F263" s="220" t="s">
        <v>1547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142</v>
      </c>
      <c r="AU263" s="19" t="s">
        <v>84</v>
      </c>
    </row>
    <row r="264" s="12" customFormat="1" ht="22.8" customHeight="1">
      <c r="A264" s="12"/>
      <c r="B264" s="190"/>
      <c r="C264" s="191"/>
      <c r="D264" s="192" t="s">
        <v>73</v>
      </c>
      <c r="E264" s="204" t="s">
        <v>1294</v>
      </c>
      <c r="F264" s="204" t="s">
        <v>1295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SUM(P265:P313)</f>
        <v>0</v>
      </c>
      <c r="Q264" s="198"/>
      <c r="R264" s="199">
        <f>SUM(R265:R313)</f>
        <v>0.052771039999999991</v>
      </c>
      <c r="S264" s="198"/>
      <c r="T264" s="200">
        <f>SUM(T265:T313)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84</v>
      </c>
      <c r="AT264" s="202" t="s">
        <v>73</v>
      </c>
      <c r="AU264" s="202" t="s">
        <v>82</v>
      </c>
      <c r="AY264" s="201" t="s">
        <v>132</v>
      </c>
      <c r="BK264" s="203">
        <f>SUM(BK265:BK313)</f>
        <v>0</v>
      </c>
    </row>
    <row r="265" s="2" customFormat="1" ht="37.8" customHeight="1">
      <c r="A265" s="40"/>
      <c r="B265" s="41"/>
      <c r="C265" s="206" t="s">
        <v>410</v>
      </c>
      <c r="D265" s="206" t="s">
        <v>135</v>
      </c>
      <c r="E265" s="207" t="s">
        <v>1548</v>
      </c>
      <c r="F265" s="208" t="s">
        <v>1549</v>
      </c>
      <c r="G265" s="209" t="s">
        <v>138</v>
      </c>
      <c r="H265" s="210">
        <v>94.233999999999995</v>
      </c>
      <c r="I265" s="211"/>
      <c r="J265" s="212">
        <f>ROUND(I265*H265,2)</f>
        <v>0</v>
      </c>
      <c r="K265" s="208" t="s">
        <v>139</v>
      </c>
      <c r="L265" s="46"/>
      <c r="M265" s="213" t="s">
        <v>19</v>
      </c>
      <c r="N265" s="214" t="s">
        <v>45</v>
      </c>
      <c r="O265" s="86"/>
      <c r="P265" s="215">
        <f>O265*H265</f>
        <v>0</v>
      </c>
      <c r="Q265" s="215">
        <v>6.9999999999999994E-05</v>
      </c>
      <c r="R265" s="215">
        <f>Q265*H265</f>
        <v>0.0065963799999999989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257</v>
      </c>
      <c r="AT265" s="217" t="s">
        <v>135</v>
      </c>
      <c r="AU265" s="217" t="s">
        <v>84</v>
      </c>
      <c r="AY265" s="19" t="s">
        <v>132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257</v>
      </c>
      <c r="BM265" s="217" t="s">
        <v>1550</v>
      </c>
    </row>
    <row r="266" s="2" customFormat="1">
      <c r="A266" s="40"/>
      <c r="B266" s="41"/>
      <c r="C266" s="42"/>
      <c r="D266" s="219" t="s">
        <v>142</v>
      </c>
      <c r="E266" s="42"/>
      <c r="F266" s="220" t="s">
        <v>1551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142</v>
      </c>
      <c r="AU266" s="19" t="s">
        <v>84</v>
      </c>
    </row>
    <row r="267" s="13" customFormat="1">
      <c r="A267" s="13"/>
      <c r="B267" s="224"/>
      <c r="C267" s="225"/>
      <c r="D267" s="226" t="s">
        <v>144</v>
      </c>
      <c r="E267" s="227" t="s">
        <v>19</v>
      </c>
      <c r="F267" s="228" t="s">
        <v>1552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144</v>
      </c>
      <c r="AU267" s="234" t="s">
        <v>84</v>
      </c>
      <c r="AV267" s="13" t="s">
        <v>82</v>
      </c>
      <c r="AW267" s="13" t="s">
        <v>36</v>
      </c>
      <c r="AX267" s="13" t="s">
        <v>74</v>
      </c>
      <c r="AY267" s="234" t="s">
        <v>132</v>
      </c>
    </row>
    <row r="268" s="13" customFormat="1">
      <c r="A268" s="13"/>
      <c r="B268" s="224"/>
      <c r="C268" s="225"/>
      <c r="D268" s="226" t="s">
        <v>144</v>
      </c>
      <c r="E268" s="227" t="s">
        <v>19</v>
      </c>
      <c r="F268" s="228" t="s">
        <v>1553</v>
      </c>
      <c r="G268" s="225"/>
      <c r="H268" s="227" t="s">
        <v>19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144</v>
      </c>
      <c r="AU268" s="234" t="s">
        <v>84</v>
      </c>
      <c r="AV268" s="13" t="s">
        <v>82</v>
      </c>
      <c r="AW268" s="13" t="s">
        <v>36</v>
      </c>
      <c r="AX268" s="13" t="s">
        <v>74</v>
      </c>
      <c r="AY268" s="234" t="s">
        <v>132</v>
      </c>
    </row>
    <row r="269" s="14" customFormat="1">
      <c r="A269" s="14"/>
      <c r="B269" s="235"/>
      <c r="C269" s="236"/>
      <c r="D269" s="226" t="s">
        <v>144</v>
      </c>
      <c r="E269" s="237" t="s">
        <v>19</v>
      </c>
      <c r="F269" s="238" t="s">
        <v>1554</v>
      </c>
      <c r="G269" s="236"/>
      <c r="H269" s="239">
        <v>24.106000000000002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144</v>
      </c>
      <c r="AU269" s="245" t="s">
        <v>84</v>
      </c>
      <c r="AV269" s="14" t="s">
        <v>84</v>
      </c>
      <c r="AW269" s="14" t="s">
        <v>36</v>
      </c>
      <c r="AX269" s="14" t="s">
        <v>74</v>
      </c>
      <c r="AY269" s="245" t="s">
        <v>132</v>
      </c>
    </row>
    <row r="270" s="13" customFormat="1">
      <c r="A270" s="13"/>
      <c r="B270" s="224"/>
      <c r="C270" s="225"/>
      <c r="D270" s="226" t="s">
        <v>144</v>
      </c>
      <c r="E270" s="227" t="s">
        <v>19</v>
      </c>
      <c r="F270" s="228" t="s">
        <v>1555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144</v>
      </c>
      <c r="AU270" s="234" t="s">
        <v>84</v>
      </c>
      <c r="AV270" s="13" t="s">
        <v>82</v>
      </c>
      <c r="AW270" s="13" t="s">
        <v>36</v>
      </c>
      <c r="AX270" s="13" t="s">
        <v>74</v>
      </c>
      <c r="AY270" s="234" t="s">
        <v>132</v>
      </c>
    </row>
    <row r="271" s="14" customFormat="1">
      <c r="A271" s="14"/>
      <c r="B271" s="235"/>
      <c r="C271" s="236"/>
      <c r="D271" s="226" t="s">
        <v>144</v>
      </c>
      <c r="E271" s="237" t="s">
        <v>19</v>
      </c>
      <c r="F271" s="238" t="s">
        <v>1556</v>
      </c>
      <c r="G271" s="236"/>
      <c r="H271" s="239">
        <v>54.095999999999997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144</v>
      </c>
      <c r="AU271" s="245" t="s">
        <v>84</v>
      </c>
      <c r="AV271" s="14" t="s">
        <v>84</v>
      </c>
      <c r="AW271" s="14" t="s">
        <v>36</v>
      </c>
      <c r="AX271" s="14" t="s">
        <v>74</v>
      </c>
      <c r="AY271" s="245" t="s">
        <v>132</v>
      </c>
    </row>
    <row r="272" s="13" customFormat="1">
      <c r="A272" s="13"/>
      <c r="B272" s="224"/>
      <c r="C272" s="225"/>
      <c r="D272" s="226" t="s">
        <v>144</v>
      </c>
      <c r="E272" s="227" t="s">
        <v>19</v>
      </c>
      <c r="F272" s="228" t="s">
        <v>1557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144</v>
      </c>
      <c r="AU272" s="234" t="s">
        <v>84</v>
      </c>
      <c r="AV272" s="13" t="s">
        <v>82</v>
      </c>
      <c r="AW272" s="13" t="s">
        <v>36</v>
      </c>
      <c r="AX272" s="13" t="s">
        <v>74</v>
      </c>
      <c r="AY272" s="234" t="s">
        <v>132</v>
      </c>
    </row>
    <row r="273" s="14" customFormat="1">
      <c r="A273" s="14"/>
      <c r="B273" s="235"/>
      <c r="C273" s="236"/>
      <c r="D273" s="226" t="s">
        <v>144</v>
      </c>
      <c r="E273" s="237" t="s">
        <v>19</v>
      </c>
      <c r="F273" s="238" t="s">
        <v>1558</v>
      </c>
      <c r="G273" s="236"/>
      <c r="H273" s="239">
        <v>3.3599999999999999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144</v>
      </c>
      <c r="AU273" s="245" t="s">
        <v>84</v>
      </c>
      <c r="AV273" s="14" t="s">
        <v>84</v>
      </c>
      <c r="AW273" s="14" t="s">
        <v>36</v>
      </c>
      <c r="AX273" s="14" t="s">
        <v>74</v>
      </c>
      <c r="AY273" s="245" t="s">
        <v>132</v>
      </c>
    </row>
    <row r="274" s="14" customFormat="1">
      <c r="A274" s="14"/>
      <c r="B274" s="235"/>
      <c r="C274" s="236"/>
      <c r="D274" s="226" t="s">
        <v>144</v>
      </c>
      <c r="E274" s="237" t="s">
        <v>19</v>
      </c>
      <c r="F274" s="238" t="s">
        <v>1559</v>
      </c>
      <c r="G274" s="236"/>
      <c r="H274" s="239">
        <v>7.7759999999999998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5" t="s">
        <v>144</v>
      </c>
      <c r="AU274" s="245" t="s">
        <v>84</v>
      </c>
      <c r="AV274" s="14" t="s">
        <v>84</v>
      </c>
      <c r="AW274" s="14" t="s">
        <v>36</v>
      </c>
      <c r="AX274" s="14" t="s">
        <v>74</v>
      </c>
      <c r="AY274" s="245" t="s">
        <v>132</v>
      </c>
    </row>
    <row r="275" s="14" customFormat="1">
      <c r="A275" s="14"/>
      <c r="B275" s="235"/>
      <c r="C275" s="236"/>
      <c r="D275" s="226" t="s">
        <v>144</v>
      </c>
      <c r="E275" s="237" t="s">
        <v>19</v>
      </c>
      <c r="F275" s="238" t="s">
        <v>1560</v>
      </c>
      <c r="G275" s="236"/>
      <c r="H275" s="239">
        <v>4.8959999999999999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144</v>
      </c>
      <c r="AU275" s="245" t="s">
        <v>84</v>
      </c>
      <c r="AV275" s="14" t="s">
        <v>84</v>
      </c>
      <c r="AW275" s="14" t="s">
        <v>36</v>
      </c>
      <c r="AX275" s="14" t="s">
        <v>74</v>
      </c>
      <c r="AY275" s="245" t="s">
        <v>132</v>
      </c>
    </row>
    <row r="276" s="15" customFormat="1">
      <c r="A276" s="15"/>
      <c r="B276" s="246"/>
      <c r="C276" s="247"/>
      <c r="D276" s="226" t="s">
        <v>144</v>
      </c>
      <c r="E276" s="248" t="s">
        <v>19</v>
      </c>
      <c r="F276" s="249" t="s">
        <v>147</v>
      </c>
      <c r="G276" s="247"/>
      <c r="H276" s="250">
        <v>94.233999999999995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6" t="s">
        <v>144</v>
      </c>
      <c r="AU276" s="256" t="s">
        <v>84</v>
      </c>
      <c r="AV276" s="15" t="s">
        <v>140</v>
      </c>
      <c r="AW276" s="15" t="s">
        <v>36</v>
      </c>
      <c r="AX276" s="15" t="s">
        <v>82</v>
      </c>
      <c r="AY276" s="256" t="s">
        <v>132</v>
      </c>
    </row>
    <row r="277" s="2" customFormat="1" ht="24.15" customHeight="1">
      <c r="A277" s="40"/>
      <c r="B277" s="41"/>
      <c r="C277" s="206" t="s">
        <v>419</v>
      </c>
      <c r="D277" s="206" t="s">
        <v>135</v>
      </c>
      <c r="E277" s="207" t="s">
        <v>1561</v>
      </c>
      <c r="F277" s="208" t="s">
        <v>1562</v>
      </c>
      <c r="G277" s="209" t="s">
        <v>138</v>
      </c>
      <c r="H277" s="210">
        <v>94.233999999999995</v>
      </c>
      <c r="I277" s="211"/>
      <c r="J277" s="212">
        <f>ROUND(I277*H277,2)</f>
        <v>0</v>
      </c>
      <c r="K277" s="208" t="s">
        <v>139</v>
      </c>
      <c r="L277" s="46"/>
      <c r="M277" s="213" t="s">
        <v>19</v>
      </c>
      <c r="N277" s="214" t="s">
        <v>45</v>
      </c>
      <c r="O277" s="86"/>
      <c r="P277" s="215">
        <f>O277*H277</f>
        <v>0</v>
      </c>
      <c r="Q277" s="215">
        <v>0.00011</v>
      </c>
      <c r="R277" s="215">
        <f>Q277*H277</f>
        <v>0.01036574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257</v>
      </c>
      <c r="AT277" s="217" t="s">
        <v>135</v>
      </c>
      <c r="AU277" s="217" t="s">
        <v>84</v>
      </c>
      <c r="AY277" s="19" t="s">
        <v>132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257</v>
      </c>
      <c r="BM277" s="217" t="s">
        <v>1563</v>
      </c>
    </row>
    <row r="278" s="2" customFormat="1">
      <c r="A278" s="40"/>
      <c r="B278" s="41"/>
      <c r="C278" s="42"/>
      <c r="D278" s="219" t="s">
        <v>142</v>
      </c>
      <c r="E278" s="42"/>
      <c r="F278" s="220" t="s">
        <v>1564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142</v>
      </c>
      <c r="AU278" s="19" t="s">
        <v>84</v>
      </c>
    </row>
    <row r="279" s="13" customFormat="1">
      <c r="A279" s="13"/>
      <c r="B279" s="224"/>
      <c r="C279" s="225"/>
      <c r="D279" s="226" t="s">
        <v>144</v>
      </c>
      <c r="E279" s="227" t="s">
        <v>19</v>
      </c>
      <c r="F279" s="228" t="s">
        <v>1552</v>
      </c>
      <c r="G279" s="225"/>
      <c r="H279" s="227" t="s">
        <v>19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144</v>
      </c>
      <c r="AU279" s="234" t="s">
        <v>84</v>
      </c>
      <c r="AV279" s="13" t="s">
        <v>82</v>
      </c>
      <c r="AW279" s="13" t="s">
        <v>36</v>
      </c>
      <c r="AX279" s="13" t="s">
        <v>74</v>
      </c>
      <c r="AY279" s="234" t="s">
        <v>132</v>
      </c>
    </row>
    <row r="280" s="13" customFormat="1">
      <c r="A280" s="13"/>
      <c r="B280" s="224"/>
      <c r="C280" s="225"/>
      <c r="D280" s="226" t="s">
        <v>144</v>
      </c>
      <c r="E280" s="227" t="s">
        <v>19</v>
      </c>
      <c r="F280" s="228" t="s">
        <v>1553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144</v>
      </c>
      <c r="AU280" s="234" t="s">
        <v>84</v>
      </c>
      <c r="AV280" s="13" t="s">
        <v>82</v>
      </c>
      <c r="AW280" s="13" t="s">
        <v>36</v>
      </c>
      <c r="AX280" s="13" t="s">
        <v>74</v>
      </c>
      <c r="AY280" s="234" t="s">
        <v>132</v>
      </c>
    </row>
    <row r="281" s="14" customFormat="1">
      <c r="A281" s="14"/>
      <c r="B281" s="235"/>
      <c r="C281" s="236"/>
      <c r="D281" s="226" t="s">
        <v>144</v>
      </c>
      <c r="E281" s="237" t="s">
        <v>19</v>
      </c>
      <c r="F281" s="238" t="s">
        <v>1554</v>
      </c>
      <c r="G281" s="236"/>
      <c r="H281" s="239">
        <v>24.106000000000002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144</v>
      </c>
      <c r="AU281" s="245" t="s">
        <v>84</v>
      </c>
      <c r="AV281" s="14" t="s">
        <v>84</v>
      </c>
      <c r="AW281" s="14" t="s">
        <v>36</v>
      </c>
      <c r="AX281" s="14" t="s">
        <v>74</v>
      </c>
      <c r="AY281" s="245" t="s">
        <v>132</v>
      </c>
    </row>
    <row r="282" s="13" customFormat="1">
      <c r="A282" s="13"/>
      <c r="B282" s="224"/>
      <c r="C282" s="225"/>
      <c r="D282" s="226" t="s">
        <v>144</v>
      </c>
      <c r="E282" s="227" t="s">
        <v>19</v>
      </c>
      <c r="F282" s="228" t="s">
        <v>1555</v>
      </c>
      <c r="G282" s="225"/>
      <c r="H282" s="227" t="s">
        <v>19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144</v>
      </c>
      <c r="AU282" s="234" t="s">
        <v>84</v>
      </c>
      <c r="AV282" s="13" t="s">
        <v>82</v>
      </c>
      <c r="AW282" s="13" t="s">
        <v>36</v>
      </c>
      <c r="AX282" s="13" t="s">
        <v>74</v>
      </c>
      <c r="AY282" s="234" t="s">
        <v>132</v>
      </c>
    </row>
    <row r="283" s="14" customFormat="1">
      <c r="A283" s="14"/>
      <c r="B283" s="235"/>
      <c r="C283" s="236"/>
      <c r="D283" s="226" t="s">
        <v>144</v>
      </c>
      <c r="E283" s="237" t="s">
        <v>19</v>
      </c>
      <c r="F283" s="238" t="s">
        <v>1556</v>
      </c>
      <c r="G283" s="236"/>
      <c r="H283" s="239">
        <v>54.095999999999997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144</v>
      </c>
      <c r="AU283" s="245" t="s">
        <v>84</v>
      </c>
      <c r="AV283" s="14" t="s">
        <v>84</v>
      </c>
      <c r="AW283" s="14" t="s">
        <v>36</v>
      </c>
      <c r="AX283" s="14" t="s">
        <v>74</v>
      </c>
      <c r="AY283" s="245" t="s">
        <v>132</v>
      </c>
    </row>
    <row r="284" s="13" customFormat="1">
      <c r="A284" s="13"/>
      <c r="B284" s="224"/>
      <c r="C284" s="225"/>
      <c r="D284" s="226" t="s">
        <v>144</v>
      </c>
      <c r="E284" s="227" t="s">
        <v>19</v>
      </c>
      <c r="F284" s="228" t="s">
        <v>1557</v>
      </c>
      <c r="G284" s="225"/>
      <c r="H284" s="227" t="s">
        <v>19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144</v>
      </c>
      <c r="AU284" s="234" t="s">
        <v>84</v>
      </c>
      <c r="AV284" s="13" t="s">
        <v>82</v>
      </c>
      <c r="AW284" s="13" t="s">
        <v>36</v>
      </c>
      <c r="AX284" s="13" t="s">
        <v>74</v>
      </c>
      <c r="AY284" s="234" t="s">
        <v>132</v>
      </c>
    </row>
    <row r="285" s="14" customFormat="1">
      <c r="A285" s="14"/>
      <c r="B285" s="235"/>
      <c r="C285" s="236"/>
      <c r="D285" s="226" t="s">
        <v>144</v>
      </c>
      <c r="E285" s="237" t="s">
        <v>19</v>
      </c>
      <c r="F285" s="238" t="s">
        <v>1558</v>
      </c>
      <c r="G285" s="236"/>
      <c r="H285" s="239">
        <v>3.3599999999999999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144</v>
      </c>
      <c r="AU285" s="245" t="s">
        <v>84</v>
      </c>
      <c r="AV285" s="14" t="s">
        <v>84</v>
      </c>
      <c r="AW285" s="14" t="s">
        <v>36</v>
      </c>
      <c r="AX285" s="14" t="s">
        <v>74</v>
      </c>
      <c r="AY285" s="245" t="s">
        <v>132</v>
      </c>
    </row>
    <row r="286" s="14" customFormat="1">
      <c r="A286" s="14"/>
      <c r="B286" s="235"/>
      <c r="C286" s="236"/>
      <c r="D286" s="226" t="s">
        <v>144</v>
      </c>
      <c r="E286" s="237" t="s">
        <v>19</v>
      </c>
      <c r="F286" s="238" t="s">
        <v>1559</v>
      </c>
      <c r="G286" s="236"/>
      <c r="H286" s="239">
        <v>7.7759999999999998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144</v>
      </c>
      <c r="AU286" s="245" t="s">
        <v>84</v>
      </c>
      <c r="AV286" s="14" t="s">
        <v>84</v>
      </c>
      <c r="AW286" s="14" t="s">
        <v>36</v>
      </c>
      <c r="AX286" s="14" t="s">
        <v>74</v>
      </c>
      <c r="AY286" s="245" t="s">
        <v>132</v>
      </c>
    </row>
    <row r="287" s="14" customFormat="1">
      <c r="A287" s="14"/>
      <c r="B287" s="235"/>
      <c r="C287" s="236"/>
      <c r="D287" s="226" t="s">
        <v>144</v>
      </c>
      <c r="E287" s="237" t="s">
        <v>19</v>
      </c>
      <c r="F287" s="238" t="s">
        <v>1560</v>
      </c>
      <c r="G287" s="236"/>
      <c r="H287" s="239">
        <v>4.8959999999999999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144</v>
      </c>
      <c r="AU287" s="245" t="s">
        <v>84</v>
      </c>
      <c r="AV287" s="14" t="s">
        <v>84</v>
      </c>
      <c r="AW287" s="14" t="s">
        <v>36</v>
      </c>
      <c r="AX287" s="14" t="s">
        <v>74</v>
      </c>
      <c r="AY287" s="245" t="s">
        <v>132</v>
      </c>
    </row>
    <row r="288" s="15" customFormat="1">
      <c r="A288" s="15"/>
      <c r="B288" s="246"/>
      <c r="C288" s="247"/>
      <c r="D288" s="226" t="s">
        <v>144</v>
      </c>
      <c r="E288" s="248" t="s">
        <v>19</v>
      </c>
      <c r="F288" s="249" t="s">
        <v>147</v>
      </c>
      <c r="G288" s="247"/>
      <c r="H288" s="250">
        <v>94.233999999999995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6" t="s">
        <v>144</v>
      </c>
      <c r="AU288" s="256" t="s">
        <v>84</v>
      </c>
      <c r="AV288" s="15" t="s">
        <v>140</v>
      </c>
      <c r="AW288" s="15" t="s">
        <v>36</v>
      </c>
      <c r="AX288" s="15" t="s">
        <v>82</v>
      </c>
      <c r="AY288" s="256" t="s">
        <v>132</v>
      </c>
    </row>
    <row r="289" s="2" customFormat="1" ht="24.15" customHeight="1">
      <c r="A289" s="40"/>
      <c r="B289" s="41"/>
      <c r="C289" s="206" t="s">
        <v>424</v>
      </c>
      <c r="D289" s="206" t="s">
        <v>135</v>
      </c>
      <c r="E289" s="207" t="s">
        <v>1565</v>
      </c>
      <c r="F289" s="208" t="s">
        <v>1566</v>
      </c>
      <c r="G289" s="209" t="s">
        <v>138</v>
      </c>
      <c r="H289" s="210">
        <v>94.233999999999995</v>
      </c>
      <c r="I289" s="211"/>
      <c r="J289" s="212">
        <f>ROUND(I289*H289,2)</f>
        <v>0</v>
      </c>
      <c r="K289" s="208" t="s">
        <v>139</v>
      </c>
      <c r="L289" s="46"/>
      <c r="M289" s="213" t="s">
        <v>19</v>
      </c>
      <c r="N289" s="214" t="s">
        <v>45</v>
      </c>
      <c r="O289" s="86"/>
      <c r="P289" s="215">
        <f>O289*H289</f>
        <v>0</v>
      </c>
      <c r="Q289" s="215">
        <v>0.00013999999999999999</v>
      </c>
      <c r="R289" s="215">
        <f>Q289*H289</f>
        <v>0.013192759999999998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257</v>
      </c>
      <c r="AT289" s="217" t="s">
        <v>135</v>
      </c>
      <c r="AU289" s="217" t="s">
        <v>84</v>
      </c>
      <c r="AY289" s="19" t="s">
        <v>132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82</v>
      </c>
      <c r="BK289" s="218">
        <f>ROUND(I289*H289,2)</f>
        <v>0</v>
      </c>
      <c r="BL289" s="19" t="s">
        <v>257</v>
      </c>
      <c r="BM289" s="217" t="s">
        <v>1567</v>
      </c>
    </row>
    <row r="290" s="2" customFormat="1">
      <c r="A290" s="40"/>
      <c r="B290" s="41"/>
      <c r="C290" s="42"/>
      <c r="D290" s="219" t="s">
        <v>142</v>
      </c>
      <c r="E290" s="42"/>
      <c r="F290" s="220" t="s">
        <v>1568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142</v>
      </c>
      <c r="AU290" s="19" t="s">
        <v>84</v>
      </c>
    </row>
    <row r="291" s="13" customFormat="1">
      <c r="A291" s="13"/>
      <c r="B291" s="224"/>
      <c r="C291" s="225"/>
      <c r="D291" s="226" t="s">
        <v>144</v>
      </c>
      <c r="E291" s="227" t="s">
        <v>19</v>
      </c>
      <c r="F291" s="228" t="s">
        <v>1552</v>
      </c>
      <c r="G291" s="225"/>
      <c r="H291" s="227" t="s">
        <v>19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144</v>
      </c>
      <c r="AU291" s="234" t="s">
        <v>84</v>
      </c>
      <c r="AV291" s="13" t="s">
        <v>82</v>
      </c>
      <c r="AW291" s="13" t="s">
        <v>36</v>
      </c>
      <c r="AX291" s="13" t="s">
        <v>74</v>
      </c>
      <c r="AY291" s="234" t="s">
        <v>132</v>
      </c>
    </row>
    <row r="292" s="13" customFormat="1">
      <c r="A292" s="13"/>
      <c r="B292" s="224"/>
      <c r="C292" s="225"/>
      <c r="D292" s="226" t="s">
        <v>144</v>
      </c>
      <c r="E292" s="227" t="s">
        <v>19</v>
      </c>
      <c r="F292" s="228" t="s">
        <v>1553</v>
      </c>
      <c r="G292" s="225"/>
      <c r="H292" s="227" t="s">
        <v>19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144</v>
      </c>
      <c r="AU292" s="234" t="s">
        <v>84</v>
      </c>
      <c r="AV292" s="13" t="s">
        <v>82</v>
      </c>
      <c r="AW292" s="13" t="s">
        <v>36</v>
      </c>
      <c r="AX292" s="13" t="s">
        <v>74</v>
      </c>
      <c r="AY292" s="234" t="s">
        <v>132</v>
      </c>
    </row>
    <row r="293" s="14" customFormat="1">
      <c r="A293" s="14"/>
      <c r="B293" s="235"/>
      <c r="C293" s="236"/>
      <c r="D293" s="226" t="s">
        <v>144</v>
      </c>
      <c r="E293" s="237" t="s">
        <v>19</v>
      </c>
      <c r="F293" s="238" t="s">
        <v>1554</v>
      </c>
      <c r="G293" s="236"/>
      <c r="H293" s="239">
        <v>24.106000000000002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144</v>
      </c>
      <c r="AU293" s="245" t="s">
        <v>84</v>
      </c>
      <c r="AV293" s="14" t="s">
        <v>84</v>
      </c>
      <c r="AW293" s="14" t="s">
        <v>36</v>
      </c>
      <c r="AX293" s="14" t="s">
        <v>74</v>
      </c>
      <c r="AY293" s="245" t="s">
        <v>132</v>
      </c>
    </row>
    <row r="294" s="13" customFormat="1">
      <c r="A294" s="13"/>
      <c r="B294" s="224"/>
      <c r="C294" s="225"/>
      <c r="D294" s="226" t="s">
        <v>144</v>
      </c>
      <c r="E294" s="227" t="s">
        <v>19</v>
      </c>
      <c r="F294" s="228" t="s">
        <v>1555</v>
      </c>
      <c r="G294" s="225"/>
      <c r="H294" s="227" t="s">
        <v>19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144</v>
      </c>
      <c r="AU294" s="234" t="s">
        <v>84</v>
      </c>
      <c r="AV294" s="13" t="s">
        <v>82</v>
      </c>
      <c r="AW294" s="13" t="s">
        <v>36</v>
      </c>
      <c r="AX294" s="13" t="s">
        <v>74</v>
      </c>
      <c r="AY294" s="234" t="s">
        <v>132</v>
      </c>
    </row>
    <row r="295" s="14" customFormat="1">
      <c r="A295" s="14"/>
      <c r="B295" s="235"/>
      <c r="C295" s="236"/>
      <c r="D295" s="226" t="s">
        <v>144</v>
      </c>
      <c r="E295" s="237" t="s">
        <v>19</v>
      </c>
      <c r="F295" s="238" t="s">
        <v>1556</v>
      </c>
      <c r="G295" s="236"/>
      <c r="H295" s="239">
        <v>54.095999999999997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144</v>
      </c>
      <c r="AU295" s="245" t="s">
        <v>84</v>
      </c>
      <c r="AV295" s="14" t="s">
        <v>84</v>
      </c>
      <c r="AW295" s="14" t="s">
        <v>36</v>
      </c>
      <c r="AX295" s="14" t="s">
        <v>74</v>
      </c>
      <c r="AY295" s="245" t="s">
        <v>132</v>
      </c>
    </row>
    <row r="296" s="13" customFormat="1">
      <c r="A296" s="13"/>
      <c r="B296" s="224"/>
      <c r="C296" s="225"/>
      <c r="D296" s="226" t="s">
        <v>144</v>
      </c>
      <c r="E296" s="227" t="s">
        <v>19</v>
      </c>
      <c r="F296" s="228" t="s">
        <v>1557</v>
      </c>
      <c r="G296" s="225"/>
      <c r="H296" s="227" t="s">
        <v>19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144</v>
      </c>
      <c r="AU296" s="234" t="s">
        <v>84</v>
      </c>
      <c r="AV296" s="13" t="s">
        <v>82</v>
      </c>
      <c r="AW296" s="13" t="s">
        <v>36</v>
      </c>
      <c r="AX296" s="13" t="s">
        <v>74</v>
      </c>
      <c r="AY296" s="234" t="s">
        <v>132</v>
      </c>
    </row>
    <row r="297" s="14" customFormat="1">
      <c r="A297" s="14"/>
      <c r="B297" s="235"/>
      <c r="C297" s="236"/>
      <c r="D297" s="226" t="s">
        <v>144</v>
      </c>
      <c r="E297" s="237" t="s">
        <v>19</v>
      </c>
      <c r="F297" s="238" t="s">
        <v>1558</v>
      </c>
      <c r="G297" s="236"/>
      <c r="H297" s="239">
        <v>3.3599999999999999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144</v>
      </c>
      <c r="AU297" s="245" t="s">
        <v>84</v>
      </c>
      <c r="AV297" s="14" t="s">
        <v>84</v>
      </c>
      <c r="AW297" s="14" t="s">
        <v>36</v>
      </c>
      <c r="AX297" s="14" t="s">
        <v>74</v>
      </c>
      <c r="AY297" s="245" t="s">
        <v>132</v>
      </c>
    </row>
    <row r="298" s="14" customFormat="1">
      <c r="A298" s="14"/>
      <c r="B298" s="235"/>
      <c r="C298" s="236"/>
      <c r="D298" s="226" t="s">
        <v>144</v>
      </c>
      <c r="E298" s="237" t="s">
        <v>19</v>
      </c>
      <c r="F298" s="238" t="s">
        <v>1559</v>
      </c>
      <c r="G298" s="236"/>
      <c r="H298" s="239">
        <v>7.7759999999999998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144</v>
      </c>
      <c r="AU298" s="245" t="s">
        <v>84</v>
      </c>
      <c r="AV298" s="14" t="s">
        <v>84</v>
      </c>
      <c r="AW298" s="14" t="s">
        <v>36</v>
      </c>
      <c r="AX298" s="14" t="s">
        <v>74</v>
      </c>
      <c r="AY298" s="245" t="s">
        <v>132</v>
      </c>
    </row>
    <row r="299" s="14" customFormat="1">
      <c r="A299" s="14"/>
      <c r="B299" s="235"/>
      <c r="C299" s="236"/>
      <c r="D299" s="226" t="s">
        <v>144</v>
      </c>
      <c r="E299" s="237" t="s">
        <v>19</v>
      </c>
      <c r="F299" s="238" t="s">
        <v>1560</v>
      </c>
      <c r="G299" s="236"/>
      <c r="H299" s="239">
        <v>4.8959999999999999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144</v>
      </c>
      <c r="AU299" s="245" t="s">
        <v>84</v>
      </c>
      <c r="AV299" s="14" t="s">
        <v>84</v>
      </c>
      <c r="AW299" s="14" t="s">
        <v>36</v>
      </c>
      <c r="AX299" s="14" t="s">
        <v>74</v>
      </c>
      <c r="AY299" s="245" t="s">
        <v>132</v>
      </c>
    </row>
    <row r="300" s="15" customFormat="1">
      <c r="A300" s="15"/>
      <c r="B300" s="246"/>
      <c r="C300" s="247"/>
      <c r="D300" s="226" t="s">
        <v>144</v>
      </c>
      <c r="E300" s="248" t="s">
        <v>19</v>
      </c>
      <c r="F300" s="249" t="s">
        <v>147</v>
      </c>
      <c r="G300" s="247"/>
      <c r="H300" s="250">
        <v>94.233999999999995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6" t="s">
        <v>144</v>
      </c>
      <c r="AU300" s="256" t="s">
        <v>84</v>
      </c>
      <c r="AV300" s="15" t="s">
        <v>140</v>
      </c>
      <c r="AW300" s="15" t="s">
        <v>36</v>
      </c>
      <c r="AX300" s="15" t="s">
        <v>82</v>
      </c>
      <c r="AY300" s="256" t="s">
        <v>132</v>
      </c>
    </row>
    <row r="301" s="2" customFormat="1" ht="24.15" customHeight="1">
      <c r="A301" s="40"/>
      <c r="B301" s="41"/>
      <c r="C301" s="206" t="s">
        <v>403</v>
      </c>
      <c r="D301" s="206" t="s">
        <v>135</v>
      </c>
      <c r="E301" s="207" t="s">
        <v>1310</v>
      </c>
      <c r="F301" s="208" t="s">
        <v>1311</v>
      </c>
      <c r="G301" s="209" t="s">
        <v>138</v>
      </c>
      <c r="H301" s="210">
        <v>188.46799999999999</v>
      </c>
      <c r="I301" s="211"/>
      <c r="J301" s="212">
        <f>ROUND(I301*H301,2)</f>
        <v>0</v>
      </c>
      <c r="K301" s="208" t="s">
        <v>139</v>
      </c>
      <c r="L301" s="46"/>
      <c r="M301" s="213" t="s">
        <v>19</v>
      </c>
      <c r="N301" s="214" t="s">
        <v>45</v>
      </c>
      <c r="O301" s="86"/>
      <c r="P301" s="215">
        <f>O301*H301</f>
        <v>0</v>
      </c>
      <c r="Q301" s="215">
        <v>0.00012</v>
      </c>
      <c r="R301" s="215">
        <f>Q301*H301</f>
        <v>0.02261616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257</v>
      </c>
      <c r="AT301" s="217" t="s">
        <v>135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257</v>
      </c>
      <c r="BM301" s="217" t="s">
        <v>1569</v>
      </c>
    </row>
    <row r="302" s="2" customFormat="1">
      <c r="A302" s="40"/>
      <c r="B302" s="41"/>
      <c r="C302" s="42"/>
      <c r="D302" s="219" t="s">
        <v>142</v>
      </c>
      <c r="E302" s="42"/>
      <c r="F302" s="220" t="s">
        <v>1313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142</v>
      </c>
      <c r="AU302" s="19" t="s">
        <v>84</v>
      </c>
    </row>
    <row r="303" s="13" customFormat="1">
      <c r="A303" s="13"/>
      <c r="B303" s="224"/>
      <c r="C303" s="225"/>
      <c r="D303" s="226" t="s">
        <v>144</v>
      </c>
      <c r="E303" s="227" t="s">
        <v>19</v>
      </c>
      <c r="F303" s="228" t="s">
        <v>1552</v>
      </c>
      <c r="G303" s="225"/>
      <c r="H303" s="227" t="s">
        <v>19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144</v>
      </c>
      <c r="AU303" s="234" t="s">
        <v>84</v>
      </c>
      <c r="AV303" s="13" t="s">
        <v>82</v>
      </c>
      <c r="AW303" s="13" t="s">
        <v>36</v>
      </c>
      <c r="AX303" s="13" t="s">
        <v>74</v>
      </c>
      <c r="AY303" s="234" t="s">
        <v>132</v>
      </c>
    </row>
    <row r="304" s="13" customFormat="1">
      <c r="A304" s="13"/>
      <c r="B304" s="224"/>
      <c r="C304" s="225"/>
      <c r="D304" s="226" t="s">
        <v>144</v>
      </c>
      <c r="E304" s="227" t="s">
        <v>19</v>
      </c>
      <c r="F304" s="228" t="s">
        <v>1553</v>
      </c>
      <c r="G304" s="225"/>
      <c r="H304" s="227" t="s">
        <v>19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144</v>
      </c>
      <c r="AU304" s="234" t="s">
        <v>84</v>
      </c>
      <c r="AV304" s="13" t="s">
        <v>82</v>
      </c>
      <c r="AW304" s="13" t="s">
        <v>36</v>
      </c>
      <c r="AX304" s="13" t="s">
        <v>74</v>
      </c>
      <c r="AY304" s="234" t="s">
        <v>132</v>
      </c>
    </row>
    <row r="305" s="14" customFormat="1">
      <c r="A305" s="14"/>
      <c r="B305" s="235"/>
      <c r="C305" s="236"/>
      <c r="D305" s="226" t="s">
        <v>144</v>
      </c>
      <c r="E305" s="237" t="s">
        <v>19</v>
      </c>
      <c r="F305" s="238" t="s">
        <v>1554</v>
      </c>
      <c r="G305" s="236"/>
      <c r="H305" s="239">
        <v>24.106000000000002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144</v>
      </c>
      <c r="AU305" s="245" t="s">
        <v>84</v>
      </c>
      <c r="AV305" s="14" t="s">
        <v>84</v>
      </c>
      <c r="AW305" s="14" t="s">
        <v>36</v>
      </c>
      <c r="AX305" s="14" t="s">
        <v>74</v>
      </c>
      <c r="AY305" s="245" t="s">
        <v>132</v>
      </c>
    </row>
    <row r="306" s="13" customFormat="1">
      <c r="A306" s="13"/>
      <c r="B306" s="224"/>
      <c r="C306" s="225"/>
      <c r="D306" s="226" t="s">
        <v>144</v>
      </c>
      <c r="E306" s="227" t="s">
        <v>19</v>
      </c>
      <c r="F306" s="228" t="s">
        <v>1555</v>
      </c>
      <c r="G306" s="225"/>
      <c r="H306" s="227" t="s">
        <v>19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144</v>
      </c>
      <c r="AU306" s="234" t="s">
        <v>84</v>
      </c>
      <c r="AV306" s="13" t="s">
        <v>82</v>
      </c>
      <c r="AW306" s="13" t="s">
        <v>36</v>
      </c>
      <c r="AX306" s="13" t="s">
        <v>74</v>
      </c>
      <c r="AY306" s="234" t="s">
        <v>132</v>
      </c>
    </row>
    <row r="307" s="14" customFormat="1">
      <c r="A307" s="14"/>
      <c r="B307" s="235"/>
      <c r="C307" s="236"/>
      <c r="D307" s="226" t="s">
        <v>144</v>
      </c>
      <c r="E307" s="237" t="s">
        <v>19</v>
      </c>
      <c r="F307" s="238" t="s">
        <v>1556</v>
      </c>
      <c r="G307" s="236"/>
      <c r="H307" s="239">
        <v>54.095999999999997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144</v>
      </c>
      <c r="AU307" s="245" t="s">
        <v>84</v>
      </c>
      <c r="AV307" s="14" t="s">
        <v>84</v>
      </c>
      <c r="AW307" s="14" t="s">
        <v>36</v>
      </c>
      <c r="AX307" s="14" t="s">
        <v>74</v>
      </c>
      <c r="AY307" s="245" t="s">
        <v>132</v>
      </c>
    </row>
    <row r="308" s="13" customFormat="1">
      <c r="A308" s="13"/>
      <c r="B308" s="224"/>
      <c r="C308" s="225"/>
      <c r="D308" s="226" t="s">
        <v>144</v>
      </c>
      <c r="E308" s="227" t="s">
        <v>19</v>
      </c>
      <c r="F308" s="228" t="s">
        <v>1557</v>
      </c>
      <c r="G308" s="225"/>
      <c r="H308" s="227" t="s">
        <v>19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144</v>
      </c>
      <c r="AU308" s="234" t="s">
        <v>84</v>
      </c>
      <c r="AV308" s="13" t="s">
        <v>82</v>
      </c>
      <c r="AW308" s="13" t="s">
        <v>36</v>
      </c>
      <c r="AX308" s="13" t="s">
        <v>74</v>
      </c>
      <c r="AY308" s="234" t="s">
        <v>132</v>
      </c>
    </row>
    <row r="309" s="14" customFormat="1">
      <c r="A309" s="14"/>
      <c r="B309" s="235"/>
      <c r="C309" s="236"/>
      <c r="D309" s="226" t="s">
        <v>144</v>
      </c>
      <c r="E309" s="237" t="s">
        <v>19</v>
      </c>
      <c r="F309" s="238" t="s">
        <v>1558</v>
      </c>
      <c r="G309" s="236"/>
      <c r="H309" s="239">
        <v>3.3599999999999999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144</v>
      </c>
      <c r="AU309" s="245" t="s">
        <v>84</v>
      </c>
      <c r="AV309" s="14" t="s">
        <v>84</v>
      </c>
      <c r="AW309" s="14" t="s">
        <v>36</v>
      </c>
      <c r="AX309" s="14" t="s">
        <v>74</v>
      </c>
      <c r="AY309" s="245" t="s">
        <v>132</v>
      </c>
    </row>
    <row r="310" s="14" customFormat="1">
      <c r="A310" s="14"/>
      <c r="B310" s="235"/>
      <c r="C310" s="236"/>
      <c r="D310" s="226" t="s">
        <v>144</v>
      </c>
      <c r="E310" s="237" t="s">
        <v>19</v>
      </c>
      <c r="F310" s="238" t="s">
        <v>1559</v>
      </c>
      <c r="G310" s="236"/>
      <c r="H310" s="239">
        <v>7.7759999999999998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144</v>
      </c>
      <c r="AU310" s="245" t="s">
        <v>84</v>
      </c>
      <c r="AV310" s="14" t="s">
        <v>84</v>
      </c>
      <c r="AW310" s="14" t="s">
        <v>36</v>
      </c>
      <c r="AX310" s="14" t="s">
        <v>74</v>
      </c>
      <c r="AY310" s="245" t="s">
        <v>132</v>
      </c>
    </row>
    <row r="311" s="14" customFormat="1">
      <c r="A311" s="14"/>
      <c r="B311" s="235"/>
      <c r="C311" s="236"/>
      <c r="D311" s="226" t="s">
        <v>144</v>
      </c>
      <c r="E311" s="237" t="s">
        <v>19</v>
      </c>
      <c r="F311" s="238" t="s">
        <v>1560</v>
      </c>
      <c r="G311" s="236"/>
      <c r="H311" s="239">
        <v>4.8959999999999999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144</v>
      </c>
      <c r="AU311" s="245" t="s">
        <v>84</v>
      </c>
      <c r="AV311" s="14" t="s">
        <v>84</v>
      </c>
      <c r="AW311" s="14" t="s">
        <v>36</v>
      </c>
      <c r="AX311" s="14" t="s">
        <v>74</v>
      </c>
      <c r="AY311" s="245" t="s">
        <v>132</v>
      </c>
    </row>
    <row r="312" s="15" customFormat="1">
      <c r="A312" s="15"/>
      <c r="B312" s="246"/>
      <c r="C312" s="247"/>
      <c r="D312" s="226" t="s">
        <v>144</v>
      </c>
      <c r="E312" s="248" t="s">
        <v>19</v>
      </c>
      <c r="F312" s="249" t="s">
        <v>147</v>
      </c>
      <c r="G312" s="247"/>
      <c r="H312" s="250">
        <v>94.233999999999995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6" t="s">
        <v>144</v>
      </c>
      <c r="AU312" s="256" t="s">
        <v>84</v>
      </c>
      <c r="AV312" s="15" t="s">
        <v>140</v>
      </c>
      <c r="AW312" s="15" t="s">
        <v>36</v>
      </c>
      <c r="AX312" s="15" t="s">
        <v>82</v>
      </c>
      <c r="AY312" s="256" t="s">
        <v>132</v>
      </c>
    </row>
    <row r="313" s="14" customFormat="1">
      <c r="A313" s="14"/>
      <c r="B313" s="235"/>
      <c r="C313" s="236"/>
      <c r="D313" s="226" t="s">
        <v>144</v>
      </c>
      <c r="E313" s="236"/>
      <c r="F313" s="238" t="s">
        <v>1570</v>
      </c>
      <c r="G313" s="236"/>
      <c r="H313" s="239">
        <v>188.46799999999999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144</v>
      </c>
      <c r="AU313" s="245" t="s">
        <v>84</v>
      </c>
      <c r="AV313" s="14" t="s">
        <v>84</v>
      </c>
      <c r="AW313" s="14" t="s">
        <v>4</v>
      </c>
      <c r="AX313" s="14" t="s">
        <v>82</v>
      </c>
      <c r="AY313" s="245" t="s">
        <v>132</v>
      </c>
    </row>
    <row r="314" s="12" customFormat="1" ht="22.8" customHeight="1">
      <c r="A314" s="12"/>
      <c r="B314" s="190"/>
      <c r="C314" s="191"/>
      <c r="D314" s="192" t="s">
        <v>73</v>
      </c>
      <c r="E314" s="204" t="s">
        <v>517</v>
      </c>
      <c r="F314" s="204" t="s">
        <v>518</v>
      </c>
      <c r="G314" s="191"/>
      <c r="H314" s="191"/>
      <c r="I314" s="194"/>
      <c r="J314" s="205">
        <f>BK314</f>
        <v>0</v>
      </c>
      <c r="K314" s="191"/>
      <c r="L314" s="196"/>
      <c r="M314" s="197"/>
      <c r="N314" s="198"/>
      <c r="O314" s="198"/>
      <c r="P314" s="199">
        <f>SUM(P315:P349)</f>
        <v>0</v>
      </c>
      <c r="Q314" s="198"/>
      <c r="R314" s="199">
        <f>SUM(R315:R349)</f>
        <v>0.11552</v>
      </c>
      <c r="S314" s="198"/>
      <c r="T314" s="200">
        <f>SUM(T315:T349)</f>
        <v>0.023560000000000001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1" t="s">
        <v>84</v>
      </c>
      <c r="AT314" s="202" t="s">
        <v>73</v>
      </c>
      <c r="AU314" s="202" t="s">
        <v>82</v>
      </c>
      <c r="AY314" s="201" t="s">
        <v>132</v>
      </c>
      <c r="BK314" s="203">
        <f>SUM(BK315:BK349)</f>
        <v>0</v>
      </c>
    </row>
    <row r="315" s="2" customFormat="1" ht="24.15" customHeight="1">
      <c r="A315" s="40"/>
      <c r="B315" s="41"/>
      <c r="C315" s="206" t="s">
        <v>439</v>
      </c>
      <c r="D315" s="206" t="s">
        <v>135</v>
      </c>
      <c r="E315" s="207" t="s">
        <v>1571</v>
      </c>
      <c r="F315" s="208" t="s">
        <v>1572</v>
      </c>
      <c r="G315" s="209" t="s">
        <v>138</v>
      </c>
      <c r="H315" s="210">
        <v>76</v>
      </c>
      <c r="I315" s="211"/>
      <c r="J315" s="212">
        <f>ROUND(I315*H315,2)</f>
        <v>0</v>
      </c>
      <c r="K315" s="208" t="s">
        <v>139</v>
      </c>
      <c r="L315" s="46"/>
      <c r="M315" s="213" t="s">
        <v>19</v>
      </c>
      <c r="N315" s="214" t="s">
        <v>45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257</v>
      </c>
      <c r="AT315" s="217" t="s">
        <v>135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257</v>
      </c>
      <c r="BM315" s="217" t="s">
        <v>1573</v>
      </c>
    </row>
    <row r="316" s="2" customFormat="1">
      <c r="A316" s="40"/>
      <c r="B316" s="41"/>
      <c r="C316" s="42"/>
      <c r="D316" s="219" t="s">
        <v>142</v>
      </c>
      <c r="E316" s="42"/>
      <c r="F316" s="220" t="s">
        <v>1574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142</v>
      </c>
      <c r="AU316" s="19" t="s">
        <v>84</v>
      </c>
    </row>
    <row r="317" s="13" customFormat="1">
      <c r="A317" s="13"/>
      <c r="B317" s="224"/>
      <c r="C317" s="225"/>
      <c r="D317" s="226" t="s">
        <v>144</v>
      </c>
      <c r="E317" s="227" t="s">
        <v>19</v>
      </c>
      <c r="F317" s="228" t="s">
        <v>1402</v>
      </c>
      <c r="G317" s="225"/>
      <c r="H317" s="227" t="s">
        <v>19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144</v>
      </c>
      <c r="AU317" s="234" t="s">
        <v>84</v>
      </c>
      <c r="AV317" s="13" t="s">
        <v>82</v>
      </c>
      <c r="AW317" s="13" t="s">
        <v>36</v>
      </c>
      <c r="AX317" s="13" t="s">
        <v>74</v>
      </c>
      <c r="AY317" s="234" t="s">
        <v>132</v>
      </c>
    </row>
    <row r="318" s="14" customFormat="1">
      <c r="A318" s="14"/>
      <c r="B318" s="235"/>
      <c r="C318" s="236"/>
      <c r="D318" s="226" t="s">
        <v>144</v>
      </c>
      <c r="E318" s="237" t="s">
        <v>19</v>
      </c>
      <c r="F318" s="238" t="s">
        <v>1403</v>
      </c>
      <c r="G318" s="236"/>
      <c r="H318" s="239">
        <v>76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144</v>
      </c>
      <c r="AU318" s="245" t="s">
        <v>84</v>
      </c>
      <c r="AV318" s="14" t="s">
        <v>84</v>
      </c>
      <c r="AW318" s="14" t="s">
        <v>36</v>
      </c>
      <c r="AX318" s="14" t="s">
        <v>74</v>
      </c>
      <c r="AY318" s="245" t="s">
        <v>132</v>
      </c>
    </row>
    <row r="319" s="15" customFormat="1">
      <c r="A319" s="15"/>
      <c r="B319" s="246"/>
      <c r="C319" s="247"/>
      <c r="D319" s="226" t="s">
        <v>144</v>
      </c>
      <c r="E319" s="248" t="s">
        <v>19</v>
      </c>
      <c r="F319" s="249" t="s">
        <v>147</v>
      </c>
      <c r="G319" s="247"/>
      <c r="H319" s="250">
        <v>76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6" t="s">
        <v>144</v>
      </c>
      <c r="AU319" s="256" t="s">
        <v>84</v>
      </c>
      <c r="AV319" s="15" t="s">
        <v>140</v>
      </c>
      <c r="AW319" s="15" t="s">
        <v>36</v>
      </c>
      <c r="AX319" s="15" t="s">
        <v>82</v>
      </c>
      <c r="AY319" s="256" t="s">
        <v>132</v>
      </c>
    </row>
    <row r="320" s="2" customFormat="1" ht="24.15" customHeight="1">
      <c r="A320" s="40"/>
      <c r="B320" s="41"/>
      <c r="C320" s="206" t="s">
        <v>447</v>
      </c>
      <c r="D320" s="206" t="s">
        <v>135</v>
      </c>
      <c r="E320" s="207" t="s">
        <v>1575</v>
      </c>
      <c r="F320" s="208" t="s">
        <v>1576</v>
      </c>
      <c r="G320" s="209" t="s">
        <v>138</v>
      </c>
      <c r="H320" s="210">
        <v>76</v>
      </c>
      <c r="I320" s="211"/>
      <c r="J320" s="212">
        <f>ROUND(I320*H320,2)</f>
        <v>0</v>
      </c>
      <c r="K320" s="208" t="s">
        <v>139</v>
      </c>
      <c r="L320" s="46"/>
      <c r="M320" s="213" t="s">
        <v>19</v>
      </c>
      <c r="N320" s="214" t="s">
        <v>45</v>
      </c>
      <c r="O320" s="86"/>
      <c r="P320" s="215">
        <f>O320*H320</f>
        <v>0</v>
      </c>
      <c r="Q320" s="215">
        <v>0.001</v>
      </c>
      <c r="R320" s="215">
        <f>Q320*H320</f>
        <v>0.075999999999999998</v>
      </c>
      <c r="S320" s="215">
        <v>0.00031</v>
      </c>
      <c r="T320" s="216">
        <f>S320*H320</f>
        <v>0.023560000000000001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257</v>
      </c>
      <c r="AT320" s="217" t="s">
        <v>135</v>
      </c>
      <c r="AU320" s="217" t="s">
        <v>84</v>
      </c>
      <c r="AY320" s="19" t="s">
        <v>132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257</v>
      </c>
      <c r="BM320" s="217" t="s">
        <v>1577</v>
      </c>
    </row>
    <row r="321" s="2" customFormat="1">
      <c r="A321" s="40"/>
      <c r="B321" s="41"/>
      <c r="C321" s="42"/>
      <c r="D321" s="219" t="s">
        <v>142</v>
      </c>
      <c r="E321" s="42"/>
      <c r="F321" s="220" t="s">
        <v>1578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142</v>
      </c>
      <c r="AU321" s="19" t="s">
        <v>84</v>
      </c>
    </row>
    <row r="322" s="13" customFormat="1">
      <c r="A322" s="13"/>
      <c r="B322" s="224"/>
      <c r="C322" s="225"/>
      <c r="D322" s="226" t="s">
        <v>144</v>
      </c>
      <c r="E322" s="227" t="s">
        <v>19</v>
      </c>
      <c r="F322" s="228" t="s">
        <v>1402</v>
      </c>
      <c r="G322" s="225"/>
      <c r="H322" s="227" t="s">
        <v>19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144</v>
      </c>
      <c r="AU322" s="234" t="s">
        <v>84</v>
      </c>
      <c r="AV322" s="13" t="s">
        <v>82</v>
      </c>
      <c r="AW322" s="13" t="s">
        <v>36</v>
      </c>
      <c r="AX322" s="13" t="s">
        <v>74</v>
      </c>
      <c r="AY322" s="234" t="s">
        <v>132</v>
      </c>
    </row>
    <row r="323" s="14" customFormat="1">
      <c r="A323" s="14"/>
      <c r="B323" s="235"/>
      <c r="C323" s="236"/>
      <c r="D323" s="226" t="s">
        <v>144</v>
      </c>
      <c r="E323" s="237" t="s">
        <v>19</v>
      </c>
      <c r="F323" s="238" t="s">
        <v>1403</v>
      </c>
      <c r="G323" s="236"/>
      <c r="H323" s="239">
        <v>76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144</v>
      </c>
      <c r="AU323" s="245" t="s">
        <v>84</v>
      </c>
      <c r="AV323" s="14" t="s">
        <v>84</v>
      </c>
      <c r="AW323" s="14" t="s">
        <v>36</v>
      </c>
      <c r="AX323" s="14" t="s">
        <v>74</v>
      </c>
      <c r="AY323" s="245" t="s">
        <v>132</v>
      </c>
    </row>
    <row r="324" s="15" customFormat="1">
      <c r="A324" s="15"/>
      <c r="B324" s="246"/>
      <c r="C324" s="247"/>
      <c r="D324" s="226" t="s">
        <v>144</v>
      </c>
      <c r="E324" s="248" t="s">
        <v>19</v>
      </c>
      <c r="F324" s="249" t="s">
        <v>147</v>
      </c>
      <c r="G324" s="247"/>
      <c r="H324" s="250">
        <v>76</v>
      </c>
      <c r="I324" s="251"/>
      <c r="J324" s="247"/>
      <c r="K324" s="247"/>
      <c r="L324" s="252"/>
      <c r="M324" s="253"/>
      <c r="N324" s="254"/>
      <c r="O324" s="254"/>
      <c r="P324" s="254"/>
      <c r="Q324" s="254"/>
      <c r="R324" s="254"/>
      <c r="S324" s="254"/>
      <c r="T324" s="25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6" t="s">
        <v>144</v>
      </c>
      <c r="AU324" s="256" t="s">
        <v>84</v>
      </c>
      <c r="AV324" s="15" t="s">
        <v>140</v>
      </c>
      <c r="AW324" s="15" t="s">
        <v>36</v>
      </c>
      <c r="AX324" s="15" t="s">
        <v>82</v>
      </c>
      <c r="AY324" s="256" t="s">
        <v>132</v>
      </c>
    </row>
    <row r="325" s="2" customFormat="1" ht="24.15" customHeight="1">
      <c r="A325" s="40"/>
      <c r="B325" s="41"/>
      <c r="C325" s="206" t="s">
        <v>454</v>
      </c>
      <c r="D325" s="206" t="s">
        <v>135</v>
      </c>
      <c r="E325" s="207" t="s">
        <v>1579</v>
      </c>
      <c r="F325" s="208" t="s">
        <v>1580</v>
      </c>
      <c r="G325" s="209" t="s">
        <v>138</v>
      </c>
      <c r="H325" s="210">
        <v>76</v>
      </c>
      <c r="I325" s="211"/>
      <c r="J325" s="212">
        <f>ROUND(I325*H325,2)</f>
        <v>0</v>
      </c>
      <c r="K325" s="208" t="s">
        <v>139</v>
      </c>
      <c r="L325" s="46"/>
      <c r="M325" s="213" t="s">
        <v>19</v>
      </c>
      <c r="N325" s="214" t="s">
        <v>45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257</v>
      </c>
      <c r="AT325" s="217" t="s">
        <v>135</v>
      </c>
      <c r="AU325" s="217" t="s">
        <v>84</v>
      </c>
      <c r="AY325" s="19" t="s">
        <v>132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257</v>
      </c>
      <c r="BM325" s="217" t="s">
        <v>1581</v>
      </c>
    </row>
    <row r="326" s="2" customFormat="1">
      <c r="A326" s="40"/>
      <c r="B326" s="41"/>
      <c r="C326" s="42"/>
      <c r="D326" s="219" t="s">
        <v>142</v>
      </c>
      <c r="E326" s="42"/>
      <c r="F326" s="220" t="s">
        <v>1582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142</v>
      </c>
      <c r="AU326" s="19" t="s">
        <v>84</v>
      </c>
    </row>
    <row r="327" s="13" customFormat="1">
      <c r="A327" s="13"/>
      <c r="B327" s="224"/>
      <c r="C327" s="225"/>
      <c r="D327" s="226" t="s">
        <v>144</v>
      </c>
      <c r="E327" s="227" t="s">
        <v>19</v>
      </c>
      <c r="F327" s="228" t="s">
        <v>1402</v>
      </c>
      <c r="G327" s="225"/>
      <c r="H327" s="227" t="s">
        <v>19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144</v>
      </c>
      <c r="AU327" s="234" t="s">
        <v>84</v>
      </c>
      <c r="AV327" s="13" t="s">
        <v>82</v>
      </c>
      <c r="AW327" s="13" t="s">
        <v>36</v>
      </c>
      <c r="AX327" s="13" t="s">
        <v>74</v>
      </c>
      <c r="AY327" s="234" t="s">
        <v>132</v>
      </c>
    </row>
    <row r="328" s="14" customFormat="1">
      <c r="A328" s="14"/>
      <c r="B328" s="235"/>
      <c r="C328" s="236"/>
      <c r="D328" s="226" t="s">
        <v>144</v>
      </c>
      <c r="E328" s="237" t="s">
        <v>19</v>
      </c>
      <c r="F328" s="238" t="s">
        <v>1403</v>
      </c>
      <c r="G328" s="236"/>
      <c r="H328" s="239">
        <v>76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144</v>
      </c>
      <c r="AU328" s="245" t="s">
        <v>84</v>
      </c>
      <c r="AV328" s="14" t="s">
        <v>84</v>
      </c>
      <c r="AW328" s="14" t="s">
        <v>36</v>
      </c>
      <c r="AX328" s="14" t="s">
        <v>74</v>
      </c>
      <c r="AY328" s="245" t="s">
        <v>132</v>
      </c>
    </row>
    <row r="329" s="15" customFormat="1">
      <c r="A329" s="15"/>
      <c r="B329" s="246"/>
      <c r="C329" s="247"/>
      <c r="D329" s="226" t="s">
        <v>144</v>
      </c>
      <c r="E329" s="248" t="s">
        <v>19</v>
      </c>
      <c r="F329" s="249" t="s">
        <v>147</v>
      </c>
      <c r="G329" s="247"/>
      <c r="H329" s="250">
        <v>76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6" t="s">
        <v>144</v>
      </c>
      <c r="AU329" s="256" t="s">
        <v>84</v>
      </c>
      <c r="AV329" s="15" t="s">
        <v>140</v>
      </c>
      <c r="AW329" s="15" t="s">
        <v>36</v>
      </c>
      <c r="AX329" s="15" t="s">
        <v>82</v>
      </c>
      <c r="AY329" s="256" t="s">
        <v>132</v>
      </c>
    </row>
    <row r="330" s="2" customFormat="1" ht="33" customHeight="1">
      <c r="A330" s="40"/>
      <c r="B330" s="41"/>
      <c r="C330" s="206" t="s">
        <v>460</v>
      </c>
      <c r="D330" s="206" t="s">
        <v>135</v>
      </c>
      <c r="E330" s="207" t="s">
        <v>1583</v>
      </c>
      <c r="F330" s="208" t="s">
        <v>1584</v>
      </c>
      <c r="G330" s="209" t="s">
        <v>138</v>
      </c>
      <c r="H330" s="210">
        <v>76</v>
      </c>
      <c r="I330" s="211"/>
      <c r="J330" s="212">
        <f>ROUND(I330*H330,2)</f>
        <v>0</v>
      </c>
      <c r="K330" s="208" t="s">
        <v>139</v>
      </c>
      <c r="L330" s="46"/>
      <c r="M330" s="213" t="s">
        <v>19</v>
      </c>
      <c r="N330" s="214" t="s">
        <v>45</v>
      </c>
      <c r="O330" s="86"/>
      <c r="P330" s="215">
        <f>O330*H330</f>
        <v>0</v>
      </c>
      <c r="Q330" s="215">
        <v>0.00021000000000000001</v>
      </c>
      <c r="R330" s="215">
        <f>Q330*H330</f>
        <v>0.015960000000000002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257</v>
      </c>
      <c r="AT330" s="217" t="s">
        <v>135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257</v>
      </c>
      <c r="BM330" s="217" t="s">
        <v>1585</v>
      </c>
    </row>
    <row r="331" s="2" customFormat="1">
      <c r="A331" s="40"/>
      <c r="B331" s="41"/>
      <c r="C331" s="42"/>
      <c r="D331" s="219" t="s">
        <v>142</v>
      </c>
      <c r="E331" s="42"/>
      <c r="F331" s="220" t="s">
        <v>1586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142</v>
      </c>
      <c r="AU331" s="19" t="s">
        <v>84</v>
      </c>
    </row>
    <row r="332" s="13" customFormat="1">
      <c r="A332" s="13"/>
      <c r="B332" s="224"/>
      <c r="C332" s="225"/>
      <c r="D332" s="226" t="s">
        <v>144</v>
      </c>
      <c r="E332" s="227" t="s">
        <v>19</v>
      </c>
      <c r="F332" s="228" t="s">
        <v>1402</v>
      </c>
      <c r="G332" s="225"/>
      <c r="H332" s="227" t="s">
        <v>19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144</v>
      </c>
      <c r="AU332" s="234" t="s">
        <v>84</v>
      </c>
      <c r="AV332" s="13" t="s">
        <v>82</v>
      </c>
      <c r="AW332" s="13" t="s">
        <v>36</v>
      </c>
      <c r="AX332" s="13" t="s">
        <v>74</v>
      </c>
      <c r="AY332" s="234" t="s">
        <v>132</v>
      </c>
    </row>
    <row r="333" s="14" customFormat="1">
      <c r="A333" s="14"/>
      <c r="B333" s="235"/>
      <c r="C333" s="236"/>
      <c r="D333" s="226" t="s">
        <v>144</v>
      </c>
      <c r="E333" s="237" t="s">
        <v>19</v>
      </c>
      <c r="F333" s="238" t="s">
        <v>1403</v>
      </c>
      <c r="G333" s="236"/>
      <c r="H333" s="239">
        <v>76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5" t="s">
        <v>144</v>
      </c>
      <c r="AU333" s="245" t="s">
        <v>84</v>
      </c>
      <c r="AV333" s="14" t="s">
        <v>84</v>
      </c>
      <c r="AW333" s="14" t="s">
        <v>36</v>
      </c>
      <c r="AX333" s="14" t="s">
        <v>74</v>
      </c>
      <c r="AY333" s="245" t="s">
        <v>132</v>
      </c>
    </row>
    <row r="334" s="15" customFormat="1">
      <c r="A334" s="15"/>
      <c r="B334" s="246"/>
      <c r="C334" s="247"/>
      <c r="D334" s="226" t="s">
        <v>144</v>
      </c>
      <c r="E334" s="248" t="s">
        <v>19</v>
      </c>
      <c r="F334" s="249" t="s">
        <v>147</v>
      </c>
      <c r="G334" s="247"/>
      <c r="H334" s="250">
        <v>76</v>
      </c>
      <c r="I334" s="251"/>
      <c r="J334" s="247"/>
      <c r="K334" s="247"/>
      <c r="L334" s="252"/>
      <c r="M334" s="253"/>
      <c r="N334" s="254"/>
      <c r="O334" s="254"/>
      <c r="P334" s="254"/>
      <c r="Q334" s="254"/>
      <c r="R334" s="254"/>
      <c r="S334" s="254"/>
      <c r="T334" s="25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6" t="s">
        <v>144</v>
      </c>
      <c r="AU334" s="256" t="s">
        <v>84</v>
      </c>
      <c r="AV334" s="15" t="s">
        <v>140</v>
      </c>
      <c r="AW334" s="15" t="s">
        <v>36</v>
      </c>
      <c r="AX334" s="15" t="s">
        <v>82</v>
      </c>
      <c r="AY334" s="256" t="s">
        <v>132</v>
      </c>
    </row>
    <row r="335" s="2" customFormat="1" ht="44.25" customHeight="1">
      <c r="A335" s="40"/>
      <c r="B335" s="41"/>
      <c r="C335" s="206" t="s">
        <v>464</v>
      </c>
      <c r="D335" s="206" t="s">
        <v>135</v>
      </c>
      <c r="E335" s="207" t="s">
        <v>1587</v>
      </c>
      <c r="F335" s="208" t="s">
        <v>1588</v>
      </c>
      <c r="G335" s="209" t="s">
        <v>138</v>
      </c>
      <c r="H335" s="210">
        <v>76</v>
      </c>
      <c r="I335" s="211"/>
      <c r="J335" s="212">
        <f>ROUND(I335*H335,2)</f>
        <v>0</v>
      </c>
      <c r="K335" s="208" t="s">
        <v>139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0.00029</v>
      </c>
      <c r="R335" s="215">
        <f>Q335*H335</f>
        <v>0.022040000000000001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257</v>
      </c>
      <c r="AT335" s="217" t="s">
        <v>135</v>
      </c>
      <c r="AU335" s="217" t="s">
        <v>84</v>
      </c>
      <c r="AY335" s="19" t="s">
        <v>132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257</v>
      </c>
      <c r="BM335" s="217" t="s">
        <v>1589</v>
      </c>
    </row>
    <row r="336" s="2" customFormat="1">
      <c r="A336" s="40"/>
      <c r="B336" s="41"/>
      <c r="C336" s="42"/>
      <c r="D336" s="219" t="s">
        <v>142</v>
      </c>
      <c r="E336" s="42"/>
      <c r="F336" s="220" t="s">
        <v>1590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142</v>
      </c>
      <c r="AU336" s="19" t="s">
        <v>84</v>
      </c>
    </row>
    <row r="337" s="13" customFormat="1">
      <c r="A337" s="13"/>
      <c r="B337" s="224"/>
      <c r="C337" s="225"/>
      <c r="D337" s="226" t="s">
        <v>144</v>
      </c>
      <c r="E337" s="227" t="s">
        <v>19</v>
      </c>
      <c r="F337" s="228" t="s">
        <v>1402</v>
      </c>
      <c r="G337" s="225"/>
      <c r="H337" s="227" t="s">
        <v>19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144</v>
      </c>
      <c r="AU337" s="234" t="s">
        <v>84</v>
      </c>
      <c r="AV337" s="13" t="s">
        <v>82</v>
      </c>
      <c r="AW337" s="13" t="s">
        <v>36</v>
      </c>
      <c r="AX337" s="13" t="s">
        <v>74</v>
      </c>
      <c r="AY337" s="234" t="s">
        <v>132</v>
      </c>
    </row>
    <row r="338" s="14" customFormat="1">
      <c r="A338" s="14"/>
      <c r="B338" s="235"/>
      <c r="C338" s="236"/>
      <c r="D338" s="226" t="s">
        <v>144</v>
      </c>
      <c r="E338" s="237" t="s">
        <v>19</v>
      </c>
      <c r="F338" s="238" t="s">
        <v>1403</v>
      </c>
      <c r="G338" s="236"/>
      <c r="H338" s="239">
        <v>76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144</v>
      </c>
      <c r="AU338" s="245" t="s">
        <v>84</v>
      </c>
      <c r="AV338" s="14" t="s">
        <v>84</v>
      </c>
      <c r="AW338" s="14" t="s">
        <v>36</v>
      </c>
      <c r="AX338" s="14" t="s">
        <v>74</v>
      </c>
      <c r="AY338" s="245" t="s">
        <v>132</v>
      </c>
    </row>
    <row r="339" s="15" customFormat="1">
      <c r="A339" s="15"/>
      <c r="B339" s="246"/>
      <c r="C339" s="247"/>
      <c r="D339" s="226" t="s">
        <v>144</v>
      </c>
      <c r="E339" s="248" t="s">
        <v>19</v>
      </c>
      <c r="F339" s="249" t="s">
        <v>147</v>
      </c>
      <c r="G339" s="247"/>
      <c r="H339" s="250">
        <v>76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6" t="s">
        <v>144</v>
      </c>
      <c r="AU339" s="256" t="s">
        <v>84</v>
      </c>
      <c r="AV339" s="15" t="s">
        <v>140</v>
      </c>
      <c r="AW339" s="15" t="s">
        <v>36</v>
      </c>
      <c r="AX339" s="15" t="s">
        <v>82</v>
      </c>
      <c r="AY339" s="256" t="s">
        <v>132</v>
      </c>
    </row>
    <row r="340" s="2" customFormat="1" ht="44.25" customHeight="1">
      <c r="A340" s="40"/>
      <c r="B340" s="41"/>
      <c r="C340" s="206" t="s">
        <v>473</v>
      </c>
      <c r="D340" s="206" t="s">
        <v>135</v>
      </c>
      <c r="E340" s="207" t="s">
        <v>1591</v>
      </c>
      <c r="F340" s="208" t="s">
        <v>1592</v>
      </c>
      <c r="G340" s="209" t="s">
        <v>180</v>
      </c>
      <c r="H340" s="210">
        <v>60.799999999999997</v>
      </c>
      <c r="I340" s="211"/>
      <c r="J340" s="212">
        <f>ROUND(I340*H340,2)</f>
        <v>0</v>
      </c>
      <c r="K340" s="208" t="s">
        <v>139</v>
      </c>
      <c r="L340" s="46"/>
      <c r="M340" s="213" t="s">
        <v>19</v>
      </c>
      <c r="N340" s="214" t="s">
        <v>45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257</v>
      </c>
      <c r="AT340" s="217" t="s">
        <v>135</v>
      </c>
      <c r="AU340" s="217" t="s">
        <v>84</v>
      </c>
      <c r="AY340" s="19" t="s">
        <v>132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82</v>
      </c>
      <c r="BK340" s="218">
        <f>ROUND(I340*H340,2)</f>
        <v>0</v>
      </c>
      <c r="BL340" s="19" t="s">
        <v>257</v>
      </c>
      <c r="BM340" s="217" t="s">
        <v>1593</v>
      </c>
    </row>
    <row r="341" s="2" customFormat="1">
      <c r="A341" s="40"/>
      <c r="B341" s="41"/>
      <c r="C341" s="42"/>
      <c r="D341" s="219" t="s">
        <v>142</v>
      </c>
      <c r="E341" s="42"/>
      <c r="F341" s="220" t="s">
        <v>1594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142</v>
      </c>
      <c r="AU341" s="19" t="s">
        <v>84</v>
      </c>
    </row>
    <row r="342" s="13" customFormat="1">
      <c r="A342" s="13"/>
      <c r="B342" s="224"/>
      <c r="C342" s="225"/>
      <c r="D342" s="226" t="s">
        <v>144</v>
      </c>
      <c r="E342" s="227" t="s">
        <v>19</v>
      </c>
      <c r="F342" s="228" t="s">
        <v>1402</v>
      </c>
      <c r="G342" s="225"/>
      <c r="H342" s="227" t="s">
        <v>19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144</v>
      </c>
      <c r="AU342" s="234" t="s">
        <v>84</v>
      </c>
      <c r="AV342" s="13" t="s">
        <v>82</v>
      </c>
      <c r="AW342" s="13" t="s">
        <v>36</v>
      </c>
      <c r="AX342" s="13" t="s">
        <v>74</v>
      </c>
      <c r="AY342" s="234" t="s">
        <v>132</v>
      </c>
    </row>
    <row r="343" s="14" customFormat="1">
      <c r="A343" s="14"/>
      <c r="B343" s="235"/>
      <c r="C343" s="236"/>
      <c r="D343" s="226" t="s">
        <v>144</v>
      </c>
      <c r="E343" s="237" t="s">
        <v>19</v>
      </c>
      <c r="F343" s="238" t="s">
        <v>1595</v>
      </c>
      <c r="G343" s="236"/>
      <c r="H343" s="239">
        <v>60.799999999999997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144</v>
      </c>
      <c r="AU343" s="245" t="s">
        <v>84</v>
      </c>
      <c r="AV343" s="14" t="s">
        <v>84</v>
      </c>
      <c r="AW343" s="14" t="s">
        <v>36</v>
      </c>
      <c r="AX343" s="14" t="s">
        <v>74</v>
      </c>
      <c r="AY343" s="245" t="s">
        <v>132</v>
      </c>
    </row>
    <row r="344" s="15" customFormat="1">
      <c r="A344" s="15"/>
      <c r="B344" s="246"/>
      <c r="C344" s="247"/>
      <c r="D344" s="226" t="s">
        <v>144</v>
      </c>
      <c r="E344" s="248" t="s">
        <v>19</v>
      </c>
      <c r="F344" s="249" t="s">
        <v>147</v>
      </c>
      <c r="G344" s="247"/>
      <c r="H344" s="250">
        <v>60.799999999999997</v>
      </c>
      <c r="I344" s="251"/>
      <c r="J344" s="247"/>
      <c r="K344" s="247"/>
      <c r="L344" s="252"/>
      <c r="M344" s="253"/>
      <c r="N344" s="254"/>
      <c r="O344" s="254"/>
      <c r="P344" s="254"/>
      <c r="Q344" s="254"/>
      <c r="R344" s="254"/>
      <c r="S344" s="254"/>
      <c r="T344" s="25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6" t="s">
        <v>144</v>
      </c>
      <c r="AU344" s="256" t="s">
        <v>84</v>
      </c>
      <c r="AV344" s="15" t="s">
        <v>140</v>
      </c>
      <c r="AW344" s="15" t="s">
        <v>36</v>
      </c>
      <c r="AX344" s="15" t="s">
        <v>82</v>
      </c>
      <c r="AY344" s="256" t="s">
        <v>132</v>
      </c>
    </row>
    <row r="345" s="2" customFormat="1" ht="49.05" customHeight="1">
      <c r="A345" s="40"/>
      <c r="B345" s="41"/>
      <c r="C345" s="206" t="s">
        <v>482</v>
      </c>
      <c r="D345" s="206" t="s">
        <v>135</v>
      </c>
      <c r="E345" s="207" t="s">
        <v>1596</v>
      </c>
      <c r="F345" s="208" t="s">
        <v>1597</v>
      </c>
      <c r="G345" s="209" t="s">
        <v>138</v>
      </c>
      <c r="H345" s="210">
        <v>76</v>
      </c>
      <c r="I345" s="211"/>
      <c r="J345" s="212">
        <f>ROUND(I345*H345,2)</f>
        <v>0</v>
      </c>
      <c r="K345" s="208" t="s">
        <v>139</v>
      </c>
      <c r="L345" s="46"/>
      <c r="M345" s="213" t="s">
        <v>19</v>
      </c>
      <c r="N345" s="214" t="s">
        <v>45</v>
      </c>
      <c r="O345" s="86"/>
      <c r="P345" s="215">
        <f>O345*H345</f>
        <v>0</v>
      </c>
      <c r="Q345" s="215">
        <v>2.0000000000000002E-05</v>
      </c>
      <c r="R345" s="215">
        <f>Q345*H345</f>
        <v>0.0015200000000000001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257</v>
      </c>
      <c r="AT345" s="217" t="s">
        <v>135</v>
      </c>
      <c r="AU345" s="217" t="s">
        <v>84</v>
      </c>
      <c r="AY345" s="19" t="s">
        <v>132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82</v>
      </c>
      <c r="BK345" s="218">
        <f>ROUND(I345*H345,2)</f>
        <v>0</v>
      </c>
      <c r="BL345" s="19" t="s">
        <v>257</v>
      </c>
      <c r="BM345" s="217" t="s">
        <v>1598</v>
      </c>
    </row>
    <row r="346" s="2" customFormat="1">
      <c r="A346" s="40"/>
      <c r="B346" s="41"/>
      <c r="C346" s="42"/>
      <c r="D346" s="219" t="s">
        <v>142</v>
      </c>
      <c r="E346" s="42"/>
      <c r="F346" s="220" t="s">
        <v>1599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142</v>
      </c>
      <c r="AU346" s="19" t="s">
        <v>84</v>
      </c>
    </row>
    <row r="347" s="13" customFormat="1">
      <c r="A347" s="13"/>
      <c r="B347" s="224"/>
      <c r="C347" s="225"/>
      <c r="D347" s="226" t="s">
        <v>144</v>
      </c>
      <c r="E347" s="227" t="s">
        <v>19</v>
      </c>
      <c r="F347" s="228" t="s">
        <v>1402</v>
      </c>
      <c r="G347" s="225"/>
      <c r="H347" s="227" t="s">
        <v>19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144</v>
      </c>
      <c r="AU347" s="234" t="s">
        <v>84</v>
      </c>
      <c r="AV347" s="13" t="s">
        <v>82</v>
      </c>
      <c r="AW347" s="13" t="s">
        <v>36</v>
      </c>
      <c r="AX347" s="13" t="s">
        <v>74</v>
      </c>
      <c r="AY347" s="234" t="s">
        <v>132</v>
      </c>
    </row>
    <row r="348" s="14" customFormat="1">
      <c r="A348" s="14"/>
      <c r="B348" s="235"/>
      <c r="C348" s="236"/>
      <c r="D348" s="226" t="s">
        <v>144</v>
      </c>
      <c r="E348" s="237" t="s">
        <v>19</v>
      </c>
      <c r="F348" s="238" t="s">
        <v>1403</v>
      </c>
      <c r="G348" s="236"/>
      <c r="H348" s="239">
        <v>76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144</v>
      </c>
      <c r="AU348" s="245" t="s">
        <v>84</v>
      </c>
      <c r="AV348" s="14" t="s">
        <v>84</v>
      </c>
      <c r="AW348" s="14" t="s">
        <v>36</v>
      </c>
      <c r="AX348" s="14" t="s">
        <v>74</v>
      </c>
      <c r="AY348" s="245" t="s">
        <v>132</v>
      </c>
    </row>
    <row r="349" s="15" customFormat="1">
      <c r="A349" s="15"/>
      <c r="B349" s="246"/>
      <c r="C349" s="247"/>
      <c r="D349" s="226" t="s">
        <v>144</v>
      </c>
      <c r="E349" s="248" t="s">
        <v>19</v>
      </c>
      <c r="F349" s="249" t="s">
        <v>147</v>
      </c>
      <c r="G349" s="247"/>
      <c r="H349" s="250">
        <v>76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6" t="s">
        <v>144</v>
      </c>
      <c r="AU349" s="256" t="s">
        <v>84</v>
      </c>
      <c r="AV349" s="15" t="s">
        <v>140</v>
      </c>
      <c r="AW349" s="15" t="s">
        <v>36</v>
      </c>
      <c r="AX349" s="15" t="s">
        <v>82</v>
      </c>
      <c r="AY349" s="256" t="s">
        <v>132</v>
      </c>
    </row>
    <row r="350" s="12" customFormat="1" ht="22.8" customHeight="1">
      <c r="A350" s="12"/>
      <c r="B350" s="190"/>
      <c r="C350" s="191"/>
      <c r="D350" s="192" t="s">
        <v>73</v>
      </c>
      <c r="E350" s="204" t="s">
        <v>1600</v>
      </c>
      <c r="F350" s="204" t="s">
        <v>1601</v>
      </c>
      <c r="G350" s="191"/>
      <c r="H350" s="191"/>
      <c r="I350" s="194"/>
      <c r="J350" s="205">
        <f>BK350</f>
        <v>0</v>
      </c>
      <c r="K350" s="191"/>
      <c r="L350" s="196"/>
      <c r="M350" s="197"/>
      <c r="N350" s="198"/>
      <c r="O350" s="198"/>
      <c r="P350" s="199">
        <f>SUM(P351:P376)</f>
        <v>0</v>
      </c>
      <c r="Q350" s="198"/>
      <c r="R350" s="199">
        <f>SUM(R351:R376)</f>
        <v>2.0693193999999999</v>
      </c>
      <c r="S350" s="198"/>
      <c r="T350" s="200">
        <f>SUM(T351:T376)</f>
        <v>0.26472319999999999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1" t="s">
        <v>84</v>
      </c>
      <c r="AT350" s="202" t="s">
        <v>73</v>
      </c>
      <c r="AU350" s="202" t="s">
        <v>82</v>
      </c>
      <c r="AY350" s="201" t="s">
        <v>132</v>
      </c>
      <c r="BK350" s="203">
        <f>SUM(BK351:BK376)</f>
        <v>0</v>
      </c>
    </row>
    <row r="351" s="2" customFormat="1" ht="24.15" customHeight="1">
      <c r="A351" s="40"/>
      <c r="B351" s="41"/>
      <c r="C351" s="206" t="s">
        <v>492</v>
      </c>
      <c r="D351" s="206" t="s">
        <v>135</v>
      </c>
      <c r="E351" s="207" t="s">
        <v>1602</v>
      </c>
      <c r="F351" s="208" t="s">
        <v>1603</v>
      </c>
      <c r="G351" s="209" t="s">
        <v>138</v>
      </c>
      <c r="H351" s="210">
        <v>99.519999999999996</v>
      </c>
      <c r="I351" s="211"/>
      <c r="J351" s="212">
        <f>ROUND(I351*H351,2)</f>
        <v>0</v>
      </c>
      <c r="K351" s="208" t="s">
        <v>139</v>
      </c>
      <c r="L351" s="46"/>
      <c r="M351" s="213" t="s">
        <v>19</v>
      </c>
      <c r="N351" s="214" t="s">
        <v>45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0.00266</v>
      </c>
      <c r="T351" s="216">
        <f>S351*H351</f>
        <v>0.26472319999999999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257</v>
      </c>
      <c r="AT351" s="217" t="s">
        <v>135</v>
      </c>
      <c r="AU351" s="217" t="s">
        <v>84</v>
      </c>
      <c r="AY351" s="19" t="s">
        <v>132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82</v>
      </c>
      <c r="BK351" s="218">
        <f>ROUND(I351*H351,2)</f>
        <v>0</v>
      </c>
      <c r="BL351" s="19" t="s">
        <v>257</v>
      </c>
      <c r="BM351" s="217" t="s">
        <v>1604</v>
      </c>
    </row>
    <row r="352" s="2" customFormat="1">
      <c r="A352" s="40"/>
      <c r="B352" s="41"/>
      <c r="C352" s="42"/>
      <c r="D352" s="219" t="s">
        <v>142</v>
      </c>
      <c r="E352" s="42"/>
      <c r="F352" s="220" t="s">
        <v>1605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142</v>
      </c>
      <c r="AU352" s="19" t="s">
        <v>84</v>
      </c>
    </row>
    <row r="353" s="13" customFormat="1">
      <c r="A353" s="13"/>
      <c r="B353" s="224"/>
      <c r="C353" s="225"/>
      <c r="D353" s="226" t="s">
        <v>144</v>
      </c>
      <c r="E353" s="227" t="s">
        <v>19</v>
      </c>
      <c r="F353" s="228" t="s">
        <v>1485</v>
      </c>
      <c r="G353" s="225"/>
      <c r="H353" s="227" t="s">
        <v>19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144</v>
      </c>
      <c r="AU353" s="234" t="s">
        <v>84</v>
      </c>
      <c r="AV353" s="13" t="s">
        <v>82</v>
      </c>
      <c r="AW353" s="13" t="s">
        <v>36</v>
      </c>
      <c r="AX353" s="13" t="s">
        <v>74</v>
      </c>
      <c r="AY353" s="234" t="s">
        <v>132</v>
      </c>
    </row>
    <row r="354" s="14" customFormat="1">
      <c r="A354" s="14"/>
      <c r="B354" s="235"/>
      <c r="C354" s="236"/>
      <c r="D354" s="226" t="s">
        <v>144</v>
      </c>
      <c r="E354" s="237" t="s">
        <v>19</v>
      </c>
      <c r="F354" s="238" t="s">
        <v>1606</v>
      </c>
      <c r="G354" s="236"/>
      <c r="H354" s="239">
        <v>79.120000000000005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144</v>
      </c>
      <c r="AU354" s="245" t="s">
        <v>84</v>
      </c>
      <c r="AV354" s="14" t="s">
        <v>84</v>
      </c>
      <c r="AW354" s="14" t="s">
        <v>36</v>
      </c>
      <c r="AX354" s="14" t="s">
        <v>74</v>
      </c>
      <c r="AY354" s="245" t="s">
        <v>132</v>
      </c>
    </row>
    <row r="355" s="14" customFormat="1">
      <c r="A355" s="14"/>
      <c r="B355" s="235"/>
      <c r="C355" s="236"/>
      <c r="D355" s="226" t="s">
        <v>144</v>
      </c>
      <c r="E355" s="237" t="s">
        <v>19</v>
      </c>
      <c r="F355" s="238" t="s">
        <v>1607</v>
      </c>
      <c r="G355" s="236"/>
      <c r="H355" s="239">
        <v>20.399999999999999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5" t="s">
        <v>144</v>
      </c>
      <c r="AU355" s="245" t="s">
        <v>84</v>
      </c>
      <c r="AV355" s="14" t="s">
        <v>84</v>
      </c>
      <c r="AW355" s="14" t="s">
        <v>36</v>
      </c>
      <c r="AX355" s="14" t="s">
        <v>74</v>
      </c>
      <c r="AY355" s="245" t="s">
        <v>132</v>
      </c>
    </row>
    <row r="356" s="15" customFormat="1">
      <c r="A356" s="15"/>
      <c r="B356" s="246"/>
      <c r="C356" s="247"/>
      <c r="D356" s="226" t="s">
        <v>144</v>
      </c>
      <c r="E356" s="248" t="s">
        <v>19</v>
      </c>
      <c r="F356" s="249" t="s">
        <v>147</v>
      </c>
      <c r="G356" s="247"/>
      <c r="H356" s="250">
        <v>99.519999999999996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6" t="s">
        <v>144</v>
      </c>
      <c r="AU356" s="256" t="s">
        <v>84</v>
      </c>
      <c r="AV356" s="15" t="s">
        <v>140</v>
      </c>
      <c r="AW356" s="15" t="s">
        <v>36</v>
      </c>
      <c r="AX356" s="15" t="s">
        <v>82</v>
      </c>
      <c r="AY356" s="256" t="s">
        <v>132</v>
      </c>
    </row>
    <row r="357" s="2" customFormat="1" ht="62.7" customHeight="1">
      <c r="A357" s="40"/>
      <c r="B357" s="41"/>
      <c r="C357" s="206" t="s">
        <v>501</v>
      </c>
      <c r="D357" s="206" t="s">
        <v>135</v>
      </c>
      <c r="E357" s="207" t="s">
        <v>1608</v>
      </c>
      <c r="F357" s="208" t="s">
        <v>1609</v>
      </c>
      <c r="G357" s="209" t="s">
        <v>138</v>
      </c>
      <c r="H357" s="210">
        <v>99.519999999999996</v>
      </c>
      <c r="I357" s="211"/>
      <c r="J357" s="212">
        <f>ROUND(I357*H357,2)</f>
        <v>0</v>
      </c>
      <c r="K357" s="208" t="s">
        <v>139</v>
      </c>
      <c r="L357" s="46"/>
      <c r="M357" s="213" t="s">
        <v>19</v>
      </c>
      <c r="N357" s="214" t="s">
        <v>45</v>
      </c>
      <c r="O357" s="86"/>
      <c r="P357" s="215">
        <f>O357*H357</f>
        <v>0</v>
      </c>
      <c r="Q357" s="215">
        <v>0.02069</v>
      </c>
      <c r="R357" s="215">
        <f>Q357*H357</f>
        <v>2.0590687999999999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257</v>
      </c>
      <c r="AT357" s="217" t="s">
        <v>135</v>
      </c>
      <c r="AU357" s="217" t="s">
        <v>84</v>
      </c>
      <c r="AY357" s="19" t="s">
        <v>132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82</v>
      </c>
      <c r="BK357" s="218">
        <f>ROUND(I357*H357,2)</f>
        <v>0</v>
      </c>
      <c r="BL357" s="19" t="s">
        <v>257</v>
      </c>
      <c r="BM357" s="217" t="s">
        <v>1610</v>
      </c>
    </row>
    <row r="358" s="2" customFormat="1">
      <c r="A358" s="40"/>
      <c r="B358" s="41"/>
      <c r="C358" s="42"/>
      <c r="D358" s="219" t="s">
        <v>142</v>
      </c>
      <c r="E358" s="42"/>
      <c r="F358" s="220" t="s">
        <v>1611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142</v>
      </c>
      <c r="AU358" s="19" t="s">
        <v>84</v>
      </c>
    </row>
    <row r="359" s="13" customFormat="1">
      <c r="A359" s="13"/>
      <c r="B359" s="224"/>
      <c r="C359" s="225"/>
      <c r="D359" s="226" t="s">
        <v>144</v>
      </c>
      <c r="E359" s="227" t="s">
        <v>19</v>
      </c>
      <c r="F359" s="228" t="s">
        <v>1485</v>
      </c>
      <c r="G359" s="225"/>
      <c r="H359" s="227" t="s">
        <v>19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144</v>
      </c>
      <c r="AU359" s="234" t="s">
        <v>84</v>
      </c>
      <c r="AV359" s="13" t="s">
        <v>82</v>
      </c>
      <c r="AW359" s="13" t="s">
        <v>36</v>
      </c>
      <c r="AX359" s="13" t="s">
        <v>74</v>
      </c>
      <c r="AY359" s="234" t="s">
        <v>132</v>
      </c>
    </row>
    <row r="360" s="14" customFormat="1">
      <c r="A360" s="14"/>
      <c r="B360" s="235"/>
      <c r="C360" s="236"/>
      <c r="D360" s="226" t="s">
        <v>144</v>
      </c>
      <c r="E360" s="237" t="s">
        <v>19</v>
      </c>
      <c r="F360" s="238" t="s">
        <v>1606</v>
      </c>
      <c r="G360" s="236"/>
      <c r="H360" s="239">
        <v>79.120000000000005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144</v>
      </c>
      <c r="AU360" s="245" t="s">
        <v>84</v>
      </c>
      <c r="AV360" s="14" t="s">
        <v>84</v>
      </c>
      <c r="AW360" s="14" t="s">
        <v>36</v>
      </c>
      <c r="AX360" s="14" t="s">
        <v>74</v>
      </c>
      <c r="AY360" s="245" t="s">
        <v>132</v>
      </c>
    </row>
    <row r="361" s="14" customFormat="1">
      <c r="A361" s="14"/>
      <c r="B361" s="235"/>
      <c r="C361" s="236"/>
      <c r="D361" s="226" t="s">
        <v>144</v>
      </c>
      <c r="E361" s="237" t="s">
        <v>19</v>
      </c>
      <c r="F361" s="238" t="s">
        <v>1607</v>
      </c>
      <c r="G361" s="236"/>
      <c r="H361" s="239">
        <v>20.399999999999999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144</v>
      </c>
      <c r="AU361" s="245" t="s">
        <v>84</v>
      </c>
      <c r="AV361" s="14" t="s">
        <v>84</v>
      </c>
      <c r="AW361" s="14" t="s">
        <v>36</v>
      </c>
      <c r="AX361" s="14" t="s">
        <v>74</v>
      </c>
      <c r="AY361" s="245" t="s">
        <v>132</v>
      </c>
    </row>
    <row r="362" s="15" customFormat="1">
      <c r="A362" s="15"/>
      <c r="B362" s="246"/>
      <c r="C362" s="247"/>
      <c r="D362" s="226" t="s">
        <v>144</v>
      </c>
      <c r="E362" s="248" t="s">
        <v>19</v>
      </c>
      <c r="F362" s="249" t="s">
        <v>147</v>
      </c>
      <c r="G362" s="247"/>
      <c r="H362" s="250">
        <v>99.519999999999996</v>
      </c>
      <c r="I362" s="251"/>
      <c r="J362" s="247"/>
      <c r="K362" s="247"/>
      <c r="L362" s="252"/>
      <c r="M362" s="253"/>
      <c r="N362" s="254"/>
      <c r="O362" s="254"/>
      <c r="P362" s="254"/>
      <c r="Q362" s="254"/>
      <c r="R362" s="254"/>
      <c r="S362" s="254"/>
      <c r="T362" s="25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6" t="s">
        <v>144</v>
      </c>
      <c r="AU362" s="256" t="s">
        <v>84</v>
      </c>
      <c r="AV362" s="15" t="s">
        <v>140</v>
      </c>
      <c r="AW362" s="15" t="s">
        <v>36</v>
      </c>
      <c r="AX362" s="15" t="s">
        <v>82</v>
      </c>
      <c r="AY362" s="256" t="s">
        <v>132</v>
      </c>
    </row>
    <row r="363" s="2" customFormat="1" ht="24.15" customHeight="1">
      <c r="A363" s="40"/>
      <c r="B363" s="41"/>
      <c r="C363" s="206" t="s">
        <v>404</v>
      </c>
      <c r="D363" s="206" t="s">
        <v>135</v>
      </c>
      <c r="E363" s="207" t="s">
        <v>1612</v>
      </c>
      <c r="F363" s="208" t="s">
        <v>1613</v>
      </c>
      <c r="G363" s="209" t="s">
        <v>138</v>
      </c>
      <c r="H363" s="210">
        <v>99.519999999999996</v>
      </c>
      <c r="I363" s="211"/>
      <c r="J363" s="212">
        <f>ROUND(I363*H363,2)</f>
        <v>0</v>
      </c>
      <c r="K363" s="208" t="s">
        <v>139</v>
      </c>
      <c r="L363" s="46"/>
      <c r="M363" s="213" t="s">
        <v>19</v>
      </c>
      <c r="N363" s="214" t="s">
        <v>45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257</v>
      </c>
      <c r="AT363" s="217" t="s">
        <v>135</v>
      </c>
      <c r="AU363" s="217" t="s">
        <v>84</v>
      </c>
      <c r="AY363" s="19" t="s">
        <v>132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82</v>
      </c>
      <c r="BK363" s="218">
        <f>ROUND(I363*H363,2)</f>
        <v>0</v>
      </c>
      <c r="BL363" s="19" t="s">
        <v>257</v>
      </c>
      <c r="BM363" s="217" t="s">
        <v>1614</v>
      </c>
    </row>
    <row r="364" s="2" customFormat="1">
      <c r="A364" s="40"/>
      <c r="B364" s="41"/>
      <c r="C364" s="42"/>
      <c r="D364" s="219" t="s">
        <v>142</v>
      </c>
      <c r="E364" s="42"/>
      <c r="F364" s="220" t="s">
        <v>1615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142</v>
      </c>
      <c r="AU364" s="19" t="s">
        <v>84</v>
      </c>
    </row>
    <row r="365" s="13" customFormat="1">
      <c r="A365" s="13"/>
      <c r="B365" s="224"/>
      <c r="C365" s="225"/>
      <c r="D365" s="226" t="s">
        <v>144</v>
      </c>
      <c r="E365" s="227" t="s">
        <v>19</v>
      </c>
      <c r="F365" s="228" t="s">
        <v>1485</v>
      </c>
      <c r="G365" s="225"/>
      <c r="H365" s="227" t="s">
        <v>19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144</v>
      </c>
      <c r="AU365" s="234" t="s">
        <v>84</v>
      </c>
      <c r="AV365" s="13" t="s">
        <v>82</v>
      </c>
      <c r="AW365" s="13" t="s">
        <v>36</v>
      </c>
      <c r="AX365" s="13" t="s">
        <v>74</v>
      </c>
      <c r="AY365" s="234" t="s">
        <v>132</v>
      </c>
    </row>
    <row r="366" s="14" customFormat="1">
      <c r="A366" s="14"/>
      <c r="B366" s="235"/>
      <c r="C366" s="236"/>
      <c r="D366" s="226" t="s">
        <v>144</v>
      </c>
      <c r="E366" s="237" t="s">
        <v>19</v>
      </c>
      <c r="F366" s="238" t="s">
        <v>1606</v>
      </c>
      <c r="G366" s="236"/>
      <c r="H366" s="239">
        <v>79.120000000000005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144</v>
      </c>
      <c r="AU366" s="245" t="s">
        <v>84</v>
      </c>
      <c r="AV366" s="14" t="s">
        <v>84</v>
      </c>
      <c r="AW366" s="14" t="s">
        <v>36</v>
      </c>
      <c r="AX366" s="14" t="s">
        <v>74</v>
      </c>
      <c r="AY366" s="245" t="s">
        <v>132</v>
      </c>
    </row>
    <row r="367" s="14" customFormat="1">
      <c r="A367" s="14"/>
      <c r="B367" s="235"/>
      <c r="C367" s="236"/>
      <c r="D367" s="226" t="s">
        <v>144</v>
      </c>
      <c r="E367" s="237" t="s">
        <v>19</v>
      </c>
      <c r="F367" s="238" t="s">
        <v>1607</v>
      </c>
      <c r="G367" s="236"/>
      <c r="H367" s="239">
        <v>20.399999999999999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5" t="s">
        <v>144</v>
      </c>
      <c r="AU367" s="245" t="s">
        <v>84</v>
      </c>
      <c r="AV367" s="14" t="s">
        <v>84</v>
      </c>
      <c r="AW367" s="14" t="s">
        <v>36</v>
      </c>
      <c r="AX367" s="14" t="s">
        <v>74</v>
      </c>
      <c r="AY367" s="245" t="s">
        <v>132</v>
      </c>
    </row>
    <row r="368" s="15" customFormat="1">
      <c r="A368" s="15"/>
      <c r="B368" s="246"/>
      <c r="C368" s="247"/>
      <c r="D368" s="226" t="s">
        <v>144</v>
      </c>
      <c r="E368" s="248" t="s">
        <v>19</v>
      </c>
      <c r="F368" s="249" t="s">
        <v>147</v>
      </c>
      <c r="G368" s="247"/>
      <c r="H368" s="250">
        <v>99.519999999999996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6" t="s">
        <v>144</v>
      </c>
      <c r="AU368" s="256" t="s">
        <v>84</v>
      </c>
      <c r="AV368" s="15" t="s">
        <v>140</v>
      </c>
      <c r="AW368" s="15" t="s">
        <v>36</v>
      </c>
      <c r="AX368" s="15" t="s">
        <v>82</v>
      </c>
      <c r="AY368" s="256" t="s">
        <v>132</v>
      </c>
    </row>
    <row r="369" s="2" customFormat="1" ht="21.75" customHeight="1">
      <c r="A369" s="40"/>
      <c r="B369" s="41"/>
      <c r="C369" s="260" t="s">
        <v>519</v>
      </c>
      <c r="D369" s="260" t="s">
        <v>602</v>
      </c>
      <c r="E369" s="261" t="s">
        <v>1616</v>
      </c>
      <c r="F369" s="262" t="s">
        <v>1617</v>
      </c>
      <c r="G369" s="263" t="s">
        <v>138</v>
      </c>
      <c r="H369" s="264">
        <v>102.506</v>
      </c>
      <c r="I369" s="265"/>
      <c r="J369" s="266">
        <f>ROUND(I369*H369,2)</f>
        <v>0</v>
      </c>
      <c r="K369" s="262" t="s">
        <v>139</v>
      </c>
      <c r="L369" s="267"/>
      <c r="M369" s="268" t="s">
        <v>19</v>
      </c>
      <c r="N369" s="269" t="s">
        <v>45</v>
      </c>
      <c r="O369" s="86"/>
      <c r="P369" s="215">
        <f>O369*H369</f>
        <v>0</v>
      </c>
      <c r="Q369" s="215">
        <v>0.00010000000000000001</v>
      </c>
      <c r="R369" s="215">
        <f>Q369*H369</f>
        <v>0.0102506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369</v>
      </c>
      <c r="AT369" s="217" t="s">
        <v>602</v>
      </c>
      <c r="AU369" s="217" t="s">
        <v>84</v>
      </c>
      <c r="AY369" s="19" t="s">
        <v>132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82</v>
      </c>
      <c r="BK369" s="218">
        <f>ROUND(I369*H369,2)</f>
        <v>0</v>
      </c>
      <c r="BL369" s="19" t="s">
        <v>257</v>
      </c>
      <c r="BM369" s="217" t="s">
        <v>1618</v>
      </c>
    </row>
    <row r="370" s="13" customFormat="1">
      <c r="A370" s="13"/>
      <c r="B370" s="224"/>
      <c r="C370" s="225"/>
      <c r="D370" s="226" t="s">
        <v>144</v>
      </c>
      <c r="E370" s="227" t="s">
        <v>19</v>
      </c>
      <c r="F370" s="228" t="s">
        <v>1485</v>
      </c>
      <c r="G370" s="225"/>
      <c r="H370" s="227" t="s">
        <v>19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144</v>
      </c>
      <c r="AU370" s="234" t="s">
        <v>84</v>
      </c>
      <c r="AV370" s="13" t="s">
        <v>82</v>
      </c>
      <c r="AW370" s="13" t="s">
        <v>36</v>
      </c>
      <c r="AX370" s="13" t="s">
        <v>74</v>
      </c>
      <c r="AY370" s="234" t="s">
        <v>132</v>
      </c>
    </row>
    <row r="371" s="14" customFormat="1">
      <c r="A371" s="14"/>
      <c r="B371" s="235"/>
      <c r="C371" s="236"/>
      <c r="D371" s="226" t="s">
        <v>144</v>
      </c>
      <c r="E371" s="237" t="s">
        <v>19</v>
      </c>
      <c r="F371" s="238" t="s">
        <v>1606</v>
      </c>
      <c r="G371" s="236"/>
      <c r="H371" s="239">
        <v>79.120000000000005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144</v>
      </c>
      <c r="AU371" s="245" t="s">
        <v>84</v>
      </c>
      <c r="AV371" s="14" t="s">
        <v>84</v>
      </c>
      <c r="AW371" s="14" t="s">
        <v>36</v>
      </c>
      <c r="AX371" s="14" t="s">
        <v>74</v>
      </c>
      <c r="AY371" s="245" t="s">
        <v>132</v>
      </c>
    </row>
    <row r="372" s="14" customFormat="1">
      <c r="A372" s="14"/>
      <c r="B372" s="235"/>
      <c r="C372" s="236"/>
      <c r="D372" s="226" t="s">
        <v>144</v>
      </c>
      <c r="E372" s="237" t="s">
        <v>19</v>
      </c>
      <c r="F372" s="238" t="s">
        <v>1607</v>
      </c>
      <c r="G372" s="236"/>
      <c r="H372" s="239">
        <v>20.399999999999999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144</v>
      </c>
      <c r="AU372" s="245" t="s">
        <v>84</v>
      </c>
      <c r="AV372" s="14" t="s">
        <v>84</v>
      </c>
      <c r="AW372" s="14" t="s">
        <v>36</v>
      </c>
      <c r="AX372" s="14" t="s">
        <v>74</v>
      </c>
      <c r="AY372" s="245" t="s">
        <v>132</v>
      </c>
    </row>
    <row r="373" s="15" customFormat="1">
      <c r="A373" s="15"/>
      <c r="B373" s="246"/>
      <c r="C373" s="247"/>
      <c r="D373" s="226" t="s">
        <v>144</v>
      </c>
      <c r="E373" s="248" t="s">
        <v>19</v>
      </c>
      <c r="F373" s="249" t="s">
        <v>147</v>
      </c>
      <c r="G373" s="247"/>
      <c r="H373" s="250">
        <v>99.519999999999996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6" t="s">
        <v>144</v>
      </c>
      <c r="AU373" s="256" t="s">
        <v>84</v>
      </c>
      <c r="AV373" s="15" t="s">
        <v>140</v>
      </c>
      <c r="AW373" s="15" t="s">
        <v>36</v>
      </c>
      <c r="AX373" s="15" t="s">
        <v>82</v>
      </c>
      <c r="AY373" s="256" t="s">
        <v>132</v>
      </c>
    </row>
    <row r="374" s="14" customFormat="1">
      <c r="A374" s="14"/>
      <c r="B374" s="235"/>
      <c r="C374" s="236"/>
      <c r="D374" s="226" t="s">
        <v>144</v>
      </c>
      <c r="E374" s="236"/>
      <c r="F374" s="238" t="s">
        <v>1619</v>
      </c>
      <c r="G374" s="236"/>
      <c r="H374" s="239">
        <v>102.506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5" t="s">
        <v>144</v>
      </c>
      <c r="AU374" s="245" t="s">
        <v>84</v>
      </c>
      <c r="AV374" s="14" t="s">
        <v>84</v>
      </c>
      <c r="AW374" s="14" t="s">
        <v>4</v>
      </c>
      <c r="AX374" s="14" t="s">
        <v>82</v>
      </c>
      <c r="AY374" s="245" t="s">
        <v>132</v>
      </c>
    </row>
    <row r="375" s="2" customFormat="1" ht="55.5" customHeight="1">
      <c r="A375" s="40"/>
      <c r="B375" s="41"/>
      <c r="C375" s="206" t="s">
        <v>527</v>
      </c>
      <c r="D375" s="206" t="s">
        <v>135</v>
      </c>
      <c r="E375" s="207" t="s">
        <v>1620</v>
      </c>
      <c r="F375" s="208" t="s">
        <v>1621</v>
      </c>
      <c r="G375" s="209" t="s">
        <v>227</v>
      </c>
      <c r="H375" s="210">
        <v>2.069</v>
      </c>
      <c r="I375" s="211"/>
      <c r="J375" s="212">
        <f>ROUND(I375*H375,2)</f>
        <v>0</v>
      </c>
      <c r="K375" s="208" t="s">
        <v>139</v>
      </c>
      <c r="L375" s="46"/>
      <c r="M375" s="213" t="s">
        <v>19</v>
      </c>
      <c r="N375" s="214" t="s">
        <v>45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257</v>
      </c>
      <c r="AT375" s="217" t="s">
        <v>135</v>
      </c>
      <c r="AU375" s="217" t="s">
        <v>84</v>
      </c>
      <c r="AY375" s="19" t="s">
        <v>132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82</v>
      </c>
      <c r="BK375" s="218">
        <f>ROUND(I375*H375,2)</f>
        <v>0</v>
      </c>
      <c r="BL375" s="19" t="s">
        <v>257</v>
      </c>
      <c r="BM375" s="217" t="s">
        <v>1622</v>
      </c>
    </row>
    <row r="376" s="2" customFormat="1">
      <c r="A376" s="40"/>
      <c r="B376" s="41"/>
      <c r="C376" s="42"/>
      <c r="D376" s="219" t="s">
        <v>142</v>
      </c>
      <c r="E376" s="42"/>
      <c r="F376" s="220" t="s">
        <v>1623</v>
      </c>
      <c r="G376" s="42"/>
      <c r="H376" s="42"/>
      <c r="I376" s="221"/>
      <c r="J376" s="42"/>
      <c r="K376" s="42"/>
      <c r="L376" s="46"/>
      <c r="M376" s="274"/>
      <c r="N376" s="275"/>
      <c r="O376" s="276"/>
      <c r="P376" s="276"/>
      <c r="Q376" s="276"/>
      <c r="R376" s="276"/>
      <c r="S376" s="276"/>
      <c r="T376" s="27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142</v>
      </c>
      <c r="AU376" s="19" t="s">
        <v>84</v>
      </c>
    </row>
    <row r="377" s="2" customFormat="1" ht="6.96" customHeight="1">
      <c r="A377" s="40"/>
      <c r="B377" s="61"/>
      <c r="C377" s="62"/>
      <c r="D377" s="62"/>
      <c r="E377" s="62"/>
      <c r="F377" s="62"/>
      <c r="G377" s="62"/>
      <c r="H377" s="62"/>
      <c r="I377" s="62"/>
      <c r="J377" s="62"/>
      <c r="K377" s="62"/>
      <c r="L377" s="46"/>
      <c r="M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</row>
  </sheetData>
  <sheetProtection sheet="1" autoFilter="0" formatColumns="0" formatRows="0" objects="1" scenarios="1" spinCount="100000" saltValue="2uxDORLqEXV5htnyVI6We1eXk48/IyfROcA/CZMKsPAD2Y+lpuH0LjtIoO0OTfDqLoMroEO6pkvz/XfPq/WQFg==" hashValue="7dWIzQJVo8ppYp1zziXUFpbD6J83uGPPLK9lUPoxCCBH1eNXLJv2bxkb+uWbKqvnfG+7iGHpchK2Wook6HMRPA==" algorithmName="SHA-512" password="CC35"/>
  <autoFilter ref="C92:K376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612325412"/>
    <hyperlink ref="F102" r:id="rId2" display="https://podminky.urs.cz/item/CS_URS_2025_01/619996147"/>
    <hyperlink ref="F106" r:id="rId3" display="https://podminky.urs.cz/item/CS_URS_2025_01/629995103"/>
    <hyperlink ref="F115" r:id="rId4" display="https://podminky.urs.cz/item/CS_URS_2025_01/946111113"/>
    <hyperlink ref="F120" r:id="rId5" display="https://podminky.urs.cz/item/CS_URS_2025_01/946111213"/>
    <hyperlink ref="F126" r:id="rId6" display="https://podminky.urs.cz/item/CS_URS_2025_01/946111312"/>
    <hyperlink ref="F131" r:id="rId7" display="https://podminky.urs.cz/item/CS_URS_2025_01/946111813"/>
    <hyperlink ref="F136" r:id="rId8" display="https://podminky.urs.cz/item/CS_URS_2025_01/952901111"/>
    <hyperlink ref="F140" r:id="rId9" display="https://podminky.urs.cz/item/CS_URS_2025_01/978013141"/>
    <hyperlink ref="F145" r:id="rId10" display="https://podminky.urs.cz/item/CS_URS_2025_01/993121111"/>
    <hyperlink ref="F151" r:id="rId11" display="https://podminky.urs.cz/item/CS_URS_2025_01/997013216"/>
    <hyperlink ref="F153" r:id="rId12" display="https://podminky.urs.cz/item/CS_URS_2025_01/997013219"/>
    <hyperlink ref="F156" r:id="rId13" display="https://podminky.urs.cz/item/CS_URS_2025_01/997013501"/>
    <hyperlink ref="F158" r:id="rId14" display="https://podminky.urs.cz/item/CS_URS_2025_01/997013509"/>
    <hyperlink ref="F161" r:id="rId15" display="https://podminky.urs.cz/item/CS_URS_2025_01/997013631"/>
    <hyperlink ref="F164" r:id="rId16" display="https://podminky.urs.cz/item/CS_URS_2025_01/998018003"/>
    <hyperlink ref="F168" r:id="rId17" display="https://podminky.urs.cz/item/CS_URS_2025_01/712311101"/>
    <hyperlink ref="F182" r:id="rId18" display="https://podminky.urs.cz/item/CS_URS_2025_01/712341559"/>
    <hyperlink ref="F196" r:id="rId19" display="https://podminky.urs.cz/item/CS_URS_2025_01/712941963"/>
    <hyperlink ref="F200" r:id="rId20" display="https://podminky.urs.cz/item/CS_URS_2025_01/998712123"/>
    <hyperlink ref="F203" r:id="rId21" display="https://podminky.urs.cz/item/CS_URS_2025_01/713141211"/>
    <hyperlink ref="F213" r:id="rId22" display="https://podminky.urs.cz/item/CS_URS_2025_01/713141851"/>
    <hyperlink ref="F224" r:id="rId23" display="https://podminky.urs.cz/item/CS_URS_2025_01/764001851"/>
    <hyperlink ref="F228" r:id="rId24" display="https://podminky.urs.cz/item/CS_URS_2025_01/764002801"/>
    <hyperlink ref="F232" r:id="rId25" display="https://podminky.urs.cz/item/CS_URS_2025_01/764002811"/>
    <hyperlink ref="F236" r:id="rId26" display="https://podminky.urs.cz/item/CS_URS_2025_01/764211633"/>
    <hyperlink ref="F241" r:id="rId27" display="https://podminky.urs.cz/item/CS_URS_2025_01/764212631"/>
    <hyperlink ref="F246" r:id="rId28" display="https://podminky.urs.cz/item/CS_URS_2025_01/764212665"/>
    <hyperlink ref="F251" r:id="rId29" display="https://podminky.urs.cz/item/CS_URS_2025_01/998764123"/>
    <hyperlink ref="F254" r:id="rId30" display="https://podminky.urs.cz/item/CS_URS_2025_01/767835004"/>
    <hyperlink ref="F263" r:id="rId31" display="https://podminky.urs.cz/item/CS_URS_2025_01/998767123"/>
    <hyperlink ref="F266" r:id="rId32" display="https://podminky.urs.cz/item/CS_URS_2025_01/783301303"/>
    <hyperlink ref="F278" r:id="rId33" display="https://podminky.urs.cz/item/CS_URS_2025_01/783306807"/>
    <hyperlink ref="F290" r:id="rId34" display="https://podminky.urs.cz/item/CS_URS_2025_01/783314203"/>
    <hyperlink ref="F302" r:id="rId35" display="https://podminky.urs.cz/item/CS_URS_2025_01/783317101"/>
    <hyperlink ref="F316" r:id="rId36" display="https://podminky.urs.cz/item/CS_URS_2025_01/784111003"/>
    <hyperlink ref="F321" r:id="rId37" display="https://podminky.urs.cz/item/CS_URS_2025_01/784121003"/>
    <hyperlink ref="F326" r:id="rId38" display="https://podminky.urs.cz/item/CS_URS_2025_01/784121013"/>
    <hyperlink ref="F331" r:id="rId39" display="https://podminky.urs.cz/item/CS_URS_2025_01/784181103"/>
    <hyperlink ref="F336" r:id="rId40" display="https://podminky.urs.cz/item/CS_URS_2025_01/784211103"/>
    <hyperlink ref="F341" r:id="rId41" display="https://podminky.urs.cz/item/CS_URS_2025_01/784211143"/>
    <hyperlink ref="F346" r:id="rId42" display="https://podminky.urs.cz/item/CS_URS_2025_01/784211161"/>
    <hyperlink ref="F352" r:id="rId43" display="https://podminky.urs.cz/item/CS_URS_2025_01/787300803"/>
    <hyperlink ref="F358" r:id="rId44" display="https://podminky.urs.cz/item/CS_URS_2025_01/787313316"/>
    <hyperlink ref="F364" r:id="rId45" display="https://podminky.urs.cz/item/CS_URS_2025_01/787911125"/>
    <hyperlink ref="F376" r:id="rId46" display="https://podminky.urs.cz/item/CS_URS_2025_01/99878712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Liberec, Dobiášova - stavební úpravy sociálního zázemí v 2.NP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1624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ROUND((SUM(BE85:BE109)),  2)</f>
        <v>0</v>
      </c>
      <c r="G33" s="40"/>
      <c r="H33" s="40"/>
      <c r="I33" s="150">
        <v>0.20999999999999999</v>
      </c>
      <c r="J33" s="149">
        <f>ROUND(((SUM(BE85:BE109))*I33),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ROUND((SUM(BF85:BF109)),  2)</f>
        <v>0</v>
      </c>
      <c r="G34" s="40"/>
      <c r="H34" s="40"/>
      <c r="I34" s="150">
        <v>0.12</v>
      </c>
      <c r="J34" s="149">
        <f>ROUND(((SUM(BF85:BF109))*I34),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Liberec, Dobiášova - stavební úpravy sociálního zázemí v 2.NP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28. 3. 2025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33</v>
      </c>
      <c r="J54" s="38" t="str">
        <f>E21</f>
        <v>Michael Štěpán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98</v>
      </c>
      <c r="D57" s="164"/>
      <c r="E57" s="164"/>
      <c r="F57" s="164"/>
      <c r="G57" s="164"/>
      <c r="H57" s="164"/>
      <c r="I57" s="164"/>
      <c r="J57" s="165" t="s">
        <v>99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100</v>
      </c>
    </row>
    <row r="60" s="9" customFormat="1" ht="24.96" customHeight="1">
      <c r="A60" s="9"/>
      <c r="B60" s="167"/>
      <c r="C60" s="168"/>
      <c r="D60" s="169" t="s">
        <v>1624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1625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1626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1627</v>
      </c>
      <c r="E63" s="176"/>
      <c r="F63" s="176"/>
      <c r="G63" s="176"/>
      <c r="H63" s="176"/>
      <c r="I63" s="176"/>
      <c r="J63" s="177">
        <f>J95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1628</v>
      </c>
      <c r="E64" s="176"/>
      <c r="F64" s="176"/>
      <c r="G64" s="176"/>
      <c r="H64" s="176"/>
      <c r="I64" s="176"/>
      <c r="J64" s="177">
        <f>J100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1629</v>
      </c>
      <c r="E65" s="176"/>
      <c r="F65" s="176"/>
      <c r="G65" s="176"/>
      <c r="H65" s="176"/>
      <c r="I65" s="176"/>
      <c r="J65" s="177">
        <f>J107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ZŠ Liberec, Dobiášova - stavební úpravy sociálního zázemí v 2.NP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Liberec</v>
      </c>
      <c r="G79" s="42"/>
      <c r="H79" s="42"/>
      <c r="I79" s="34" t="s">
        <v>23</v>
      </c>
      <c r="J79" s="74" t="str">
        <f>IF(J12="","",J12)</f>
        <v>28. 3. 2025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Statutární město Liberec</v>
      </c>
      <c r="G81" s="42"/>
      <c r="H81" s="42"/>
      <c r="I81" s="34" t="s">
        <v>33</v>
      </c>
      <c r="J81" s="38" t="str">
        <f>E21</f>
        <v>Michael Štěpán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37</v>
      </c>
      <c r="J82" s="38" t="str">
        <f>E24</f>
        <v>Michael Štěpán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118</v>
      </c>
      <c r="D84" s="182" t="s">
        <v>59</v>
      </c>
      <c r="E84" s="182" t="s">
        <v>55</v>
      </c>
      <c r="F84" s="182" t="s">
        <v>56</v>
      </c>
      <c r="G84" s="182" t="s">
        <v>119</v>
      </c>
      <c r="H84" s="182" t="s">
        <v>120</v>
      </c>
      <c r="I84" s="182" t="s">
        <v>121</v>
      </c>
      <c r="J84" s="182" t="s">
        <v>99</v>
      </c>
      <c r="K84" s="183" t="s">
        <v>122</v>
      </c>
      <c r="L84" s="184"/>
      <c r="M84" s="94" t="s">
        <v>19</v>
      </c>
      <c r="N84" s="95" t="s">
        <v>44</v>
      </c>
      <c r="O84" s="95" t="s">
        <v>123</v>
      </c>
      <c r="P84" s="95" t="s">
        <v>124</v>
      </c>
      <c r="Q84" s="95" t="s">
        <v>125</v>
      </c>
      <c r="R84" s="95" t="s">
        <v>126</v>
      </c>
      <c r="S84" s="95" t="s">
        <v>127</v>
      </c>
      <c r="T84" s="96" t="s">
        <v>128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100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91</v>
      </c>
      <c r="F86" s="193" t="s">
        <v>92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P87+P92+P95+P100+P107</f>
        <v>0</v>
      </c>
      <c r="Q86" s="198"/>
      <c r="R86" s="199">
        <f>R87+R92+R95+R100+R107</f>
        <v>0</v>
      </c>
      <c r="S86" s="198"/>
      <c r="T86" s="200">
        <f>T87+T92+T95+T100+T107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177</v>
      </c>
      <c r="AT86" s="202" t="s">
        <v>73</v>
      </c>
      <c r="AU86" s="202" t="s">
        <v>74</v>
      </c>
      <c r="AY86" s="201" t="s">
        <v>132</v>
      </c>
      <c r="BK86" s="203">
        <f>BK87+BK92+BK95+BK100+BK107</f>
        <v>0</v>
      </c>
    </row>
    <row r="87" s="12" customFormat="1" ht="22.8" customHeight="1">
      <c r="A87" s="12"/>
      <c r="B87" s="190"/>
      <c r="C87" s="191"/>
      <c r="D87" s="192" t="s">
        <v>73</v>
      </c>
      <c r="E87" s="204" t="s">
        <v>1630</v>
      </c>
      <c r="F87" s="204" t="s">
        <v>1631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SUM(P88:P91)</f>
        <v>0</v>
      </c>
      <c r="Q87" s="198"/>
      <c r="R87" s="199">
        <f>SUM(R88:R91)</f>
        <v>0</v>
      </c>
      <c r="S87" s="198"/>
      <c r="T87" s="20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177</v>
      </c>
      <c r="AT87" s="202" t="s">
        <v>73</v>
      </c>
      <c r="AU87" s="202" t="s">
        <v>82</v>
      </c>
      <c r="AY87" s="201" t="s">
        <v>132</v>
      </c>
      <c r="BK87" s="203">
        <f>SUM(BK88:BK91)</f>
        <v>0</v>
      </c>
    </row>
    <row r="88" s="2" customFormat="1" ht="16.5" customHeight="1">
      <c r="A88" s="40"/>
      <c r="B88" s="41"/>
      <c r="C88" s="206" t="s">
        <v>82</v>
      </c>
      <c r="D88" s="206" t="s">
        <v>135</v>
      </c>
      <c r="E88" s="207" t="s">
        <v>1632</v>
      </c>
      <c r="F88" s="208" t="s">
        <v>1633</v>
      </c>
      <c r="G88" s="209" t="s">
        <v>1634</v>
      </c>
      <c r="H88" s="210">
        <v>1</v>
      </c>
      <c r="I88" s="211"/>
      <c r="J88" s="212">
        <f>ROUND(I88*H88,2)</f>
        <v>0</v>
      </c>
      <c r="K88" s="208" t="s">
        <v>139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1635</v>
      </c>
      <c r="AT88" s="217" t="s">
        <v>135</v>
      </c>
      <c r="AU88" s="217" t="s">
        <v>84</v>
      </c>
      <c r="AY88" s="19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1635</v>
      </c>
      <c r="BM88" s="217" t="s">
        <v>1636</v>
      </c>
    </row>
    <row r="89" s="2" customFormat="1">
      <c r="A89" s="40"/>
      <c r="B89" s="41"/>
      <c r="C89" s="42"/>
      <c r="D89" s="219" t="s">
        <v>142</v>
      </c>
      <c r="E89" s="42"/>
      <c r="F89" s="220" t="s">
        <v>1637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142</v>
      </c>
      <c r="AU89" s="19" t="s">
        <v>84</v>
      </c>
    </row>
    <row r="90" s="2" customFormat="1" ht="16.5" customHeight="1">
      <c r="A90" s="40"/>
      <c r="B90" s="41"/>
      <c r="C90" s="206" t="s">
        <v>84</v>
      </c>
      <c r="D90" s="206" t="s">
        <v>135</v>
      </c>
      <c r="E90" s="207" t="s">
        <v>1638</v>
      </c>
      <c r="F90" s="208" t="s">
        <v>1639</v>
      </c>
      <c r="G90" s="209" t="s">
        <v>1634</v>
      </c>
      <c r="H90" s="210">
        <v>1</v>
      </c>
      <c r="I90" s="211"/>
      <c r="J90" s="212">
        <f>ROUND(I90*H90,2)</f>
        <v>0</v>
      </c>
      <c r="K90" s="208" t="s">
        <v>139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1635</v>
      </c>
      <c r="AT90" s="217" t="s">
        <v>135</v>
      </c>
      <c r="AU90" s="217" t="s">
        <v>84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1635</v>
      </c>
      <c r="BM90" s="217" t="s">
        <v>1640</v>
      </c>
    </row>
    <row r="91" s="2" customFormat="1">
      <c r="A91" s="40"/>
      <c r="B91" s="41"/>
      <c r="C91" s="42"/>
      <c r="D91" s="219" t="s">
        <v>142</v>
      </c>
      <c r="E91" s="42"/>
      <c r="F91" s="220" t="s">
        <v>1641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142</v>
      </c>
      <c r="AU91" s="19" t="s">
        <v>84</v>
      </c>
    </row>
    <row r="92" s="12" customFormat="1" ht="22.8" customHeight="1">
      <c r="A92" s="12"/>
      <c r="B92" s="190"/>
      <c r="C92" s="191"/>
      <c r="D92" s="192" t="s">
        <v>73</v>
      </c>
      <c r="E92" s="204" t="s">
        <v>1642</v>
      </c>
      <c r="F92" s="204" t="s">
        <v>1643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SUM(P93:P94)</f>
        <v>0</v>
      </c>
      <c r="Q92" s="198"/>
      <c r="R92" s="199">
        <f>SUM(R93:R94)</f>
        <v>0</v>
      </c>
      <c r="S92" s="198"/>
      <c r="T92" s="200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177</v>
      </c>
      <c r="AT92" s="202" t="s">
        <v>73</v>
      </c>
      <c r="AU92" s="202" t="s">
        <v>82</v>
      </c>
      <c r="AY92" s="201" t="s">
        <v>132</v>
      </c>
      <c r="BK92" s="203">
        <f>SUM(BK93:BK94)</f>
        <v>0</v>
      </c>
    </row>
    <row r="93" s="2" customFormat="1" ht="16.5" customHeight="1">
      <c r="A93" s="40"/>
      <c r="B93" s="41"/>
      <c r="C93" s="206" t="s">
        <v>156</v>
      </c>
      <c r="D93" s="206" t="s">
        <v>135</v>
      </c>
      <c r="E93" s="207" t="s">
        <v>1644</v>
      </c>
      <c r="F93" s="208" t="s">
        <v>1643</v>
      </c>
      <c r="G93" s="209" t="s">
        <v>1634</v>
      </c>
      <c r="H93" s="210">
        <v>1</v>
      </c>
      <c r="I93" s="211"/>
      <c r="J93" s="212">
        <f>ROUND(I93*H93,2)</f>
        <v>0</v>
      </c>
      <c r="K93" s="208" t="s">
        <v>139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1635</v>
      </c>
      <c r="AT93" s="217" t="s">
        <v>135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1635</v>
      </c>
      <c r="BM93" s="217" t="s">
        <v>1645</v>
      </c>
    </row>
    <row r="94" s="2" customFormat="1">
      <c r="A94" s="40"/>
      <c r="B94" s="41"/>
      <c r="C94" s="42"/>
      <c r="D94" s="219" t="s">
        <v>142</v>
      </c>
      <c r="E94" s="42"/>
      <c r="F94" s="220" t="s">
        <v>1646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142</v>
      </c>
      <c r="AU94" s="19" t="s">
        <v>84</v>
      </c>
    </row>
    <row r="95" s="12" customFormat="1" ht="22.8" customHeight="1">
      <c r="A95" s="12"/>
      <c r="B95" s="190"/>
      <c r="C95" s="191"/>
      <c r="D95" s="192" t="s">
        <v>73</v>
      </c>
      <c r="E95" s="204" t="s">
        <v>1647</v>
      </c>
      <c r="F95" s="204" t="s">
        <v>1648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177</v>
      </c>
      <c r="AT95" s="202" t="s">
        <v>73</v>
      </c>
      <c r="AU95" s="202" t="s">
        <v>82</v>
      </c>
      <c r="AY95" s="201" t="s">
        <v>132</v>
      </c>
      <c r="BK95" s="203">
        <f>SUM(BK96:BK99)</f>
        <v>0</v>
      </c>
    </row>
    <row r="96" s="2" customFormat="1" ht="16.5" customHeight="1">
      <c r="A96" s="40"/>
      <c r="B96" s="41"/>
      <c r="C96" s="206" t="s">
        <v>140</v>
      </c>
      <c r="D96" s="206" t="s">
        <v>135</v>
      </c>
      <c r="E96" s="207" t="s">
        <v>1649</v>
      </c>
      <c r="F96" s="208" t="s">
        <v>1648</v>
      </c>
      <c r="G96" s="209" t="s">
        <v>1634</v>
      </c>
      <c r="H96" s="210">
        <v>1</v>
      </c>
      <c r="I96" s="211"/>
      <c r="J96" s="212">
        <f>ROUND(I96*H96,2)</f>
        <v>0</v>
      </c>
      <c r="K96" s="208" t="s">
        <v>139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1635</v>
      </c>
      <c r="AT96" s="217" t="s">
        <v>135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1635</v>
      </c>
      <c r="BM96" s="217" t="s">
        <v>1650</v>
      </c>
    </row>
    <row r="97" s="2" customFormat="1">
      <c r="A97" s="40"/>
      <c r="B97" s="41"/>
      <c r="C97" s="42"/>
      <c r="D97" s="219" t="s">
        <v>142</v>
      </c>
      <c r="E97" s="42"/>
      <c r="F97" s="220" t="s">
        <v>1651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84</v>
      </c>
    </row>
    <row r="98" s="2" customFormat="1" ht="16.5" customHeight="1">
      <c r="A98" s="40"/>
      <c r="B98" s="41"/>
      <c r="C98" s="206" t="s">
        <v>177</v>
      </c>
      <c r="D98" s="206" t="s">
        <v>135</v>
      </c>
      <c r="E98" s="207" t="s">
        <v>1652</v>
      </c>
      <c r="F98" s="208" t="s">
        <v>1653</v>
      </c>
      <c r="G98" s="209" t="s">
        <v>1634</v>
      </c>
      <c r="H98" s="210">
        <v>1</v>
      </c>
      <c r="I98" s="211"/>
      <c r="J98" s="212">
        <f>ROUND(I98*H98,2)</f>
        <v>0</v>
      </c>
      <c r="K98" s="208" t="s">
        <v>139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1635</v>
      </c>
      <c r="AT98" s="217" t="s">
        <v>135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1635</v>
      </c>
      <c r="BM98" s="217" t="s">
        <v>1654</v>
      </c>
    </row>
    <row r="99" s="2" customFormat="1">
      <c r="A99" s="40"/>
      <c r="B99" s="41"/>
      <c r="C99" s="42"/>
      <c r="D99" s="219" t="s">
        <v>142</v>
      </c>
      <c r="E99" s="42"/>
      <c r="F99" s="220" t="s">
        <v>1655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142</v>
      </c>
      <c r="AU99" s="19" t="s">
        <v>84</v>
      </c>
    </row>
    <row r="100" s="12" customFormat="1" ht="22.8" customHeight="1">
      <c r="A100" s="12"/>
      <c r="B100" s="190"/>
      <c r="C100" s="191"/>
      <c r="D100" s="192" t="s">
        <v>73</v>
      </c>
      <c r="E100" s="204" t="s">
        <v>1656</v>
      </c>
      <c r="F100" s="204" t="s">
        <v>1657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SUM(P101:P106)</f>
        <v>0</v>
      </c>
      <c r="Q100" s="198"/>
      <c r="R100" s="199">
        <f>SUM(R101:R106)</f>
        <v>0</v>
      </c>
      <c r="S100" s="198"/>
      <c r="T100" s="200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177</v>
      </c>
      <c r="AT100" s="202" t="s">
        <v>73</v>
      </c>
      <c r="AU100" s="202" t="s">
        <v>82</v>
      </c>
      <c r="AY100" s="201" t="s">
        <v>132</v>
      </c>
      <c r="BK100" s="203">
        <f>SUM(BK101:BK106)</f>
        <v>0</v>
      </c>
    </row>
    <row r="101" s="2" customFormat="1" ht="16.5" customHeight="1">
      <c r="A101" s="40"/>
      <c r="B101" s="41"/>
      <c r="C101" s="206" t="s">
        <v>191</v>
      </c>
      <c r="D101" s="206" t="s">
        <v>135</v>
      </c>
      <c r="E101" s="207" t="s">
        <v>1658</v>
      </c>
      <c r="F101" s="208" t="s">
        <v>1657</v>
      </c>
      <c r="G101" s="209" t="s">
        <v>1634</v>
      </c>
      <c r="H101" s="210">
        <v>1</v>
      </c>
      <c r="I101" s="211"/>
      <c r="J101" s="212">
        <f>ROUND(I101*H101,2)</f>
        <v>0</v>
      </c>
      <c r="K101" s="208" t="s">
        <v>139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1635</v>
      </c>
      <c r="AT101" s="217" t="s">
        <v>135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1635</v>
      </c>
      <c r="BM101" s="217" t="s">
        <v>1659</v>
      </c>
    </row>
    <row r="102" s="2" customFormat="1">
      <c r="A102" s="40"/>
      <c r="B102" s="41"/>
      <c r="C102" s="42"/>
      <c r="D102" s="219" t="s">
        <v>142</v>
      </c>
      <c r="E102" s="42"/>
      <c r="F102" s="220" t="s">
        <v>1660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84</v>
      </c>
    </row>
    <row r="103" s="2" customFormat="1" ht="16.5" customHeight="1">
      <c r="A103" s="40"/>
      <c r="B103" s="41"/>
      <c r="C103" s="206" t="s">
        <v>197</v>
      </c>
      <c r="D103" s="206" t="s">
        <v>135</v>
      </c>
      <c r="E103" s="207" t="s">
        <v>1661</v>
      </c>
      <c r="F103" s="208" t="s">
        <v>1662</v>
      </c>
      <c r="G103" s="209" t="s">
        <v>339</v>
      </c>
      <c r="H103" s="210">
        <v>3</v>
      </c>
      <c r="I103" s="211"/>
      <c r="J103" s="212">
        <f>ROUND(I103*H103,2)</f>
        <v>0</v>
      </c>
      <c r="K103" s="208" t="s">
        <v>1663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1635</v>
      </c>
      <c r="AT103" s="217" t="s">
        <v>135</v>
      </c>
      <c r="AU103" s="217" t="s">
        <v>84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1635</v>
      </c>
      <c r="BM103" s="217" t="s">
        <v>1664</v>
      </c>
    </row>
    <row r="104" s="2" customFormat="1">
      <c r="A104" s="40"/>
      <c r="B104" s="41"/>
      <c r="C104" s="42"/>
      <c r="D104" s="219" t="s">
        <v>142</v>
      </c>
      <c r="E104" s="42"/>
      <c r="F104" s="220" t="s">
        <v>1665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142</v>
      </c>
      <c r="AU104" s="19" t="s">
        <v>84</v>
      </c>
    </row>
    <row r="105" s="2" customFormat="1" ht="16.5" customHeight="1">
      <c r="A105" s="40"/>
      <c r="B105" s="41"/>
      <c r="C105" s="206" t="s">
        <v>205</v>
      </c>
      <c r="D105" s="206" t="s">
        <v>135</v>
      </c>
      <c r="E105" s="207" t="s">
        <v>1666</v>
      </c>
      <c r="F105" s="208" t="s">
        <v>1667</v>
      </c>
      <c r="G105" s="209" t="s">
        <v>1634</v>
      </c>
      <c r="H105" s="210">
        <v>1</v>
      </c>
      <c r="I105" s="211"/>
      <c r="J105" s="212">
        <f>ROUND(I105*H105,2)</f>
        <v>0</v>
      </c>
      <c r="K105" s="208" t="s">
        <v>139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1635</v>
      </c>
      <c r="AT105" s="217" t="s">
        <v>135</v>
      </c>
      <c r="AU105" s="217" t="s">
        <v>84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1635</v>
      </c>
      <c r="BM105" s="217" t="s">
        <v>1668</v>
      </c>
    </row>
    <row r="106" s="2" customFormat="1">
      <c r="A106" s="40"/>
      <c r="B106" s="41"/>
      <c r="C106" s="42"/>
      <c r="D106" s="219" t="s">
        <v>142</v>
      </c>
      <c r="E106" s="42"/>
      <c r="F106" s="220" t="s">
        <v>1669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84</v>
      </c>
    </row>
    <row r="107" s="12" customFormat="1" ht="22.8" customHeight="1">
      <c r="A107" s="12"/>
      <c r="B107" s="190"/>
      <c r="C107" s="191"/>
      <c r="D107" s="192" t="s">
        <v>73</v>
      </c>
      <c r="E107" s="204" t="s">
        <v>1670</v>
      </c>
      <c r="F107" s="204" t="s">
        <v>1671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SUM(P108:P109)</f>
        <v>0</v>
      </c>
      <c r="Q107" s="198"/>
      <c r="R107" s="199">
        <f>SUM(R108:R109)</f>
        <v>0</v>
      </c>
      <c r="S107" s="198"/>
      <c r="T107" s="200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177</v>
      </c>
      <c r="AT107" s="202" t="s">
        <v>73</v>
      </c>
      <c r="AU107" s="202" t="s">
        <v>82</v>
      </c>
      <c r="AY107" s="201" t="s">
        <v>132</v>
      </c>
      <c r="BK107" s="203">
        <f>SUM(BK108:BK109)</f>
        <v>0</v>
      </c>
    </row>
    <row r="108" s="2" customFormat="1" ht="37.8" customHeight="1">
      <c r="A108" s="40"/>
      <c r="B108" s="41"/>
      <c r="C108" s="206" t="s">
        <v>133</v>
      </c>
      <c r="D108" s="206" t="s">
        <v>135</v>
      </c>
      <c r="E108" s="207" t="s">
        <v>1672</v>
      </c>
      <c r="F108" s="208" t="s">
        <v>1673</v>
      </c>
      <c r="G108" s="209" t="s">
        <v>1634</v>
      </c>
      <c r="H108" s="210">
        <v>1</v>
      </c>
      <c r="I108" s="211"/>
      <c r="J108" s="212">
        <f>ROUND(I108*H108,2)</f>
        <v>0</v>
      </c>
      <c r="K108" s="208" t="s">
        <v>139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1635</v>
      </c>
      <c r="AT108" s="217" t="s">
        <v>135</v>
      </c>
      <c r="AU108" s="217" t="s">
        <v>84</v>
      </c>
      <c r="AY108" s="19" t="s">
        <v>132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1635</v>
      </c>
      <c r="BM108" s="217" t="s">
        <v>1674</v>
      </c>
    </row>
    <row r="109" s="2" customFormat="1">
      <c r="A109" s="40"/>
      <c r="B109" s="41"/>
      <c r="C109" s="42"/>
      <c r="D109" s="219" t="s">
        <v>142</v>
      </c>
      <c r="E109" s="42"/>
      <c r="F109" s="220" t="s">
        <v>1675</v>
      </c>
      <c r="G109" s="42"/>
      <c r="H109" s="42"/>
      <c r="I109" s="221"/>
      <c r="J109" s="42"/>
      <c r="K109" s="42"/>
      <c r="L109" s="46"/>
      <c r="M109" s="274"/>
      <c r="N109" s="275"/>
      <c r="O109" s="276"/>
      <c r="P109" s="276"/>
      <c r="Q109" s="276"/>
      <c r="R109" s="276"/>
      <c r="S109" s="276"/>
      <c r="T109" s="27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84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5NeWQeAPDp8DnuOSAt9sTXhyfHN7x2owFAXxOMV4nOzCxrE1P4BXOKtFMqOchPTzaclvK0335b90ItO2KIdvWg==" hashValue="xKS8KmBY26yCTchqtolYd+D9Qedl8VUDGMrlGrzg1DP2ysfNgkqP/L1ppn5wjAiCxFloNTy2vD2JWhP7POajCw==" algorithmName="SHA-512" password="CC35"/>
  <autoFilter ref="C84:K10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011002000"/>
    <hyperlink ref="F91" r:id="rId2" display="https://podminky.urs.cz/item/CS_URS_2025_01/013254000"/>
    <hyperlink ref="F94" r:id="rId3" display="https://podminky.urs.cz/item/CS_URS_2025_01/020001000"/>
    <hyperlink ref="F97" r:id="rId4" display="https://podminky.urs.cz/item/CS_URS_2025_01/030001000"/>
    <hyperlink ref="F99" r:id="rId5" display="https://podminky.urs.cz/item/CS_URS_2025_01/034002000"/>
    <hyperlink ref="F102" r:id="rId6" display="https://podminky.urs.cz/item/CS_URS_2025_01/040001000"/>
    <hyperlink ref="F104" r:id="rId7" display="https://podminky.urs.cz/item/CS_URS_2023_01/044002000"/>
    <hyperlink ref="F106" r:id="rId8" display="https://podminky.urs.cz/item/CS_URS_2025_01/045002000"/>
    <hyperlink ref="F109" r:id="rId9" display="https://podminky.urs.cz/item/CS_URS_2025_01/052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8" customWidth="1"/>
    <col min="2" max="2" width="1.667969" style="278" customWidth="1"/>
    <col min="3" max="4" width="5" style="278" customWidth="1"/>
    <col min="5" max="5" width="11.66016" style="278" customWidth="1"/>
    <col min="6" max="6" width="9.160156" style="278" customWidth="1"/>
    <col min="7" max="7" width="5" style="278" customWidth="1"/>
    <col min="8" max="8" width="77.83203" style="278" customWidth="1"/>
    <col min="9" max="10" width="20" style="278" customWidth="1"/>
    <col min="11" max="11" width="1.667969" style="278" customWidth="1"/>
  </cols>
  <sheetData>
    <row r="1" s="1" customFormat="1" ht="37.5" customHeight="1"/>
    <row r="2" s="1" customFormat="1" ht="7.5" customHeight="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="16" customFormat="1" ht="45" customHeight="1">
      <c r="B3" s="282"/>
      <c r="C3" s="283" t="s">
        <v>1676</v>
      </c>
      <c r="D3" s="283"/>
      <c r="E3" s="283"/>
      <c r="F3" s="283"/>
      <c r="G3" s="283"/>
      <c r="H3" s="283"/>
      <c r="I3" s="283"/>
      <c r="J3" s="283"/>
      <c r="K3" s="284"/>
    </row>
    <row r="4" s="1" customFormat="1" ht="25.5" customHeight="1">
      <c r="B4" s="285"/>
      <c r="C4" s="286" t="s">
        <v>1677</v>
      </c>
      <c r="D4" s="286"/>
      <c r="E4" s="286"/>
      <c r="F4" s="286"/>
      <c r="G4" s="286"/>
      <c r="H4" s="286"/>
      <c r="I4" s="286"/>
      <c r="J4" s="286"/>
      <c r="K4" s="287"/>
    </row>
    <row r="5" s="1" customFormat="1" ht="5.25" customHeight="1">
      <c r="B5" s="285"/>
      <c r="C5" s="288"/>
      <c r="D5" s="288"/>
      <c r="E5" s="288"/>
      <c r="F5" s="288"/>
      <c r="G5" s="288"/>
      <c r="H5" s="288"/>
      <c r="I5" s="288"/>
      <c r="J5" s="288"/>
      <c r="K5" s="287"/>
    </row>
    <row r="6" s="1" customFormat="1" ht="15" customHeight="1">
      <c r="B6" s="285"/>
      <c r="C6" s="289" t="s">
        <v>1678</v>
      </c>
      <c r="D6" s="289"/>
      <c r="E6" s="289"/>
      <c r="F6" s="289"/>
      <c r="G6" s="289"/>
      <c r="H6" s="289"/>
      <c r="I6" s="289"/>
      <c r="J6" s="289"/>
      <c r="K6" s="287"/>
    </row>
    <row r="7" s="1" customFormat="1" ht="15" customHeight="1">
      <c r="B7" s="290"/>
      <c r="C7" s="289" t="s">
        <v>1679</v>
      </c>
      <c r="D7" s="289"/>
      <c r="E7" s="289"/>
      <c r="F7" s="289"/>
      <c r="G7" s="289"/>
      <c r="H7" s="289"/>
      <c r="I7" s="289"/>
      <c r="J7" s="289"/>
      <c r="K7" s="287"/>
    </row>
    <row r="8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="1" customFormat="1" ht="15" customHeight="1">
      <c r="B9" s="290"/>
      <c r="C9" s="289" t="s">
        <v>1680</v>
      </c>
      <c r="D9" s="289"/>
      <c r="E9" s="289"/>
      <c r="F9" s="289"/>
      <c r="G9" s="289"/>
      <c r="H9" s="289"/>
      <c r="I9" s="289"/>
      <c r="J9" s="289"/>
      <c r="K9" s="287"/>
    </row>
    <row r="10" s="1" customFormat="1" ht="15" customHeight="1">
      <c r="B10" s="290"/>
      <c r="C10" s="289"/>
      <c r="D10" s="289" t="s">
        <v>1681</v>
      </c>
      <c r="E10" s="289"/>
      <c r="F10" s="289"/>
      <c r="G10" s="289"/>
      <c r="H10" s="289"/>
      <c r="I10" s="289"/>
      <c r="J10" s="289"/>
      <c r="K10" s="287"/>
    </row>
    <row r="11" s="1" customFormat="1" ht="15" customHeight="1">
      <c r="B11" s="290"/>
      <c r="C11" s="291"/>
      <c r="D11" s="289" t="s">
        <v>1682</v>
      </c>
      <c r="E11" s="289"/>
      <c r="F11" s="289"/>
      <c r="G11" s="289"/>
      <c r="H11" s="289"/>
      <c r="I11" s="289"/>
      <c r="J11" s="289"/>
      <c r="K11" s="287"/>
    </row>
    <row r="12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="1" customFormat="1" ht="15" customHeight="1">
      <c r="B13" s="290"/>
      <c r="C13" s="291"/>
      <c r="D13" s="292" t="s">
        <v>1683</v>
      </c>
      <c r="E13" s="289"/>
      <c r="F13" s="289"/>
      <c r="G13" s="289"/>
      <c r="H13" s="289"/>
      <c r="I13" s="289"/>
      <c r="J13" s="289"/>
      <c r="K13" s="287"/>
    </row>
    <row r="14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="1" customFormat="1" ht="15" customHeight="1">
      <c r="B15" s="290"/>
      <c r="C15" s="291"/>
      <c r="D15" s="289" t="s">
        <v>1684</v>
      </c>
      <c r="E15" s="289"/>
      <c r="F15" s="289"/>
      <c r="G15" s="289"/>
      <c r="H15" s="289"/>
      <c r="I15" s="289"/>
      <c r="J15" s="289"/>
      <c r="K15" s="287"/>
    </row>
    <row r="16" s="1" customFormat="1" ht="15" customHeight="1">
      <c r="B16" s="290"/>
      <c r="C16" s="291"/>
      <c r="D16" s="289" t="s">
        <v>1685</v>
      </c>
      <c r="E16" s="289"/>
      <c r="F16" s="289"/>
      <c r="G16" s="289"/>
      <c r="H16" s="289"/>
      <c r="I16" s="289"/>
      <c r="J16" s="289"/>
      <c r="K16" s="287"/>
    </row>
    <row r="17" s="1" customFormat="1" ht="15" customHeight="1">
      <c r="B17" s="290"/>
      <c r="C17" s="291"/>
      <c r="D17" s="289" t="s">
        <v>1686</v>
      </c>
      <c r="E17" s="289"/>
      <c r="F17" s="289"/>
      <c r="G17" s="289"/>
      <c r="H17" s="289"/>
      <c r="I17" s="289"/>
      <c r="J17" s="289"/>
      <c r="K17" s="287"/>
    </row>
    <row r="18" s="1" customFormat="1" ht="15" customHeight="1">
      <c r="B18" s="290"/>
      <c r="C18" s="291"/>
      <c r="D18" s="291"/>
      <c r="E18" s="293" t="s">
        <v>81</v>
      </c>
      <c r="F18" s="289" t="s">
        <v>1687</v>
      </c>
      <c r="G18" s="289"/>
      <c r="H18" s="289"/>
      <c r="I18" s="289"/>
      <c r="J18" s="289"/>
      <c r="K18" s="287"/>
    </row>
    <row r="19" s="1" customFormat="1" ht="15" customHeight="1">
      <c r="B19" s="290"/>
      <c r="C19" s="291"/>
      <c r="D19" s="291"/>
      <c r="E19" s="293" t="s">
        <v>1688</v>
      </c>
      <c r="F19" s="289" t="s">
        <v>1689</v>
      </c>
      <c r="G19" s="289"/>
      <c r="H19" s="289"/>
      <c r="I19" s="289"/>
      <c r="J19" s="289"/>
      <c r="K19" s="287"/>
    </row>
    <row r="20" s="1" customFormat="1" ht="15" customHeight="1">
      <c r="B20" s="290"/>
      <c r="C20" s="291"/>
      <c r="D20" s="291"/>
      <c r="E20" s="293" t="s">
        <v>1690</v>
      </c>
      <c r="F20" s="289" t="s">
        <v>1691</v>
      </c>
      <c r="G20" s="289"/>
      <c r="H20" s="289"/>
      <c r="I20" s="289"/>
      <c r="J20" s="289"/>
      <c r="K20" s="287"/>
    </row>
    <row r="21" s="1" customFormat="1" ht="15" customHeight="1">
      <c r="B21" s="290"/>
      <c r="C21" s="291"/>
      <c r="D21" s="291"/>
      <c r="E21" s="293" t="s">
        <v>1692</v>
      </c>
      <c r="F21" s="289" t="s">
        <v>1693</v>
      </c>
      <c r="G21" s="289"/>
      <c r="H21" s="289"/>
      <c r="I21" s="289"/>
      <c r="J21" s="289"/>
      <c r="K21" s="287"/>
    </row>
    <row r="22" s="1" customFormat="1" ht="15" customHeight="1">
      <c r="B22" s="290"/>
      <c r="C22" s="291"/>
      <c r="D22" s="291"/>
      <c r="E22" s="293" t="s">
        <v>1694</v>
      </c>
      <c r="F22" s="289" t="s">
        <v>1695</v>
      </c>
      <c r="G22" s="289"/>
      <c r="H22" s="289"/>
      <c r="I22" s="289"/>
      <c r="J22" s="289"/>
      <c r="K22" s="287"/>
    </row>
    <row r="23" s="1" customFormat="1" ht="15" customHeight="1">
      <c r="B23" s="290"/>
      <c r="C23" s="291"/>
      <c r="D23" s="291"/>
      <c r="E23" s="293" t="s">
        <v>1696</v>
      </c>
      <c r="F23" s="289" t="s">
        <v>1697</v>
      </c>
      <c r="G23" s="289"/>
      <c r="H23" s="289"/>
      <c r="I23" s="289"/>
      <c r="J23" s="289"/>
      <c r="K23" s="287"/>
    </row>
    <row r="24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="1" customFormat="1" ht="15" customHeight="1">
      <c r="B25" s="290"/>
      <c r="C25" s="289" t="s">
        <v>1698</v>
      </c>
      <c r="D25" s="289"/>
      <c r="E25" s="289"/>
      <c r="F25" s="289"/>
      <c r="G25" s="289"/>
      <c r="H25" s="289"/>
      <c r="I25" s="289"/>
      <c r="J25" s="289"/>
      <c r="K25" s="287"/>
    </row>
    <row r="26" s="1" customFormat="1" ht="15" customHeight="1">
      <c r="B26" s="290"/>
      <c r="C26" s="289" t="s">
        <v>1699</v>
      </c>
      <c r="D26" s="289"/>
      <c r="E26" s="289"/>
      <c r="F26" s="289"/>
      <c r="G26" s="289"/>
      <c r="H26" s="289"/>
      <c r="I26" s="289"/>
      <c r="J26" s="289"/>
      <c r="K26" s="287"/>
    </row>
    <row r="27" s="1" customFormat="1" ht="15" customHeight="1">
      <c r="B27" s="290"/>
      <c r="C27" s="289"/>
      <c r="D27" s="289" t="s">
        <v>1700</v>
      </c>
      <c r="E27" s="289"/>
      <c r="F27" s="289"/>
      <c r="G27" s="289"/>
      <c r="H27" s="289"/>
      <c r="I27" s="289"/>
      <c r="J27" s="289"/>
      <c r="K27" s="287"/>
    </row>
    <row r="28" s="1" customFormat="1" ht="15" customHeight="1">
      <c r="B28" s="290"/>
      <c r="C28" s="291"/>
      <c r="D28" s="289" t="s">
        <v>1701</v>
      </c>
      <c r="E28" s="289"/>
      <c r="F28" s="289"/>
      <c r="G28" s="289"/>
      <c r="H28" s="289"/>
      <c r="I28" s="289"/>
      <c r="J28" s="289"/>
      <c r="K28" s="287"/>
    </row>
    <row r="29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="1" customFormat="1" ht="15" customHeight="1">
      <c r="B30" s="290"/>
      <c r="C30" s="291"/>
      <c r="D30" s="289" t="s">
        <v>1702</v>
      </c>
      <c r="E30" s="289"/>
      <c r="F30" s="289"/>
      <c r="G30" s="289"/>
      <c r="H30" s="289"/>
      <c r="I30" s="289"/>
      <c r="J30" s="289"/>
      <c r="K30" s="287"/>
    </row>
    <row r="31" s="1" customFormat="1" ht="15" customHeight="1">
      <c r="B31" s="290"/>
      <c r="C31" s="291"/>
      <c r="D31" s="289" t="s">
        <v>1703</v>
      </c>
      <c r="E31" s="289"/>
      <c r="F31" s="289"/>
      <c r="G31" s="289"/>
      <c r="H31" s="289"/>
      <c r="I31" s="289"/>
      <c r="J31" s="289"/>
      <c r="K31" s="287"/>
    </row>
    <row r="32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="1" customFormat="1" ht="15" customHeight="1">
      <c r="B33" s="290"/>
      <c r="C33" s="291"/>
      <c r="D33" s="289" t="s">
        <v>1704</v>
      </c>
      <c r="E33" s="289"/>
      <c r="F33" s="289"/>
      <c r="G33" s="289"/>
      <c r="H33" s="289"/>
      <c r="I33" s="289"/>
      <c r="J33" s="289"/>
      <c r="K33" s="287"/>
    </row>
    <row r="34" s="1" customFormat="1" ht="15" customHeight="1">
      <c r="B34" s="290"/>
      <c r="C34" s="291"/>
      <c r="D34" s="289" t="s">
        <v>1705</v>
      </c>
      <c r="E34" s="289"/>
      <c r="F34" s="289"/>
      <c r="G34" s="289"/>
      <c r="H34" s="289"/>
      <c r="I34" s="289"/>
      <c r="J34" s="289"/>
      <c r="K34" s="287"/>
    </row>
    <row r="35" s="1" customFormat="1" ht="15" customHeight="1">
      <c r="B35" s="290"/>
      <c r="C35" s="291"/>
      <c r="D35" s="289" t="s">
        <v>1706</v>
      </c>
      <c r="E35" s="289"/>
      <c r="F35" s="289"/>
      <c r="G35" s="289"/>
      <c r="H35" s="289"/>
      <c r="I35" s="289"/>
      <c r="J35" s="289"/>
      <c r="K35" s="287"/>
    </row>
    <row r="36" s="1" customFormat="1" ht="15" customHeight="1">
      <c r="B36" s="290"/>
      <c r="C36" s="291"/>
      <c r="D36" s="289"/>
      <c r="E36" s="292" t="s">
        <v>118</v>
      </c>
      <c r="F36" s="289"/>
      <c r="G36" s="289" t="s">
        <v>1707</v>
      </c>
      <c r="H36" s="289"/>
      <c r="I36" s="289"/>
      <c r="J36" s="289"/>
      <c r="K36" s="287"/>
    </row>
    <row r="37" s="1" customFormat="1" ht="30.75" customHeight="1">
      <c r="B37" s="290"/>
      <c r="C37" s="291"/>
      <c r="D37" s="289"/>
      <c r="E37" s="292" t="s">
        <v>1708</v>
      </c>
      <c r="F37" s="289"/>
      <c r="G37" s="289" t="s">
        <v>1709</v>
      </c>
      <c r="H37" s="289"/>
      <c r="I37" s="289"/>
      <c r="J37" s="289"/>
      <c r="K37" s="287"/>
    </row>
    <row r="38" s="1" customFormat="1" ht="15" customHeight="1">
      <c r="B38" s="290"/>
      <c r="C38" s="291"/>
      <c r="D38" s="289"/>
      <c r="E38" s="292" t="s">
        <v>55</v>
      </c>
      <c r="F38" s="289"/>
      <c r="G38" s="289" t="s">
        <v>1710</v>
      </c>
      <c r="H38" s="289"/>
      <c r="I38" s="289"/>
      <c r="J38" s="289"/>
      <c r="K38" s="287"/>
    </row>
    <row r="39" s="1" customFormat="1" ht="15" customHeight="1">
      <c r="B39" s="290"/>
      <c r="C39" s="291"/>
      <c r="D39" s="289"/>
      <c r="E39" s="292" t="s">
        <v>56</v>
      </c>
      <c r="F39" s="289"/>
      <c r="G39" s="289" t="s">
        <v>1711</v>
      </c>
      <c r="H39" s="289"/>
      <c r="I39" s="289"/>
      <c r="J39" s="289"/>
      <c r="K39" s="287"/>
    </row>
    <row r="40" s="1" customFormat="1" ht="15" customHeight="1">
      <c r="B40" s="290"/>
      <c r="C40" s="291"/>
      <c r="D40" s="289"/>
      <c r="E40" s="292" t="s">
        <v>119</v>
      </c>
      <c r="F40" s="289"/>
      <c r="G40" s="289" t="s">
        <v>1712</v>
      </c>
      <c r="H40" s="289"/>
      <c r="I40" s="289"/>
      <c r="J40" s="289"/>
      <c r="K40" s="287"/>
    </row>
    <row r="41" s="1" customFormat="1" ht="15" customHeight="1">
      <c r="B41" s="290"/>
      <c r="C41" s="291"/>
      <c r="D41" s="289"/>
      <c r="E41" s="292" t="s">
        <v>120</v>
      </c>
      <c r="F41" s="289"/>
      <c r="G41" s="289" t="s">
        <v>1713</v>
      </c>
      <c r="H41" s="289"/>
      <c r="I41" s="289"/>
      <c r="J41" s="289"/>
      <c r="K41" s="287"/>
    </row>
    <row r="42" s="1" customFormat="1" ht="15" customHeight="1">
      <c r="B42" s="290"/>
      <c r="C42" s="291"/>
      <c r="D42" s="289"/>
      <c r="E42" s="292" t="s">
        <v>1714</v>
      </c>
      <c r="F42" s="289"/>
      <c r="G42" s="289" t="s">
        <v>1715</v>
      </c>
      <c r="H42" s="289"/>
      <c r="I42" s="289"/>
      <c r="J42" s="289"/>
      <c r="K42" s="287"/>
    </row>
    <row r="43" s="1" customFormat="1" ht="15" customHeight="1">
      <c r="B43" s="290"/>
      <c r="C43" s="291"/>
      <c r="D43" s="289"/>
      <c r="E43" s="292"/>
      <c r="F43" s="289"/>
      <c r="G43" s="289" t="s">
        <v>1716</v>
      </c>
      <c r="H43" s="289"/>
      <c r="I43" s="289"/>
      <c r="J43" s="289"/>
      <c r="K43" s="287"/>
    </row>
    <row r="44" s="1" customFormat="1" ht="15" customHeight="1">
      <c r="B44" s="290"/>
      <c r="C44" s="291"/>
      <c r="D44" s="289"/>
      <c r="E44" s="292" t="s">
        <v>1717</v>
      </c>
      <c r="F44" s="289"/>
      <c r="G44" s="289" t="s">
        <v>1718</v>
      </c>
      <c r="H44" s="289"/>
      <c r="I44" s="289"/>
      <c r="J44" s="289"/>
      <c r="K44" s="287"/>
    </row>
    <row r="45" s="1" customFormat="1" ht="15" customHeight="1">
      <c r="B45" s="290"/>
      <c r="C45" s="291"/>
      <c r="D45" s="289"/>
      <c r="E45" s="292" t="s">
        <v>122</v>
      </c>
      <c r="F45" s="289"/>
      <c r="G45" s="289" t="s">
        <v>1719</v>
      </c>
      <c r="H45" s="289"/>
      <c r="I45" s="289"/>
      <c r="J45" s="289"/>
      <c r="K45" s="287"/>
    </row>
    <row r="46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="1" customFormat="1" ht="15" customHeight="1">
      <c r="B47" s="290"/>
      <c r="C47" s="291"/>
      <c r="D47" s="289" t="s">
        <v>1720</v>
      </c>
      <c r="E47" s="289"/>
      <c r="F47" s="289"/>
      <c r="G47" s="289"/>
      <c r="H47" s="289"/>
      <c r="I47" s="289"/>
      <c r="J47" s="289"/>
      <c r="K47" s="287"/>
    </row>
    <row r="48" s="1" customFormat="1" ht="15" customHeight="1">
      <c r="B48" s="290"/>
      <c r="C48" s="291"/>
      <c r="D48" s="291"/>
      <c r="E48" s="289" t="s">
        <v>1721</v>
      </c>
      <c r="F48" s="289"/>
      <c r="G48" s="289"/>
      <c r="H48" s="289"/>
      <c r="I48" s="289"/>
      <c r="J48" s="289"/>
      <c r="K48" s="287"/>
    </row>
    <row r="49" s="1" customFormat="1" ht="15" customHeight="1">
      <c r="B49" s="290"/>
      <c r="C49" s="291"/>
      <c r="D49" s="291"/>
      <c r="E49" s="289" t="s">
        <v>1722</v>
      </c>
      <c r="F49" s="289"/>
      <c r="G49" s="289"/>
      <c r="H49" s="289"/>
      <c r="I49" s="289"/>
      <c r="J49" s="289"/>
      <c r="K49" s="287"/>
    </row>
    <row r="50" s="1" customFormat="1" ht="15" customHeight="1">
      <c r="B50" s="290"/>
      <c r="C50" s="291"/>
      <c r="D50" s="291"/>
      <c r="E50" s="289" t="s">
        <v>1723</v>
      </c>
      <c r="F50" s="289"/>
      <c r="G50" s="289"/>
      <c r="H50" s="289"/>
      <c r="I50" s="289"/>
      <c r="J50" s="289"/>
      <c r="K50" s="287"/>
    </row>
    <row r="51" s="1" customFormat="1" ht="15" customHeight="1">
      <c r="B51" s="290"/>
      <c r="C51" s="291"/>
      <c r="D51" s="289" t="s">
        <v>1724</v>
      </c>
      <c r="E51" s="289"/>
      <c r="F51" s="289"/>
      <c r="G51" s="289"/>
      <c r="H51" s="289"/>
      <c r="I51" s="289"/>
      <c r="J51" s="289"/>
      <c r="K51" s="287"/>
    </row>
    <row r="52" s="1" customFormat="1" ht="25.5" customHeight="1">
      <c r="B52" s="285"/>
      <c r="C52" s="286" t="s">
        <v>1725</v>
      </c>
      <c r="D52" s="286"/>
      <c r="E52" s="286"/>
      <c r="F52" s="286"/>
      <c r="G52" s="286"/>
      <c r="H52" s="286"/>
      <c r="I52" s="286"/>
      <c r="J52" s="286"/>
      <c r="K52" s="287"/>
    </row>
    <row r="53" s="1" customFormat="1" ht="5.25" customHeight="1">
      <c r="B53" s="285"/>
      <c r="C53" s="288"/>
      <c r="D53" s="288"/>
      <c r="E53" s="288"/>
      <c r="F53" s="288"/>
      <c r="G53" s="288"/>
      <c r="H53" s="288"/>
      <c r="I53" s="288"/>
      <c r="J53" s="288"/>
      <c r="K53" s="287"/>
    </row>
    <row r="54" s="1" customFormat="1" ht="15" customHeight="1">
      <c r="B54" s="285"/>
      <c r="C54" s="289" t="s">
        <v>1726</v>
      </c>
      <c r="D54" s="289"/>
      <c r="E54" s="289"/>
      <c r="F54" s="289"/>
      <c r="G54" s="289"/>
      <c r="H54" s="289"/>
      <c r="I54" s="289"/>
      <c r="J54" s="289"/>
      <c r="K54" s="287"/>
    </row>
    <row r="55" s="1" customFormat="1" ht="15" customHeight="1">
      <c r="B55" s="285"/>
      <c r="C55" s="289" t="s">
        <v>1727</v>
      </c>
      <c r="D55" s="289"/>
      <c r="E55" s="289"/>
      <c r="F55" s="289"/>
      <c r="G55" s="289"/>
      <c r="H55" s="289"/>
      <c r="I55" s="289"/>
      <c r="J55" s="289"/>
      <c r="K55" s="287"/>
    </row>
    <row r="56" s="1" customFormat="1" ht="12.75" customHeight="1">
      <c r="B56" s="285"/>
      <c r="C56" s="289"/>
      <c r="D56" s="289"/>
      <c r="E56" s="289"/>
      <c r="F56" s="289"/>
      <c r="G56" s="289"/>
      <c r="H56" s="289"/>
      <c r="I56" s="289"/>
      <c r="J56" s="289"/>
      <c r="K56" s="287"/>
    </row>
    <row r="57" s="1" customFormat="1" ht="15" customHeight="1">
      <c r="B57" s="285"/>
      <c r="C57" s="289" t="s">
        <v>1728</v>
      </c>
      <c r="D57" s="289"/>
      <c r="E57" s="289"/>
      <c r="F57" s="289"/>
      <c r="G57" s="289"/>
      <c r="H57" s="289"/>
      <c r="I57" s="289"/>
      <c r="J57" s="289"/>
      <c r="K57" s="287"/>
    </row>
    <row r="58" s="1" customFormat="1" ht="15" customHeight="1">
      <c r="B58" s="285"/>
      <c r="C58" s="291"/>
      <c r="D58" s="289" t="s">
        <v>1729</v>
      </c>
      <c r="E58" s="289"/>
      <c r="F58" s="289"/>
      <c r="G58" s="289"/>
      <c r="H58" s="289"/>
      <c r="I58" s="289"/>
      <c r="J58" s="289"/>
      <c r="K58" s="287"/>
    </row>
    <row r="59" s="1" customFormat="1" ht="15" customHeight="1">
      <c r="B59" s="285"/>
      <c r="C59" s="291"/>
      <c r="D59" s="289" t="s">
        <v>1730</v>
      </c>
      <c r="E59" s="289"/>
      <c r="F59" s="289"/>
      <c r="G59" s="289"/>
      <c r="H59" s="289"/>
      <c r="I59" s="289"/>
      <c r="J59" s="289"/>
      <c r="K59" s="287"/>
    </row>
    <row r="60" s="1" customFormat="1" ht="15" customHeight="1">
      <c r="B60" s="285"/>
      <c r="C60" s="291"/>
      <c r="D60" s="289" t="s">
        <v>1731</v>
      </c>
      <c r="E60" s="289"/>
      <c r="F60" s="289"/>
      <c r="G60" s="289"/>
      <c r="H60" s="289"/>
      <c r="I60" s="289"/>
      <c r="J60" s="289"/>
      <c r="K60" s="287"/>
    </row>
    <row r="61" s="1" customFormat="1" ht="15" customHeight="1">
      <c r="B61" s="285"/>
      <c r="C61" s="291"/>
      <c r="D61" s="289" t="s">
        <v>1732</v>
      </c>
      <c r="E61" s="289"/>
      <c r="F61" s="289"/>
      <c r="G61" s="289"/>
      <c r="H61" s="289"/>
      <c r="I61" s="289"/>
      <c r="J61" s="289"/>
      <c r="K61" s="287"/>
    </row>
    <row r="62" s="1" customFormat="1" ht="15" customHeight="1">
      <c r="B62" s="285"/>
      <c r="C62" s="291"/>
      <c r="D62" s="294" t="s">
        <v>1733</v>
      </c>
      <c r="E62" s="294"/>
      <c r="F62" s="294"/>
      <c r="G62" s="294"/>
      <c r="H62" s="294"/>
      <c r="I62" s="294"/>
      <c r="J62" s="294"/>
      <c r="K62" s="287"/>
    </row>
    <row r="63" s="1" customFormat="1" ht="15" customHeight="1">
      <c r="B63" s="285"/>
      <c r="C63" s="291"/>
      <c r="D63" s="289" t="s">
        <v>1734</v>
      </c>
      <c r="E63" s="289"/>
      <c r="F63" s="289"/>
      <c r="G63" s="289"/>
      <c r="H63" s="289"/>
      <c r="I63" s="289"/>
      <c r="J63" s="289"/>
      <c r="K63" s="287"/>
    </row>
    <row r="64" s="1" customFormat="1" ht="12.75" customHeight="1">
      <c r="B64" s="285"/>
      <c r="C64" s="291"/>
      <c r="D64" s="291"/>
      <c r="E64" s="295"/>
      <c r="F64" s="291"/>
      <c r="G64" s="291"/>
      <c r="H64" s="291"/>
      <c r="I64" s="291"/>
      <c r="J64" s="291"/>
      <c r="K64" s="287"/>
    </row>
    <row r="65" s="1" customFormat="1" ht="15" customHeight="1">
      <c r="B65" s="285"/>
      <c r="C65" s="291"/>
      <c r="D65" s="289" t="s">
        <v>1735</v>
      </c>
      <c r="E65" s="289"/>
      <c r="F65" s="289"/>
      <c r="G65" s="289"/>
      <c r="H65" s="289"/>
      <c r="I65" s="289"/>
      <c r="J65" s="289"/>
      <c r="K65" s="287"/>
    </row>
    <row r="66" s="1" customFormat="1" ht="15" customHeight="1">
      <c r="B66" s="285"/>
      <c r="C66" s="291"/>
      <c r="D66" s="294" t="s">
        <v>1736</v>
      </c>
      <c r="E66" s="294"/>
      <c r="F66" s="294"/>
      <c r="G66" s="294"/>
      <c r="H66" s="294"/>
      <c r="I66" s="294"/>
      <c r="J66" s="294"/>
      <c r="K66" s="287"/>
    </row>
    <row r="67" s="1" customFormat="1" ht="15" customHeight="1">
      <c r="B67" s="285"/>
      <c r="C67" s="291"/>
      <c r="D67" s="289" t="s">
        <v>1737</v>
      </c>
      <c r="E67" s="289"/>
      <c r="F67" s="289"/>
      <c r="G67" s="289"/>
      <c r="H67" s="289"/>
      <c r="I67" s="289"/>
      <c r="J67" s="289"/>
      <c r="K67" s="287"/>
    </row>
    <row r="68" s="1" customFormat="1" ht="15" customHeight="1">
      <c r="B68" s="285"/>
      <c r="C68" s="291"/>
      <c r="D68" s="289" t="s">
        <v>1738</v>
      </c>
      <c r="E68" s="289"/>
      <c r="F68" s="289"/>
      <c r="G68" s="289"/>
      <c r="H68" s="289"/>
      <c r="I68" s="289"/>
      <c r="J68" s="289"/>
      <c r="K68" s="287"/>
    </row>
    <row r="69" s="1" customFormat="1" ht="15" customHeight="1">
      <c r="B69" s="285"/>
      <c r="C69" s="291"/>
      <c r="D69" s="289" t="s">
        <v>1739</v>
      </c>
      <c r="E69" s="289"/>
      <c r="F69" s="289"/>
      <c r="G69" s="289"/>
      <c r="H69" s="289"/>
      <c r="I69" s="289"/>
      <c r="J69" s="289"/>
      <c r="K69" s="287"/>
    </row>
    <row r="70" s="1" customFormat="1" ht="15" customHeight="1">
      <c r="B70" s="285"/>
      <c r="C70" s="291"/>
      <c r="D70" s="289" t="s">
        <v>1740</v>
      </c>
      <c r="E70" s="289"/>
      <c r="F70" s="289"/>
      <c r="G70" s="289"/>
      <c r="H70" s="289"/>
      <c r="I70" s="289"/>
      <c r="J70" s="289"/>
      <c r="K70" s="287"/>
    </row>
    <row r="71" s="1" customFormat="1" ht="12.75" customHeight="1">
      <c r="B71" s="296"/>
      <c r="C71" s="297"/>
      <c r="D71" s="297"/>
      <c r="E71" s="297"/>
      <c r="F71" s="297"/>
      <c r="G71" s="297"/>
      <c r="H71" s="297"/>
      <c r="I71" s="297"/>
      <c r="J71" s="297"/>
      <c r="K71" s="298"/>
    </row>
    <row r="72" s="1" customFormat="1" ht="18.75" customHeight="1">
      <c r="B72" s="299"/>
      <c r="C72" s="299"/>
      <c r="D72" s="299"/>
      <c r="E72" s="299"/>
      <c r="F72" s="299"/>
      <c r="G72" s="299"/>
      <c r="H72" s="299"/>
      <c r="I72" s="299"/>
      <c r="J72" s="299"/>
      <c r="K72" s="300"/>
    </row>
    <row r="73" s="1" customFormat="1" ht="18.75" customHeight="1">
      <c r="B73" s="300"/>
      <c r="C73" s="300"/>
      <c r="D73" s="300"/>
      <c r="E73" s="300"/>
      <c r="F73" s="300"/>
      <c r="G73" s="300"/>
      <c r="H73" s="300"/>
      <c r="I73" s="300"/>
      <c r="J73" s="300"/>
      <c r="K73" s="300"/>
    </row>
    <row r="74" s="1" customFormat="1" ht="7.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3"/>
    </row>
    <row r="75" s="1" customFormat="1" ht="45" customHeight="1">
      <c r="B75" s="304"/>
      <c r="C75" s="305" t="s">
        <v>1741</v>
      </c>
      <c r="D75" s="305"/>
      <c r="E75" s="305"/>
      <c r="F75" s="305"/>
      <c r="G75" s="305"/>
      <c r="H75" s="305"/>
      <c r="I75" s="305"/>
      <c r="J75" s="305"/>
      <c r="K75" s="306"/>
    </row>
    <row r="76" s="1" customFormat="1" ht="17.25" customHeight="1">
      <c r="B76" s="304"/>
      <c r="C76" s="307" t="s">
        <v>1742</v>
      </c>
      <c r="D76" s="307"/>
      <c r="E76" s="307"/>
      <c r="F76" s="307" t="s">
        <v>1743</v>
      </c>
      <c r="G76" s="308"/>
      <c r="H76" s="307" t="s">
        <v>56</v>
      </c>
      <c r="I76" s="307" t="s">
        <v>59</v>
      </c>
      <c r="J76" s="307" t="s">
        <v>1744</v>
      </c>
      <c r="K76" s="306"/>
    </row>
    <row r="77" s="1" customFormat="1" ht="17.25" customHeight="1">
      <c r="B77" s="304"/>
      <c r="C77" s="309" t="s">
        <v>1745</v>
      </c>
      <c r="D77" s="309"/>
      <c r="E77" s="309"/>
      <c r="F77" s="310" t="s">
        <v>1746</v>
      </c>
      <c r="G77" s="311"/>
      <c r="H77" s="309"/>
      <c r="I77" s="309"/>
      <c r="J77" s="309" t="s">
        <v>1747</v>
      </c>
      <c r="K77" s="306"/>
    </row>
    <row r="78" s="1" customFormat="1" ht="5.25" customHeight="1">
      <c r="B78" s="304"/>
      <c r="C78" s="312"/>
      <c r="D78" s="312"/>
      <c r="E78" s="312"/>
      <c r="F78" s="312"/>
      <c r="G78" s="313"/>
      <c r="H78" s="312"/>
      <c r="I78" s="312"/>
      <c r="J78" s="312"/>
      <c r="K78" s="306"/>
    </row>
    <row r="79" s="1" customFormat="1" ht="15" customHeight="1">
      <c r="B79" s="304"/>
      <c r="C79" s="292" t="s">
        <v>55</v>
      </c>
      <c r="D79" s="314"/>
      <c r="E79" s="314"/>
      <c r="F79" s="315" t="s">
        <v>1748</v>
      </c>
      <c r="G79" s="316"/>
      <c r="H79" s="292" t="s">
        <v>1749</v>
      </c>
      <c r="I79" s="292" t="s">
        <v>1750</v>
      </c>
      <c r="J79" s="292">
        <v>20</v>
      </c>
      <c r="K79" s="306"/>
    </row>
    <row r="80" s="1" customFormat="1" ht="15" customHeight="1">
      <c r="B80" s="304"/>
      <c r="C80" s="292" t="s">
        <v>1751</v>
      </c>
      <c r="D80" s="292"/>
      <c r="E80" s="292"/>
      <c r="F80" s="315" t="s">
        <v>1748</v>
      </c>
      <c r="G80" s="316"/>
      <c r="H80" s="292" t="s">
        <v>1752</v>
      </c>
      <c r="I80" s="292" t="s">
        <v>1750</v>
      </c>
      <c r="J80" s="292">
        <v>120</v>
      </c>
      <c r="K80" s="306"/>
    </row>
    <row r="81" s="1" customFormat="1" ht="15" customHeight="1">
      <c r="B81" s="317"/>
      <c r="C81" s="292" t="s">
        <v>1753</v>
      </c>
      <c r="D81" s="292"/>
      <c r="E81" s="292"/>
      <c r="F81" s="315" t="s">
        <v>1754</v>
      </c>
      <c r="G81" s="316"/>
      <c r="H81" s="292" t="s">
        <v>1755</v>
      </c>
      <c r="I81" s="292" t="s">
        <v>1750</v>
      </c>
      <c r="J81" s="292">
        <v>50</v>
      </c>
      <c r="K81" s="306"/>
    </row>
    <row r="82" s="1" customFormat="1" ht="15" customHeight="1">
      <c r="B82" s="317"/>
      <c r="C82" s="292" t="s">
        <v>1756</v>
      </c>
      <c r="D82" s="292"/>
      <c r="E82" s="292"/>
      <c r="F82" s="315" t="s">
        <v>1748</v>
      </c>
      <c r="G82" s="316"/>
      <c r="H82" s="292" t="s">
        <v>1757</v>
      </c>
      <c r="I82" s="292" t="s">
        <v>1758</v>
      </c>
      <c r="J82" s="292"/>
      <c r="K82" s="306"/>
    </row>
    <row r="83" s="1" customFormat="1" ht="15" customHeight="1">
      <c r="B83" s="317"/>
      <c r="C83" s="318" t="s">
        <v>1759</v>
      </c>
      <c r="D83" s="318"/>
      <c r="E83" s="318"/>
      <c r="F83" s="319" t="s">
        <v>1754</v>
      </c>
      <c r="G83" s="318"/>
      <c r="H83" s="318" t="s">
        <v>1760</v>
      </c>
      <c r="I83" s="318" t="s">
        <v>1750</v>
      </c>
      <c r="J83" s="318">
        <v>15</v>
      </c>
      <c r="K83" s="306"/>
    </row>
    <row r="84" s="1" customFormat="1" ht="15" customHeight="1">
      <c r="B84" s="317"/>
      <c r="C84" s="318" t="s">
        <v>1761</v>
      </c>
      <c r="D84" s="318"/>
      <c r="E84" s="318"/>
      <c r="F84" s="319" t="s">
        <v>1754</v>
      </c>
      <c r="G84" s="318"/>
      <c r="H84" s="318" t="s">
        <v>1762</v>
      </c>
      <c r="I84" s="318" t="s">
        <v>1750</v>
      </c>
      <c r="J84" s="318">
        <v>15</v>
      </c>
      <c r="K84" s="306"/>
    </row>
    <row r="85" s="1" customFormat="1" ht="15" customHeight="1">
      <c r="B85" s="317"/>
      <c r="C85" s="318" t="s">
        <v>1763</v>
      </c>
      <c r="D85" s="318"/>
      <c r="E85" s="318"/>
      <c r="F85" s="319" t="s">
        <v>1754</v>
      </c>
      <c r="G85" s="318"/>
      <c r="H85" s="318" t="s">
        <v>1764</v>
      </c>
      <c r="I85" s="318" t="s">
        <v>1750</v>
      </c>
      <c r="J85" s="318">
        <v>20</v>
      </c>
      <c r="K85" s="306"/>
    </row>
    <row r="86" s="1" customFormat="1" ht="15" customHeight="1">
      <c r="B86" s="317"/>
      <c r="C86" s="318" t="s">
        <v>1765</v>
      </c>
      <c r="D86" s="318"/>
      <c r="E86" s="318"/>
      <c r="F86" s="319" t="s">
        <v>1754</v>
      </c>
      <c r="G86" s="318"/>
      <c r="H86" s="318" t="s">
        <v>1766</v>
      </c>
      <c r="I86" s="318" t="s">
        <v>1750</v>
      </c>
      <c r="J86" s="318">
        <v>20</v>
      </c>
      <c r="K86" s="306"/>
    </row>
    <row r="87" s="1" customFormat="1" ht="15" customHeight="1">
      <c r="B87" s="317"/>
      <c r="C87" s="292" t="s">
        <v>1767</v>
      </c>
      <c r="D87" s="292"/>
      <c r="E87" s="292"/>
      <c r="F87" s="315" t="s">
        <v>1754</v>
      </c>
      <c r="G87" s="316"/>
      <c r="H87" s="292" t="s">
        <v>1768</v>
      </c>
      <c r="I87" s="292" t="s">
        <v>1750</v>
      </c>
      <c r="J87" s="292">
        <v>50</v>
      </c>
      <c r="K87" s="306"/>
    </row>
    <row r="88" s="1" customFormat="1" ht="15" customHeight="1">
      <c r="B88" s="317"/>
      <c r="C88" s="292" t="s">
        <v>1769</v>
      </c>
      <c r="D88" s="292"/>
      <c r="E88" s="292"/>
      <c r="F88" s="315" t="s">
        <v>1754</v>
      </c>
      <c r="G88" s="316"/>
      <c r="H88" s="292" t="s">
        <v>1770</v>
      </c>
      <c r="I88" s="292" t="s">
        <v>1750</v>
      </c>
      <c r="J88" s="292">
        <v>20</v>
      </c>
      <c r="K88" s="306"/>
    </row>
    <row r="89" s="1" customFormat="1" ht="15" customHeight="1">
      <c r="B89" s="317"/>
      <c r="C89" s="292" t="s">
        <v>1771</v>
      </c>
      <c r="D89" s="292"/>
      <c r="E89" s="292"/>
      <c r="F89" s="315" t="s">
        <v>1754</v>
      </c>
      <c r="G89" s="316"/>
      <c r="H89" s="292" t="s">
        <v>1772</v>
      </c>
      <c r="I89" s="292" t="s">
        <v>1750</v>
      </c>
      <c r="J89" s="292">
        <v>20</v>
      </c>
      <c r="K89" s="306"/>
    </row>
    <row r="90" s="1" customFormat="1" ht="15" customHeight="1">
      <c r="B90" s="317"/>
      <c r="C90" s="292" t="s">
        <v>1773</v>
      </c>
      <c r="D90" s="292"/>
      <c r="E90" s="292"/>
      <c r="F90" s="315" t="s">
        <v>1754</v>
      </c>
      <c r="G90" s="316"/>
      <c r="H90" s="292" t="s">
        <v>1774</v>
      </c>
      <c r="I90" s="292" t="s">
        <v>1750</v>
      </c>
      <c r="J90" s="292">
        <v>50</v>
      </c>
      <c r="K90" s="306"/>
    </row>
    <row r="91" s="1" customFormat="1" ht="15" customHeight="1">
      <c r="B91" s="317"/>
      <c r="C91" s="292" t="s">
        <v>1775</v>
      </c>
      <c r="D91" s="292"/>
      <c r="E91" s="292"/>
      <c r="F91" s="315" t="s">
        <v>1754</v>
      </c>
      <c r="G91" s="316"/>
      <c r="H91" s="292" t="s">
        <v>1775</v>
      </c>
      <c r="I91" s="292" t="s">
        <v>1750</v>
      </c>
      <c r="J91" s="292">
        <v>50</v>
      </c>
      <c r="K91" s="306"/>
    </row>
    <row r="92" s="1" customFormat="1" ht="15" customHeight="1">
      <c r="B92" s="317"/>
      <c r="C92" s="292" t="s">
        <v>1776</v>
      </c>
      <c r="D92" s="292"/>
      <c r="E92" s="292"/>
      <c r="F92" s="315" t="s">
        <v>1754</v>
      </c>
      <c r="G92" s="316"/>
      <c r="H92" s="292" t="s">
        <v>1777</v>
      </c>
      <c r="I92" s="292" t="s">
        <v>1750</v>
      </c>
      <c r="J92" s="292">
        <v>255</v>
      </c>
      <c r="K92" s="306"/>
    </row>
    <row r="93" s="1" customFormat="1" ht="15" customHeight="1">
      <c r="B93" s="317"/>
      <c r="C93" s="292" t="s">
        <v>1778</v>
      </c>
      <c r="D93" s="292"/>
      <c r="E93" s="292"/>
      <c r="F93" s="315" t="s">
        <v>1748</v>
      </c>
      <c r="G93" s="316"/>
      <c r="H93" s="292" t="s">
        <v>1779</v>
      </c>
      <c r="I93" s="292" t="s">
        <v>1780</v>
      </c>
      <c r="J93" s="292"/>
      <c r="K93" s="306"/>
    </row>
    <row r="94" s="1" customFormat="1" ht="15" customHeight="1">
      <c r="B94" s="317"/>
      <c r="C94" s="292" t="s">
        <v>1781</v>
      </c>
      <c r="D94" s="292"/>
      <c r="E94" s="292"/>
      <c r="F94" s="315" t="s">
        <v>1748</v>
      </c>
      <c r="G94" s="316"/>
      <c r="H94" s="292" t="s">
        <v>1782</v>
      </c>
      <c r="I94" s="292" t="s">
        <v>1783</v>
      </c>
      <c r="J94" s="292"/>
      <c r="K94" s="306"/>
    </row>
    <row r="95" s="1" customFormat="1" ht="15" customHeight="1">
      <c r="B95" s="317"/>
      <c r="C95" s="292" t="s">
        <v>1784</v>
      </c>
      <c r="D95" s="292"/>
      <c r="E95" s="292"/>
      <c r="F95" s="315" t="s">
        <v>1748</v>
      </c>
      <c r="G95" s="316"/>
      <c r="H95" s="292" t="s">
        <v>1784</v>
      </c>
      <c r="I95" s="292" t="s">
        <v>1783</v>
      </c>
      <c r="J95" s="292"/>
      <c r="K95" s="306"/>
    </row>
    <row r="96" s="1" customFormat="1" ht="15" customHeight="1">
      <c r="B96" s="317"/>
      <c r="C96" s="292" t="s">
        <v>40</v>
      </c>
      <c r="D96" s="292"/>
      <c r="E96" s="292"/>
      <c r="F96" s="315" t="s">
        <v>1748</v>
      </c>
      <c r="G96" s="316"/>
      <c r="H96" s="292" t="s">
        <v>1785</v>
      </c>
      <c r="I96" s="292" t="s">
        <v>1783</v>
      </c>
      <c r="J96" s="292"/>
      <c r="K96" s="306"/>
    </row>
    <row r="97" s="1" customFormat="1" ht="15" customHeight="1">
      <c r="B97" s="317"/>
      <c r="C97" s="292" t="s">
        <v>50</v>
      </c>
      <c r="D97" s="292"/>
      <c r="E97" s="292"/>
      <c r="F97" s="315" t="s">
        <v>1748</v>
      </c>
      <c r="G97" s="316"/>
      <c r="H97" s="292" t="s">
        <v>1786</v>
      </c>
      <c r="I97" s="292" t="s">
        <v>1783</v>
      </c>
      <c r="J97" s="292"/>
      <c r="K97" s="306"/>
    </row>
    <row r="98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="1" customFormat="1" ht="18.75" customHeight="1"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</row>
    <row r="101" s="1" customFormat="1" ht="7.5" customHeight="1">
      <c r="B101" s="301"/>
      <c r="C101" s="302"/>
      <c r="D101" s="302"/>
      <c r="E101" s="302"/>
      <c r="F101" s="302"/>
      <c r="G101" s="302"/>
      <c r="H101" s="302"/>
      <c r="I101" s="302"/>
      <c r="J101" s="302"/>
      <c r="K101" s="303"/>
    </row>
    <row r="102" s="1" customFormat="1" ht="45" customHeight="1">
      <c r="B102" s="304"/>
      <c r="C102" s="305" t="s">
        <v>1787</v>
      </c>
      <c r="D102" s="305"/>
      <c r="E102" s="305"/>
      <c r="F102" s="305"/>
      <c r="G102" s="305"/>
      <c r="H102" s="305"/>
      <c r="I102" s="305"/>
      <c r="J102" s="305"/>
      <c r="K102" s="306"/>
    </row>
    <row r="103" s="1" customFormat="1" ht="17.25" customHeight="1">
      <c r="B103" s="304"/>
      <c r="C103" s="307" t="s">
        <v>1742</v>
      </c>
      <c r="D103" s="307"/>
      <c r="E103" s="307"/>
      <c r="F103" s="307" t="s">
        <v>1743</v>
      </c>
      <c r="G103" s="308"/>
      <c r="H103" s="307" t="s">
        <v>56</v>
      </c>
      <c r="I103" s="307" t="s">
        <v>59</v>
      </c>
      <c r="J103" s="307" t="s">
        <v>1744</v>
      </c>
      <c r="K103" s="306"/>
    </row>
    <row r="104" s="1" customFormat="1" ht="17.25" customHeight="1">
      <c r="B104" s="304"/>
      <c r="C104" s="309" t="s">
        <v>1745</v>
      </c>
      <c r="D104" s="309"/>
      <c r="E104" s="309"/>
      <c r="F104" s="310" t="s">
        <v>1746</v>
      </c>
      <c r="G104" s="311"/>
      <c r="H104" s="309"/>
      <c r="I104" s="309"/>
      <c r="J104" s="309" t="s">
        <v>1747</v>
      </c>
      <c r="K104" s="306"/>
    </row>
    <row r="105" s="1" customFormat="1" ht="5.25" customHeight="1">
      <c r="B105" s="304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="1" customFormat="1" ht="15" customHeight="1">
      <c r="B106" s="304"/>
      <c r="C106" s="292" t="s">
        <v>55</v>
      </c>
      <c r="D106" s="314"/>
      <c r="E106" s="314"/>
      <c r="F106" s="315" t="s">
        <v>1748</v>
      </c>
      <c r="G106" s="292"/>
      <c r="H106" s="292" t="s">
        <v>1788</v>
      </c>
      <c r="I106" s="292" t="s">
        <v>1750</v>
      </c>
      <c r="J106" s="292">
        <v>20</v>
      </c>
      <c r="K106" s="306"/>
    </row>
    <row r="107" s="1" customFormat="1" ht="15" customHeight="1">
      <c r="B107" s="304"/>
      <c r="C107" s="292" t="s">
        <v>1751</v>
      </c>
      <c r="D107" s="292"/>
      <c r="E107" s="292"/>
      <c r="F107" s="315" t="s">
        <v>1748</v>
      </c>
      <c r="G107" s="292"/>
      <c r="H107" s="292" t="s">
        <v>1788</v>
      </c>
      <c r="I107" s="292" t="s">
        <v>1750</v>
      </c>
      <c r="J107" s="292">
        <v>120</v>
      </c>
      <c r="K107" s="306"/>
    </row>
    <row r="108" s="1" customFormat="1" ht="15" customHeight="1">
      <c r="B108" s="317"/>
      <c r="C108" s="292" t="s">
        <v>1753</v>
      </c>
      <c r="D108" s="292"/>
      <c r="E108" s="292"/>
      <c r="F108" s="315" t="s">
        <v>1754</v>
      </c>
      <c r="G108" s="292"/>
      <c r="H108" s="292" t="s">
        <v>1788</v>
      </c>
      <c r="I108" s="292" t="s">
        <v>1750</v>
      </c>
      <c r="J108" s="292">
        <v>50</v>
      </c>
      <c r="K108" s="306"/>
    </row>
    <row r="109" s="1" customFormat="1" ht="15" customHeight="1">
      <c r="B109" s="317"/>
      <c r="C109" s="292" t="s">
        <v>1756</v>
      </c>
      <c r="D109" s="292"/>
      <c r="E109" s="292"/>
      <c r="F109" s="315" t="s">
        <v>1748</v>
      </c>
      <c r="G109" s="292"/>
      <c r="H109" s="292" t="s">
        <v>1788</v>
      </c>
      <c r="I109" s="292" t="s">
        <v>1758</v>
      </c>
      <c r="J109" s="292"/>
      <c r="K109" s="306"/>
    </row>
    <row r="110" s="1" customFormat="1" ht="15" customHeight="1">
      <c r="B110" s="317"/>
      <c r="C110" s="292" t="s">
        <v>1767</v>
      </c>
      <c r="D110" s="292"/>
      <c r="E110" s="292"/>
      <c r="F110" s="315" t="s">
        <v>1754</v>
      </c>
      <c r="G110" s="292"/>
      <c r="H110" s="292" t="s">
        <v>1788</v>
      </c>
      <c r="I110" s="292" t="s">
        <v>1750</v>
      </c>
      <c r="J110" s="292">
        <v>50</v>
      </c>
      <c r="K110" s="306"/>
    </row>
    <row r="111" s="1" customFormat="1" ht="15" customHeight="1">
      <c r="B111" s="317"/>
      <c r="C111" s="292" t="s">
        <v>1775</v>
      </c>
      <c r="D111" s="292"/>
      <c r="E111" s="292"/>
      <c r="F111" s="315" t="s">
        <v>1754</v>
      </c>
      <c r="G111" s="292"/>
      <c r="H111" s="292" t="s">
        <v>1788</v>
      </c>
      <c r="I111" s="292" t="s">
        <v>1750</v>
      </c>
      <c r="J111" s="292">
        <v>50</v>
      </c>
      <c r="K111" s="306"/>
    </row>
    <row r="112" s="1" customFormat="1" ht="15" customHeight="1">
      <c r="B112" s="317"/>
      <c r="C112" s="292" t="s">
        <v>1773</v>
      </c>
      <c r="D112" s="292"/>
      <c r="E112" s="292"/>
      <c r="F112" s="315" t="s">
        <v>1754</v>
      </c>
      <c r="G112" s="292"/>
      <c r="H112" s="292" t="s">
        <v>1788</v>
      </c>
      <c r="I112" s="292" t="s">
        <v>1750</v>
      </c>
      <c r="J112" s="292">
        <v>50</v>
      </c>
      <c r="K112" s="306"/>
    </row>
    <row r="113" s="1" customFormat="1" ht="15" customHeight="1">
      <c r="B113" s="317"/>
      <c r="C113" s="292" t="s">
        <v>55</v>
      </c>
      <c r="D113" s="292"/>
      <c r="E113" s="292"/>
      <c r="F113" s="315" t="s">
        <v>1748</v>
      </c>
      <c r="G113" s="292"/>
      <c r="H113" s="292" t="s">
        <v>1789</v>
      </c>
      <c r="I113" s="292" t="s">
        <v>1750</v>
      </c>
      <c r="J113" s="292">
        <v>20</v>
      </c>
      <c r="K113" s="306"/>
    </row>
    <row r="114" s="1" customFormat="1" ht="15" customHeight="1">
      <c r="B114" s="317"/>
      <c r="C114" s="292" t="s">
        <v>1790</v>
      </c>
      <c r="D114" s="292"/>
      <c r="E114" s="292"/>
      <c r="F114" s="315" t="s">
        <v>1748</v>
      </c>
      <c r="G114" s="292"/>
      <c r="H114" s="292" t="s">
        <v>1791</v>
      </c>
      <c r="I114" s="292" t="s">
        <v>1750</v>
      </c>
      <c r="J114" s="292">
        <v>120</v>
      </c>
      <c r="K114" s="306"/>
    </row>
    <row r="115" s="1" customFormat="1" ht="15" customHeight="1">
      <c r="B115" s="317"/>
      <c r="C115" s="292" t="s">
        <v>40</v>
      </c>
      <c r="D115" s="292"/>
      <c r="E115" s="292"/>
      <c r="F115" s="315" t="s">
        <v>1748</v>
      </c>
      <c r="G115" s="292"/>
      <c r="H115" s="292" t="s">
        <v>1792</v>
      </c>
      <c r="I115" s="292" t="s">
        <v>1783</v>
      </c>
      <c r="J115" s="292"/>
      <c r="K115" s="306"/>
    </row>
    <row r="116" s="1" customFormat="1" ht="15" customHeight="1">
      <c r="B116" s="317"/>
      <c r="C116" s="292" t="s">
        <v>50</v>
      </c>
      <c r="D116" s="292"/>
      <c r="E116" s="292"/>
      <c r="F116" s="315" t="s">
        <v>1748</v>
      </c>
      <c r="G116" s="292"/>
      <c r="H116" s="292" t="s">
        <v>1793</v>
      </c>
      <c r="I116" s="292" t="s">
        <v>1783</v>
      </c>
      <c r="J116" s="292"/>
      <c r="K116" s="306"/>
    </row>
    <row r="117" s="1" customFormat="1" ht="15" customHeight="1">
      <c r="B117" s="317"/>
      <c r="C117" s="292" t="s">
        <v>59</v>
      </c>
      <c r="D117" s="292"/>
      <c r="E117" s="292"/>
      <c r="F117" s="315" t="s">
        <v>1748</v>
      </c>
      <c r="G117" s="292"/>
      <c r="H117" s="292" t="s">
        <v>1794</v>
      </c>
      <c r="I117" s="292" t="s">
        <v>1795</v>
      </c>
      <c r="J117" s="292"/>
      <c r="K117" s="306"/>
    </row>
    <row r="118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="1" customFormat="1" ht="18.75" customHeight="1"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</row>
    <row r="12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="1" customFormat="1" ht="45" customHeight="1">
      <c r="B122" s="333"/>
      <c r="C122" s="283" t="s">
        <v>1796</v>
      </c>
      <c r="D122" s="283"/>
      <c r="E122" s="283"/>
      <c r="F122" s="283"/>
      <c r="G122" s="283"/>
      <c r="H122" s="283"/>
      <c r="I122" s="283"/>
      <c r="J122" s="283"/>
      <c r="K122" s="334"/>
    </row>
    <row r="123" s="1" customFormat="1" ht="17.25" customHeight="1">
      <c r="B123" s="335"/>
      <c r="C123" s="307" t="s">
        <v>1742</v>
      </c>
      <c r="D123" s="307"/>
      <c r="E123" s="307"/>
      <c r="F123" s="307" t="s">
        <v>1743</v>
      </c>
      <c r="G123" s="308"/>
      <c r="H123" s="307" t="s">
        <v>56</v>
      </c>
      <c r="I123" s="307" t="s">
        <v>59</v>
      </c>
      <c r="J123" s="307" t="s">
        <v>1744</v>
      </c>
      <c r="K123" s="336"/>
    </row>
    <row r="124" s="1" customFormat="1" ht="17.25" customHeight="1">
      <c r="B124" s="335"/>
      <c r="C124" s="309" t="s">
        <v>1745</v>
      </c>
      <c r="D124" s="309"/>
      <c r="E124" s="309"/>
      <c r="F124" s="310" t="s">
        <v>1746</v>
      </c>
      <c r="G124" s="311"/>
      <c r="H124" s="309"/>
      <c r="I124" s="309"/>
      <c r="J124" s="309" t="s">
        <v>1747</v>
      </c>
      <c r="K124" s="336"/>
    </row>
    <row r="125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="1" customFormat="1" ht="15" customHeight="1">
      <c r="B126" s="337"/>
      <c r="C126" s="292" t="s">
        <v>1751</v>
      </c>
      <c r="D126" s="314"/>
      <c r="E126" s="314"/>
      <c r="F126" s="315" t="s">
        <v>1748</v>
      </c>
      <c r="G126" s="292"/>
      <c r="H126" s="292" t="s">
        <v>1788</v>
      </c>
      <c r="I126" s="292" t="s">
        <v>1750</v>
      </c>
      <c r="J126" s="292">
        <v>120</v>
      </c>
      <c r="K126" s="340"/>
    </row>
    <row r="127" s="1" customFormat="1" ht="15" customHeight="1">
      <c r="B127" s="337"/>
      <c r="C127" s="292" t="s">
        <v>1797</v>
      </c>
      <c r="D127" s="292"/>
      <c r="E127" s="292"/>
      <c r="F127" s="315" t="s">
        <v>1748</v>
      </c>
      <c r="G127" s="292"/>
      <c r="H127" s="292" t="s">
        <v>1798</v>
      </c>
      <c r="I127" s="292" t="s">
        <v>1750</v>
      </c>
      <c r="J127" s="292" t="s">
        <v>1799</v>
      </c>
      <c r="K127" s="340"/>
    </row>
    <row r="128" s="1" customFormat="1" ht="15" customHeight="1">
      <c r="B128" s="337"/>
      <c r="C128" s="292" t="s">
        <v>1696</v>
      </c>
      <c r="D128" s="292"/>
      <c r="E128" s="292"/>
      <c r="F128" s="315" t="s">
        <v>1748</v>
      </c>
      <c r="G128" s="292"/>
      <c r="H128" s="292" t="s">
        <v>1800</v>
      </c>
      <c r="I128" s="292" t="s">
        <v>1750</v>
      </c>
      <c r="J128" s="292" t="s">
        <v>1799</v>
      </c>
      <c r="K128" s="340"/>
    </row>
    <row r="129" s="1" customFormat="1" ht="15" customHeight="1">
      <c r="B129" s="337"/>
      <c r="C129" s="292" t="s">
        <v>1759</v>
      </c>
      <c r="D129" s="292"/>
      <c r="E129" s="292"/>
      <c r="F129" s="315" t="s">
        <v>1754</v>
      </c>
      <c r="G129" s="292"/>
      <c r="H129" s="292" t="s">
        <v>1760</v>
      </c>
      <c r="I129" s="292" t="s">
        <v>1750</v>
      </c>
      <c r="J129" s="292">
        <v>15</v>
      </c>
      <c r="K129" s="340"/>
    </row>
    <row r="130" s="1" customFormat="1" ht="15" customHeight="1">
      <c r="B130" s="337"/>
      <c r="C130" s="318" t="s">
        <v>1761</v>
      </c>
      <c r="D130" s="318"/>
      <c r="E130" s="318"/>
      <c r="F130" s="319" t="s">
        <v>1754</v>
      </c>
      <c r="G130" s="318"/>
      <c r="H130" s="318" t="s">
        <v>1762</v>
      </c>
      <c r="I130" s="318" t="s">
        <v>1750</v>
      </c>
      <c r="J130" s="318">
        <v>15</v>
      </c>
      <c r="K130" s="340"/>
    </row>
    <row r="131" s="1" customFormat="1" ht="15" customHeight="1">
      <c r="B131" s="337"/>
      <c r="C131" s="318" t="s">
        <v>1763</v>
      </c>
      <c r="D131" s="318"/>
      <c r="E131" s="318"/>
      <c r="F131" s="319" t="s">
        <v>1754</v>
      </c>
      <c r="G131" s="318"/>
      <c r="H131" s="318" t="s">
        <v>1764</v>
      </c>
      <c r="I131" s="318" t="s">
        <v>1750</v>
      </c>
      <c r="J131" s="318">
        <v>20</v>
      </c>
      <c r="K131" s="340"/>
    </row>
    <row r="132" s="1" customFormat="1" ht="15" customHeight="1">
      <c r="B132" s="337"/>
      <c r="C132" s="318" t="s">
        <v>1765</v>
      </c>
      <c r="D132" s="318"/>
      <c r="E132" s="318"/>
      <c r="F132" s="319" t="s">
        <v>1754</v>
      </c>
      <c r="G132" s="318"/>
      <c r="H132" s="318" t="s">
        <v>1766</v>
      </c>
      <c r="I132" s="318" t="s">
        <v>1750</v>
      </c>
      <c r="J132" s="318">
        <v>20</v>
      </c>
      <c r="K132" s="340"/>
    </row>
    <row r="133" s="1" customFormat="1" ht="15" customHeight="1">
      <c r="B133" s="337"/>
      <c r="C133" s="292" t="s">
        <v>1753</v>
      </c>
      <c r="D133" s="292"/>
      <c r="E133" s="292"/>
      <c r="F133" s="315" t="s">
        <v>1754</v>
      </c>
      <c r="G133" s="292"/>
      <c r="H133" s="292" t="s">
        <v>1788</v>
      </c>
      <c r="I133" s="292" t="s">
        <v>1750</v>
      </c>
      <c r="J133" s="292">
        <v>50</v>
      </c>
      <c r="K133" s="340"/>
    </row>
    <row r="134" s="1" customFormat="1" ht="15" customHeight="1">
      <c r="B134" s="337"/>
      <c r="C134" s="292" t="s">
        <v>1767</v>
      </c>
      <c r="D134" s="292"/>
      <c r="E134" s="292"/>
      <c r="F134" s="315" t="s">
        <v>1754</v>
      </c>
      <c r="G134" s="292"/>
      <c r="H134" s="292" t="s">
        <v>1788</v>
      </c>
      <c r="I134" s="292" t="s">
        <v>1750</v>
      </c>
      <c r="J134" s="292">
        <v>50</v>
      </c>
      <c r="K134" s="340"/>
    </row>
    <row r="135" s="1" customFormat="1" ht="15" customHeight="1">
      <c r="B135" s="337"/>
      <c r="C135" s="292" t="s">
        <v>1773</v>
      </c>
      <c r="D135" s="292"/>
      <c r="E135" s="292"/>
      <c r="F135" s="315" t="s">
        <v>1754</v>
      </c>
      <c r="G135" s="292"/>
      <c r="H135" s="292" t="s">
        <v>1788</v>
      </c>
      <c r="I135" s="292" t="s">
        <v>1750</v>
      </c>
      <c r="J135" s="292">
        <v>50</v>
      </c>
      <c r="K135" s="340"/>
    </row>
    <row r="136" s="1" customFormat="1" ht="15" customHeight="1">
      <c r="B136" s="337"/>
      <c r="C136" s="292" t="s">
        <v>1775</v>
      </c>
      <c r="D136" s="292"/>
      <c r="E136" s="292"/>
      <c r="F136" s="315" t="s">
        <v>1754</v>
      </c>
      <c r="G136" s="292"/>
      <c r="H136" s="292" t="s">
        <v>1788</v>
      </c>
      <c r="I136" s="292" t="s">
        <v>1750</v>
      </c>
      <c r="J136" s="292">
        <v>50</v>
      </c>
      <c r="K136" s="340"/>
    </row>
    <row r="137" s="1" customFormat="1" ht="15" customHeight="1">
      <c r="B137" s="337"/>
      <c r="C137" s="292" t="s">
        <v>1776</v>
      </c>
      <c r="D137" s="292"/>
      <c r="E137" s="292"/>
      <c r="F137" s="315" t="s">
        <v>1754</v>
      </c>
      <c r="G137" s="292"/>
      <c r="H137" s="292" t="s">
        <v>1801</v>
      </c>
      <c r="I137" s="292" t="s">
        <v>1750</v>
      </c>
      <c r="J137" s="292">
        <v>255</v>
      </c>
      <c r="K137" s="340"/>
    </row>
    <row r="138" s="1" customFormat="1" ht="15" customHeight="1">
      <c r="B138" s="337"/>
      <c r="C138" s="292" t="s">
        <v>1778</v>
      </c>
      <c r="D138" s="292"/>
      <c r="E138" s="292"/>
      <c r="F138" s="315" t="s">
        <v>1748</v>
      </c>
      <c r="G138" s="292"/>
      <c r="H138" s="292" t="s">
        <v>1802</v>
      </c>
      <c r="I138" s="292" t="s">
        <v>1780</v>
      </c>
      <c r="J138" s="292"/>
      <c r="K138" s="340"/>
    </row>
    <row r="139" s="1" customFormat="1" ht="15" customHeight="1">
      <c r="B139" s="337"/>
      <c r="C139" s="292" t="s">
        <v>1781</v>
      </c>
      <c r="D139" s="292"/>
      <c r="E139" s="292"/>
      <c r="F139" s="315" t="s">
        <v>1748</v>
      </c>
      <c r="G139" s="292"/>
      <c r="H139" s="292" t="s">
        <v>1803</v>
      </c>
      <c r="I139" s="292" t="s">
        <v>1783</v>
      </c>
      <c r="J139" s="292"/>
      <c r="K139" s="340"/>
    </row>
    <row r="140" s="1" customFormat="1" ht="15" customHeight="1">
      <c r="B140" s="337"/>
      <c r="C140" s="292" t="s">
        <v>1784</v>
      </c>
      <c r="D140" s="292"/>
      <c r="E140" s="292"/>
      <c r="F140" s="315" t="s">
        <v>1748</v>
      </c>
      <c r="G140" s="292"/>
      <c r="H140" s="292" t="s">
        <v>1784</v>
      </c>
      <c r="I140" s="292" t="s">
        <v>1783</v>
      </c>
      <c r="J140" s="292"/>
      <c r="K140" s="340"/>
    </row>
    <row r="141" s="1" customFormat="1" ht="15" customHeight="1">
      <c r="B141" s="337"/>
      <c r="C141" s="292" t="s">
        <v>40</v>
      </c>
      <c r="D141" s="292"/>
      <c r="E141" s="292"/>
      <c r="F141" s="315" t="s">
        <v>1748</v>
      </c>
      <c r="G141" s="292"/>
      <c r="H141" s="292" t="s">
        <v>1804</v>
      </c>
      <c r="I141" s="292" t="s">
        <v>1783</v>
      </c>
      <c r="J141" s="292"/>
      <c r="K141" s="340"/>
    </row>
    <row r="142" s="1" customFormat="1" ht="15" customHeight="1">
      <c r="B142" s="337"/>
      <c r="C142" s="292" t="s">
        <v>1805</v>
      </c>
      <c r="D142" s="292"/>
      <c r="E142" s="292"/>
      <c r="F142" s="315" t="s">
        <v>1748</v>
      </c>
      <c r="G142" s="292"/>
      <c r="H142" s="292" t="s">
        <v>1806</v>
      </c>
      <c r="I142" s="292" t="s">
        <v>1783</v>
      </c>
      <c r="J142" s="292"/>
      <c r="K142" s="340"/>
    </row>
    <row r="143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="1" customFormat="1" ht="18.75" customHeight="1"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</row>
    <row r="146" s="1" customFormat="1" ht="7.5" customHeight="1">
      <c r="B146" s="301"/>
      <c r="C146" s="302"/>
      <c r="D146" s="302"/>
      <c r="E146" s="302"/>
      <c r="F146" s="302"/>
      <c r="G146" s="302"/>
      <c r="H146" s="302"/>
      <c r="I146" s="302"/>
      <c r="J146" s="302"/>
      <c r="K146" s="303"/>
    </row>
    <row r="147" s="1" customFormat="1" ht="45" customHeight="1">
      <c r="B147" s="304"/>
      <c r="C147" s="305" t="s">
        <v>1807</v>
      </c>
      <c r="D147" s="305"/>
      <c r="E147" s="305"/>
      <c r="F147" s="305"/>
      <c r="G147" s="305"/>
      <c r="H147" s="305"/>
      <c r="I147" s="305"/>
      <c r="J147" s="305"/>
      <c r="K147" s="306"/>
    </row>
    <row r="148" s="1" customFormat="1" ht="17.25" customHeight="1">
      <c r="B148" s="304"/>
      <c r="C148" s="307" t="s">
        <v>1742</v>
      </c>
      <c r="D148" s="307"/>
      <c r="E148" s="307"/>
      <c r="F148" s="307" t="s">
        <v>1743</v>
      </c>
      <c r="G148" s="308"/>
      <c r="H148" s="307" t="s">
        <v>56</v>
      </c>
      <c r="I148" s="307" t="s">
        <v>59</v>
      </c>
      <c r="J148" s="307" t="s">
        <v>1744</v>
      </c>
      <c r="K148" s="306"/>
    </row>
    <row r="149" s="1" customFormat="1" ht="17.25" customHeight="1">
      <c r="B149" s="304"/>
      <c r="C149" s="309" t="s">
        <v>1745</v>
      </c>
      <c r="D149" s="309"/>
      <c r="E149" s="309"/>
      <c r="F149" s="310" t="s">
        <v>1746</v>
      </c>
      <c r="G149" s="311"/>
      <c r="H149" s="309"/>
      <c r="I149" s="309"/>
      <c r="J149" s="309" t="s">
        <v>1747</v>
      </c>
      <c r="K149" s="306"/>
    </row>
    <row r="150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="1" customFormat="1" ht="15" customHeight="1">
      <c r="B151" s="317"/>
      <c r="C151" s="344" t="s">
        <v>1751</v>
      </c>
      <c r="D151" s="292"/>
      <c r="E151" s="292"/>
      <c r="F151" s="345" t="s">
        <v>1748</v>
      </c>
      <c r="G151" s="292"/>
      <c r="H151" s="344" t="s">
        <v>1788</v>
      </c>
      <c r="I151" s="344" t="s">
        <v>1750</v>
      </c>
      <c r="J151" s="344">
        <v>120</v>
      </c>
      <c r="K151" s="340"/>
    </row>
    <row r="152" s="1" customFormat="1" ht="15" customHeight="1">
      <c r="B152" s="317"/>
      <c r="C152" s="344" t="s">
        <v>1797</v>
      </c>
      <c r="D152" s="292"/>
      <c r="E152" s="292"/>
      <c r="F152" s="345" t="s">
        <v>1748</v>
      </c>
      <c r="G152" s="292"/>
      <c r="H152" s="344" t="s">
        <v>1808</v>
      </c>
      <c r="I152" s="344" t="s">
        <v>1750</v>
      </c>
      <c r="J152" s="344" t="s">
        <v>1799</v>
      </c>
      <c r="K152" s="340"/>
    </row>
    <row r="153" s="1" customFormat="1" ht="15" customHeight="1">
      <c r="B153" s="317"/>
      <c r="C153" s="344" t="s">
        <v>1696</v>
      </c>
      <c r="D153" s="292"/>
      <c r="E153" s="292"/>
      <c r="F153" s="345" t="s">
        <v>1748</v>
      </c>
      <c r="G153" s="292"/>
      <c r="H153" s="344" t="s">
        <v>1809</v>
      </c>
      <c r="I153" s="344" t="s">
        <v>1750</v>
      </c>
      <c r="J153" s="344" t="s">
        <v>1799</v>
      </c>
      <c r="K153" s="340"/>
    </row>
    <row r="154" s="1" customFormat="1" ht="15" customHeight="1">
      <c r="B154" s="317"/>
      <c r="C154" s="344" t="s">
        <v>1753</v>
      </c>
      <c r="D154" s="292"/>
      <c r="E154" s="292"/>
      <c r="F154" s="345" t="s">
        <v>1754</v>
      </c>
      <c r="G154" s="292"/>
      <c r="H154" s="344" t="s">
        <v>1788</v>
      </c>
      <c r="I154" s="344" t="s">
        <v>1750</v>
      </c>
      <c r="J154" s="344">
        <v>50</v>
      </c>
      <c r="K154" s="340"/>
    </row>
    <row r="155" s="1" customFormat="1" ht="15" customHeight="1">
      <c r="B155" s="317"/>
      <c r="C155" s="344" t="s">
        <v>1756</v>
      </c>
      <c r="D155" s="292"/>
      <c r="E155" s="292"/>
      <c r="F155" s="345" t="s">
        <v>1748</v>
      </c>
      <c r="G155" s="292"/>
      <c r="H155" s="344" t="s">
        <v>1788</v>
      </c>
      <c r="I155" s="344" t="s">
        <v>1758</v>
      </c>
      <c r="J155" s="344"/>
      <c r="K155" s="340"/>
    </row>
    <row r="156" s="1" customFormat="1" ht="15" customHeight="1">
      <c r="B156" s="317"/>
      <c r="C156" s="344" t="s">
        <v>1767</v>
      </c>
      <c r="D156" s="292"/>
      <c r="E156" s="292"/>
      <c r="F156" s="345" t="s">
        <v>1754</v>
      </c>
      <c r="G156" s="292"/>
      <c r="H156" s="344" t="s">
        <v>1788</v>
      </c>
      <c r="I156" s="344" t="s">
        <v>1750</v>
      </c>
      <c r="J156" s="344">
        <v>50</v>
      </c>
      <c r="K156" s="340"/>
    </row>
    <row r="157" s="1" customFormat="1" ht="15" customHeight="1">
      <c r="B157" s="317"/>
      <c r="C157" s="344" t="s">
        <v>1775</v>
      </c>
      <c r="D157" s="292"/>
      <c r="E157" s="292"/>
      <c r="F157" s="345" t="s">
        <v>1754</v>
      </c>
      <c r="G157" s="292"/>
      <c r="H157" s="344" t="s">
        <v>1788</v>
      </c>
      <c r="I157" s="344" t="s">
        <v>1750</v>
      </c>
      <c r="J157" s="344">
        <v>50</v>
      </c>
      <c r="K157" s="340"/>
    </row>
    <row r="158" s="1" customFormat="1" ht="15" customHeight="1">
      <c r="B158" s="317"/>
      <c r="C158" s="344" t="s">
        <v>1773</v>
      </c>
      <c r="D158" s="292"/>
      <c r="E158" s="292"/>
      <c r="F158" s="345" t="s">
        <v>1754</v>
      </c>
      <c r="G158" s="292"/>
      <c r="H158" s="344" t="s">
        <v>1788</v>
      </c>
      <c r="I158" s="344" t="s">
        <v>1750</v>
      </c>
      <c r="J158" s="344">
        <v>50</v>
      </c>
      <c r="K158" s="340"/>
    </row>
    <row r="159" s="1" customFormat="1" ht="15" customHeight="1">
      <c r="B159" s="317"/>
      <c r="C159" s="344" t="s">
        <v>98</v>
      </c>
      <c r="D159" s="292"/>
      <c r="E159" s="292"/>
      <c r="F159" s="345" t="s">
        <v>1748</v>
      </c>
      <c r="G159" s="292"/>
      <c r="H159" s="344" t="s">
        <v>1810</v>
      </c>
      <c r="I159" s="344" t="s">
        <v>1750</v>
      </c>
      <c r="J159" s="344" t="s">
        <v>1811</v>
      </c>
      <c r="K159" s="340"/>
    </row>
    <row r="160" s="1" customFormat="1" ht="15" customHeight="1">
      <c r="B160" s="317"/>
      <c r="C160" s="344" t="s">
        <v>1812</v>
      </c>
      <c r="D160" s="292"/>
      <c r="E160" s="292"/>
      <c r="F160" s="345" t="s">
        <v>1748</v>
      </c>
      <c r="G160" s="292"/>
      <c r="H160" s="344" t="s">
        <v>1813</v>
      </c>
      <c r="I160" s="344" t="s">
        <v>1783</v>
      </c>
      <c r="J160" s="344"/>
      <c r="K160" s="340"/>
    </row>
    <row r="16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="1" customFormat="1" ht="18.7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</row>
    <row r="164" s="1" customFormat="1" ht="7.5" customHeight="1">
      <c r="B164" s="279"/>
      <c r="C164" s="280"/>
      <c r="D164" s="280"/>
      <c r="E164" s="280"/>
      <c r="F164" s="280"/>
      <c r="G164" s="280"/>
      <c r="H164" s="280"/>
      <c r="I164" s="280"/>
      <c r="J164" s="280"/>
      <c r="K164" s="281"/>
    </row>
    <row r="165" s="1" customFormat="1" ht="45" customHeight="1">
      <c r="B165" s="282"/>
      <c r="C165" s="283" t="s">
        <v>1814</v>
      </c>
      <c r="D165" s="283"/>
      <c r="E165" s="283"/>
      <c r="F165" s="283"/>
      <c r="G165" s="283"/>
      <c r="H165" s="283"/>
      <c r="I165" s="283"/>
      <c r="J165" s="283"/>
      <c r="K165" s="284"/>
    </row>
    <row r="166" s="1" customFormat="1" ht="17.25" customHeight="1">
      <c r="B166" s="282"/>
      <c r="C166" s="307" t="s">
        <v>1742</v>
      </c>
      <c r="D166" s="307"/>
      <c r="E166" s="307"/>
      <c r="F166" s="307" t="s">
        <v>1743</v>
      </c>
      <c r="G166" s="349"/>
      <c r="H166" s="350" t="s">
        <v>56</v>
      </c>
      <c r="I166" s="350" t="s">
        <v>59</v>
      </c>
      <c r="J166" s="307" t="s">
        <v>1744</v>
      </c>
      <c r="K166" s="284"/>
    </row>
    <row r="167" s="1" customFormat="1" ht="17.25" customHeight="1">
      <c r="B167" s="285"/>
      <c r="C167" s="309" t="s">
        <v>1745</v>
      </c>
      <c r="D167" s="309"/>
      <c r="E167" s="309"/>
      <c r="F167" s="310" t="s">
        <v>1746</v>
      </c>
      <c r="G167" s="351"/>
      <c r="H167" s="352"/>
      <c r="I167" s="352"/>
      <c r="J167" s="309" t="s">
        <v>1747</v>
      </c>
      <c r="K167" s="287"/>
    </row>
    <row r="168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="1" customFormat="1" ht="15" customHeight="1">
      <c r="B169" s="317"/>
      <c r="C169" s="292" t="s">
        <v>1751</v>
      </c>
      <c r="D169" s="292"/>
      <c r="E169" s="292"/>
      <c r="F169" s="315" t="s">
        <v>1748</v>
      </c>
      <c r="G169" s="292"/>
      <c r="H169" s="292" t="s">
        <v>1788</v>
      </c>
      <c r="I169" s="292" t="s">
        <v>1750</v>
      </c>
      <c r="J169" s="292">
        <v>120</v>
      </c>
      <c r="K169" s="340"/>
    </row>
    <row r="170" s="1" customFormat="1" ht="15" customHeight="1">
      <c r="B170" s="317"/>
      <c r="C170" s="292" t="s">
        <v>1797</v>
      </c>
      <c r="D170" s="292"/>
      <c r="E170" s="292"/>
      <c r="F170" s="315" t="s">
        <v>1748</v>
      </c>
      <c r="G170" s="292"/>
      <c r="H170" s="292" t="s">
        <v>1798</v>
      </c>
      <c r="I170" s="292" t="s">
        <v>1750</v>
      </c>
      <c r="J170" s="292" t="s">
        <v>1799</v>
      </c>
      <c r="K170" s="340"/>
    </row>
    <row r="171" s="1" customFormat="1" ht="15" customHeight="1">
      <c r="B171" s="317"/>
      <c r="C171" s="292" t="s">
        <v>1696</v>
      </c>
      <c r="D171" s="292"/>
      <c r="E171" s="292"/>
      <c r="F171" s="315" t="s">
        <v>1748</v>
      </c>
      <c r="G171" s="292"/>
      <c r="H171" s="292" t="s">
        <v>1815</v>
      </c>
      <c r="I171" s="292" t="s">
        <v>1750</v>
      </c>
      <c r="J171" s="292" t="s">
        <v>1799</v>
      </c>
      <c r="K171" s="340"/>
    </row>
    <row r="172" s="1" customFormat="1" ht="15" customHeight="1">
      <c r="B172" s="317"/>
      <c r="C172" s="292" t="s">
        <v>1753</v>
      </c>
      <c r="D172" s="292"/>
      <c r="E172" s="292"/>
      <c r="F172" s="315" t="s">
        <v>1754</v>
      </c>
      <c r="G172" s="292"/>
      <c r="H172" s="292" t="s">
        <v>1815</v>
      </c>
      <c r="I172" s="292" t="s">
        <v>1750</v>
      </c>
      <c r="J172" s="292">
        <v>50</v>
      </c>
      <c r="K172" s="340"/>
    </row>
    <row r="173" s="1" customFormat="1" ht="15" customHeight="1">
      <c r="B173" s="317"/>
      <c r="C173" s="292" t="s">
        <v>1756</v>
      </c>
      <c r="D173" s="292"/>
      <c r="E173" s="292"/>
      <c r="F173" s="315" t="s">
        <v>1748</v>
      </c>
      <c r="G173" s="292"/>
      <c r="H173" s="292" t="s">
        <v>1815</v>
      </c>
      <c r="I173" s="292" t="s">
        <v>1758</v>
      </c>
      <c r="J173" s="292"/>
      <c r="K173" s="340"/>
    </row>
    <row r="174" s="1" customFormat="1" ht="15" customHeight="1">
      <c r="B174" s="317"/>
      <c r="C174" s="292" t="s">
        <v>1767</v>
      </c>
      <c r="D174" s="292"/>
      <c r="E174" s="292"/>
      <c r="F174" s="315" t="s">
        <v>1754</v>
      </c>
      <c r="G174" s="292"/>
      <c r="H174" s="292" t="s">
        <v>1815</v>
      </c>
      <c r="I174" s="292" t="s">
        <v>1750</v>
      </c>
      <c r="J174" s="292">
        <v>50</v>
      </c>
      <c r="K174" s="340"/>
    </row>
    <row r="175" s="1" customFormat="1" ht="15" customHeight="1">
      <c r="B175" s="317"/>
      <c r="C175" s="292" t="s">
        <v>1775</v>
      </c>
      <c r="D175" s="292"/>
      <c r="E175" s="292"/>
      <c r="F175" s="315" t="s">
        <v>1754</v>
      </c>
      <c r="G175" s="292"/>
      <c r="H175" s="292" t="s">
        <v>1815</v>
      </c>
      <c r="I175" s="292" t="s">
        <v>1750</v>
      </c>
      <c r="J175" s="292">
        <v>50</v>
      </c>
      <c r="K175" s="340"/>
    </row>
    <row r="176" s="1" customFormat="1" ht="15" customHeight="1">
      <c r="B176" s="317"/>
      <c r="C176" s="292" t="s">
        <v>1773</v>
      </c>
      <c r="D176" s="292"/>
      <c r="E176" s="292"/>
      <c r="F176" s="315" t="s">
        <v>1754</v>
      </c>
      <c r="G176" s="292"/>
      <c r="H176" s="292" t="s">
        <v>1815</v>
      </c>
      <c r="I176" s="292" t="s">
        <v>1750</v>
      </c>
      <c r="J176" s="292">
        <v>50</v>
      </c>
      <c r="K176" s="340"/>
    </row>
    <row r="177" s="1" customFormat="1" ht="15" customHeight="1">
      <c r="B177" s="317"/>
      <c r="C177" s="292" t="s">
        <v>118</v>
      </c>
      <c r="D177" s="292"/>
      <c r="E177" s="292"/>
      <c r="F177" s="315" t="s">
        <v>1748</v>
      </c>
      <c r="G177" s="292"/>
      <c r="H177" s="292" t="s">
        <v>1816</v>
      </c>
      <c r="I177" s="292" t="s">
        <v>1817</v>
      </c>
      <c r="J177" s="292"/>
      <c r="K177" s="340"/>
    </row>
    <row r="178" s="1" customFormat="1" ht="15" customHeight="1">
      <c r="B178" s="317"/>
      <c r="C178" s="292" t="s">
        <v>59</v>
      </c>
      <c r="D178" s="292"/>
      <c r="E178" s="292"/>
      <c r="F178" s="315" t="s">
        <v>1748</v>
      </c>
      <c r="G178" s="292"/>
      <c r="H178" s="292" t="s">
        <v>1818</v>
      </c>
      <c r="I178" s="292" t="s">
        <v>1819</v>
      </c>
      <c r="J178" s="292">
        <v>1</v>
      </c>
      <c r="K178" s="340"/>
    </row>
    <row r="179" s="1" customFormat="1" ht="15" customHeight="1">
      <c r="B179" s="317"/>
      <c r="C179" s="292" t="s">
        <v>55</v>
      </c>
      <c r="D179" s="292"/>
      <c r="E179" s="292"/>
      <c r="F179" s="315" t="s">
        <v>1748</v>
      </c>
      <c r="G179" s="292"/>
      <c r="H179" s="292" t="s">
        <v>1820</v>
      </c>
      <c r="I179" s="292" t="s">
        <v>1750</v>
      </c>
      <c r="J179" s="292">
        <v>20</v>
      </c>
      <c r="K179" s="340"/>
    </row>
    <row r="180" s="1" customFormat="1" ht="15" customHeight="1">
      <c r="B180" s="317"/>
      <c r="C180" s="292" t="s">
        <v>56</v>
      </c>
      <c r="D180" s="292"/>
      <c r="E180" s="292"/>
      <c r="F180" s="315" t="s">
        <v>1748</v>
      </c>
      <c r="G180" s="292"/>
      <c r="H180" s="292" t="s">
        <v>1821</v>
      </c>
      <c r="I180" s="292" t="s">
        <v>1750</v>
      </c>
      <c r="J180" s="292">
        <v>255</v>
      </c>
      <c r="K180" s="340"/>
    </row>
    <row r="181" s="1" customFormat="1" ht="15" customHeight="1">
      <c r="B181" s="317"/>
      <c r="C181" s="292" t="s">
        <v>119</v>
      </c>
      <c r="D181" s="292"/>
      <c r="E181" s="292"/>
      <c r="F181" s="315" t="s">
        <v>1748</v>
      </c>
      <c r="G181" s="292"/>
      <c r="H181" s="292" t="s">
        <v>1712</v>
      </c>
      <c r="I181" s="292" t="s">
        <v>1750</v>
      </c>
      <c r="J181" s="292">
        <v>10</v>
      </c>
      <c r="K181" s="340"/>
    </row>
    <row r="182" s="1" customFormat="1" ht="15" customHeight="1">
      <c r="B182" s="317"/>
      <c r="C182" s="292" t="s">
        <v>120</v>
      </c>
      <c r="D182" s="292"/>
      <c r="E182" s="292"/>
      <c r="F182" s="315" t="s">
        <v>1748</v>
      </c>
      <c r="G182" s="292"/>
      <c r="H182" s="292" t="s">
        <v>1822</v>
      </c>
      <c r="I182" s="292" t="s">
        <v>1783</v>
      </c>
      <c r="J182" s="292"/>
      <c r="K182" s="340"/>
    </row>
    <row r="183" s="1" customFormat="1" ht="15" customHeight="1">
      <c r="B183" s="317"/>
      <c r="C183" s="292" t="s">
        <v>1823</v>
      </c>
      <c r="D183" s="292"/>
      <c r="E183" s="292"/>
      <c r="F183" s="315" t="s">
        <v>1748</v>
      </c>
      <c r="G183" s="292"/>
      <c r="H183" s="292" t="s">
        <v>1824</v>
      </c>
      <c r="I183" s="292" t="s">
        <v>1783</v>
      </c>
      <c r="J183" s="292"/>
      <c r="K183" s="340"/>
    </row>
    <row r="184" s="1" customFormat="1" ht="15" customHeight="1">
      <c r="B184" s="317"/>
      <c r="C184" s="292" t="s">
        <v>1812</v>
      </c>
      <c r="D184" s="292"/>
      <c r="E184" s="292"/>
      <c r="F184" s="315" t="s">
        <v>1748</v>
      </c>
      <c r="G184" s="292"/>
      <c r="H184" s="292" t="s">
        <v>1825</v>
      </c>
      <c r="I184" s="292" t="s">
        <v>1783</v>
      </c>
      <c r="J184" s="292"/>
      <c r="K184" s="340"/>
    </row>
    <row r="185" s="1" customFormat="1" ht="15" customHeight="1">
      <c r="B185" s="317"/>
      <c r="C185" s="292" t="s">
        <v>122</v>
      </c>
      <c r="D185" s="292"/>
      <c r="E185" s="292"/>
      <c r="F185" s="315" t="s">
        <v>1754</v>
      </c>
      <c r="G185" s="292"/>
      <c r="H185" s="292" t="s">
        <v>1826</v>
      </c>
      <c r="I185" s="292" t="s">
        <v>1750</v>
      </c>
      <c r="J185" s="292">
        <v>50</v>
      </c>
      <c r="K185" s="340"/>
    </row>
    <row r="186" s="1" customFormat="1" ht="15" customHeight="1">
      <c r="B186" s="317"/>
      <c r="C186" s="292" t="s">
        <v>1827</v>
      </c>
      <c r="D186" s="292"/>
      <c r="E186" s="292"/>
      <c r="F186" s="315" t="s">
        <v>1754</v>
      </c>
      <c r="G186" s="292"/>
      <c r="H186" s="292" t="s">
        <v>1828</v>
      </c>
      <c r="I186" s="292" t="s">
        <v>1829</v>
      </c>
      <c r="J186" s="292"/>
      <c r="K186" s="340"/>
    </row>
    <row r="187" s="1" customFormat="1" ht="15" customHeight="1">
      <c r="B187" s="317"/>
      <c r="C187" s="292" t="s">
        <v>1830</v>
      </c>
      <c r="D187" s="292"/>
      <c r="E187" s="292"/>
      <c r="F187" s="315" t="s">
        <v>1754</v>
      </c>
      <c r="G187" s="292"/>
      <c r="H187" s="292" t="s">
        <v>1831</v>
      </c>
      <c r="I187" s="292" t="s">
        <v>1829</v>
      </c>
      <c r="J187" s="292"/>
      <c r="K187" s="340"/>
    </row>
    <row r="188" s="1" customFormat="1" ht="15" customHeight="1">
      <c r="B188" s="317"/>
      <c r="C188" s="292" t="s">
        <v>1832</v>
      </c>
      <c r="D188" s="292"/>
      <c r="E188" s="292"/>
      <c r="F188" s="315" t="s">
        <v>1754</v>
      </c>
      <c r="G188" s="292"/>
      <c r="H188" s="292" t="s">
        <v>1833</v>
      </c>
      <c r="I188" s="292" t="s">
        <v>1829</v>
      </c>
      <c r="J188" s="292"/>
      <c r="K188" s="340"/>
    </row>
    <row r="189" s="1" customFormat="1" ht="15" customHeight="1">
      <c r="B189" s="317"/>
      <c r="C189" s="353" t="s">
        <v>1834</v>
      </c>
      <c r="D189" s="292"/>
      <c r="E189" s="292"/>
      <c r="F189" s="315" t="s">
        <v>1754</v>
      </c>
      <c r="G189" s="292"/>
      <c r="H189" s="292" t="s">
        <v>1835</v>
      </c>
      <c r="I189" s="292" t="s">
        <v>1836</v>
      </c>
      <c r="J189" s="354" t="s">
        <v>1837</v>
      </c>
      <c r="K189" s="340"/>
    </row>
    <row r="190" s="17" customFormat="1" ht="15" customHeight="1">
      <c r="B190" s="355"/>
      <c r="C190" s="356" t="s">
        <v>1838</v>
      </c>
      <c r="D190" s="357"/>
      <c r="E190" s="357"/>
      <c r="F190" s="358" t="s">
        <v>1754</v>
      </c>
      <c r="G190" s="357"/>
      <c r="H190" s="357" t="s">
        <v>1839</v>
      </c>
      <c r="I190" s="357" t="s">
        <v>1836</v>
      </c>
      <c r="J190" s="359" t="s">
        <v>1837</v>
      </c>
      <c r="K190" s="360"/>
    </row>
    <row r="191" s="1" customFormat="1" ht="15" customHeight="1">
      <c r="B191" s="317"/>
      <c r="C191" s="353" t="s">
        <v>44</v>
      </c>
      <c r="D191" s="292"/>
      <c r="E191" s="292"/>
      <c r="F191" s="315" t="s">
        <v>1748</v>
      </c>
      <c r="G191" s="292"/>
      <c r="H191" s="289" t="s">
        <v>1840</v>
      </c>
      <c r="I191" s="292" t="s">
        <v>1841</v>
      </c>
      <c r="J191" s="292"/>
      <c r="K191" s="340"/>
    </row>
    <row r="192" s="1" customFormat="1" ht="15" customHeight="1">
      <c r="B192" s="317"/>
      <c r="C192" s="353" t="s">
        <v>1842</v>
      </c>
      <c r="D192" s="292"/>
      <c r="E192" s="292"/>
      <c r="F192" s="315" t="s">
        <v>1748</v>
      </c>
      <c r="G192" s="292"/>
      <c r="H192" s="292" t="s">
        <v>1843</v>
      </c>
      <c r="I192" s="292" t="s">
        <v>1783</v>
      </c>
      <c r="J192" s="292"/>
      <c r="K192" s="340"/>
    </row>
    <row r="193" s="1" customFormat="1" ht="15" customHeight="1">
      <c r="B193" s="317"/>
      <c r="C193" s="353" t="s">
        <v>1844</v>
      </c>
      <c r="D193" s="292"/>
      <c r="E193" s="292"/>
      <c r="F193" s="315" t="s">
        <v>1748</v>
      </c>
      <c r="G193" s="292"/>
      <c r="H193" s="292" t="s">
        <v>1845</v>
      </c>
      <c r="I193" s="292" t="s">
        <v>1783</v>
      </c>
      <c r="J193" s="292"/>
      <c r="K193" s="340"/>
    </row>
    <row r="194" s="1" customFormat="1" ht="15" customHeight="1">
      <c r="B194" s="317"/>
      <c r="C194" s="353" t="s">
        <v>1846</v>
      </c>
      <c r="D194" s="292"/>
      <c r="E194" s="292"/>
      <c r="F194" s="315" t="s">
        <v>1754</v>
      </c>
      <c r="G194" s="292"/>
      <c r="H194" s="292" t="s">
        <v>1847</v>
      </c>
      <c r="I194" s="292" t="s">
        <v>1783</v>
      </c>
      <c r="J194" s="292"/>
      <c r="K194" s="340"/>
    </row>
    <row r="195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="1" customFormat="1" ht="18.75" customHeight="1"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</row>
    <row r="199" s="1" customFormat="1" ht="13.5">
      <c r="B199" s="279"/>
      <c r="C199" s="280"/>
      <c r="D199" s="280"/>
      <c r="E199" s="280"/>
      <c r="F199" s="280"/>
      <c r="G199" s="280"/>
      <c r="H199" s="280"/>
      <c r="I199" s="280"/>
      <c r="J199" s="280"/>
      <c r="K199" s="281"/>
    </row>
    <row r="200" s="1" customFormat="1" ht="21">
      <c r="B200" s="282"/>
      <c r="C200" s="283" t="s">
        <v>1848</v>
      </c>
      <c r="D200" s="283"/>
      <c r="E200" s="283"/>
      <c r="F200" s="283"/>
      <c r="G200" s="283"/>
      <c r="H200" s="283"/>
      <c r="I200" s="283"/>
      <c r="J200" s="283"/>
      <c r="K200" s="284"/>
    </row>
    <row r="201" s="1" customFormat="1" ht="25.5" customHeight="1">
      <c r="B201" s="282"/>
      <c r="C201" s="362" t="s">
        <v>1849</v>
      </c>
      <c r="D201" s="362"/>
      <c r="E201" s="362"/>
      <c r="F201" s="362" t="s">
        <v>1850</v>
      </c>
      <c r="G201" s="363"/>
      <c r="H201" s="362" t="s">
        <v>1851</v>
      </c>
      <c r="I201" s="362"/>
      <c r="J201" s="362"/>
      <c r="K201" s="284"/>
    </row>
    <row r="202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="1" customFormat="1" ht="15" customHeight="1">
      <c r="B203" s="317"/>
      <c r="C203" s="292" t="s">
        <v>1841</v>
      </c>
      <c r="D203" s="292"/>
      <c r="E203" s="292"/>
      <c r="F203" s="315" t="s">
        <v>45</v>
      </c>
      <c r="G203" s="292"/>
      <c r="H203" s="292" t="s">
        <v>1852</v>
      </c>
      <c r="I203" s="292"/>
      <c r="J203" s="292"/>
      <c r="K203" s="340"/>
    </row>
    <row r="204" s="1" customFormat="1" ht="15" customHeight="1">
      <c r="B204" s="317"/>
      <c r="C204" s="292"/>
      <c r="D204" s="292"/>
      <c r="E204" s="292"/>
      <c r="F204" s="315" t="s">
        <v>46</v>
      </c>
      <c r="G204" s="292"/>
      <c r="H204" s="292" t="s">
        <v>1853</v>
      </c>
      <c r="I204" s="292"/>
      <c r="J204" s="292"/>
      <c r="K204" s="340"/>
    </row>
    <row r="205" s="1" customFormat="1" ht="15" customHeight="1">
      <c r="B205" s="317"/>
      <c r="C205" s="292"/>
      <c r="D205" s="292"/>
      <c r="E205" s="292"/>
      <c r="F205" s="315" t="s">
        <v>49</v>
      </c>
      <c r="G205" s="292"/>
      <c r="H205" s="292" t="s">
        <v>1854</v>
      </c>
      <c r="I205" s="292"/>
      <c r="J205" s="292"/>
      <c r="K205" s="340"/>
    </row>
    <row r="206" s="1" customFormat="1" ht="15" customHeight="1">
      <c r="B206" s="317"/>
      <c r="C206" s="292"/>
      <c r="D206" s="292"/>
      <c r="E206" s="292"/>
      <c r="F206" s="315" t="s">
        <v>47</v>
      </c>
      <c r="G206" s="292"/>
      <c r="H206" s="292" t="s">
        <v>1855</v>
      </c>
      <c r="I206" s="292"/>
      <c r="J206" s="292"/>
      <c r="K206" s="340"/>
    </row>
    <row r="207" s="1" customFormat="1" ht="15" customHeight="1">
      <c r="B207" s="317"/>
      <c r="C207" s="292"/>
      <c r="D207" s="292"/>
      <c r="E207" s="292"/>
      <c r="F207" s="315" t="s">
        <v>48</v>
      </c>
      <c r="G207" s="292"/>
      <c r="H207" s="292" t="s">
        <v>1856</v>
      </c>
      <c r="I207" s="292"/>
      <c r="J207" s="292"/>
      <c r="K207" s="340"/>
    </row>
    <row r="208" s="1" customFormat="1" ht="15" customHeight="1">
      <c r="B208" s="317"/>
      <c r="C208" s="292"/>
      <c r="D208" s="292"/>
      <c r="E208" s="292"/>
      <c r="F208" s="315"/>
      <c r="G208" s="292"/>
      <c r="H208" s="292"/>
      <c r="I208" s="292"/>
      <c r="J208" s="292"/>
      <c r="K208" s="340"/>
    </row>
    <row r="209" s="1" customFormat="1" ht="15" customHeight="1">
      <c r="B209" s="317"/>
      <c r="C209" s="292" t="s">
        <v>1795</v>
      </c>
      <c r="D209" s="292"/>
      <c r="E209" s="292"/>
      <c r="F209" s="315" t="s">
        <v>81</v>
      </c>
      <c r="G209" s="292"/>
      <c r="H209" s="292" t="s">
        <v>1857</v>
      </c>
      <c r="I209" s="292"/>
      <c r="J209" s="292"/>
      <c r="K209" s="340"/>
    </row>
    <row r="210" s="1" customFormat="1" ht="15" customHeight="1">
      <c r="B210" s="317"/>
      <c r="C210" s="292"/>
      <c r="D210" s="292"/>
      <c r="E210" s="292"/>
      <c r="F210" s="315" t="s">
        <v>1690</v>
      </c>
      <c r="G210" s="292"/>
      <c r="H210" s="292" t="s">
        <v>1691</v>
      </c>
      <c r="I210" s="292"/>
      <c r="J210" s="292"/>
      <c r="K210" s="340"/>
    </row>
    <row r="211" s="1" customFormat="1" ht="15" customHeight="1">
      <c r="B211" s="317"/>
      <c r="C211" s="292"/>
      <c r="D211" s="292"/>
      <c r="E211" s="292"/>
      <c r="F211" s="315" t="s">
        <v>1688</v>
      </c>
      <c r="G211" s="292"/>
      <c r="H211" s="292" t="s">
        <v>1858</v>
      </c>
      <c r="I211" s="292"/>
      <c r="J211" s="292"/>
      <c r="K211" s="340"/>
    </row>
    <row r="212" s="1" customFormat="1" ht="15" customHeight="1">
      <c r="B212" s="364"/>
      <c r="C212" s="292"/>
      <c r="D212" s="292"/>
      <c r="E212" s="292"/>
      <c r="F212" s="315" t="s">
        <v>1692</v>
      </c>
      <c r="G212" s="353"/>
      <c r="H212" s="344" t="s">
        <v>1693</v>
      </c>
      <c r="I212" s="344"/>
      <c r="J212" s="344"/>
      <c r="K212" s="365"/>
    </row>
    <row r="213" s="1" customFormat="1" ht="15" customHeight="1">
      <c r="B213" s="364"/>
      <c r="C213" s="292"/>
      <c r="D213" s="292"/>
      <c r="E213" s="292"/>
      <c r="F213" s="315" t="s">
        <v>1694</v>
      </c>
      <c r="G213" s="353"/>
      <c r="H213" s="344" t="s">
        <v>1859</v>
      </c>
      <c r="I213" s="344"/>
      <c r="J213" s="344"/>
      <c r="K213" s="365"/>
    </row>
    <row r="214" s="1" customFormat="1" ht="15" customHeight="1">
      <c r="B214" s="364"/>
      <c r="C214" s="292"/>
      <c r="D214" s="292"/>
      <c r="E214" s="292"/>
      <c r="F214" s="315"/>
      <c r="G214" s="353"/>
      <c r="H214" s="344"/>
      <c r="I214" s="344"/>
      <c r="J214" s="344"/>
      <c r="K214" s="365"/>
    </row>
    <row r="215" s="1" customFormat="1" ht="15" customHeight="1">
      <c r="B215" s="364"/>
      <c r="C215" s="292" t="s">
        <v>1819</v>
      </c>
      <c r="D215" s="292"/>
      <c r="E215" s="292"/>
      <c r="F215" s="315">
        <v>1</v>
      </c>
      <c r="G215" s="353"/>
      <c r="H215" s="344" t="s">
        <v>1860</v>
      </c>
      <c r="I215" s="344"/>
      <c r="J215" s="344"/>
      <c r="K215" s="365"/>
    </row>
    <row r="216" s="1" customFormat="1" ht="15" customHeight="1">
      <c r="B216" s="364"/>
      <c r="C216" s="292"/>
      <c r="D216" s="292"/>
      <c r="E216" s="292"/>
      <c r="F216" s="315">
        <v>2</v>
      </c>
      <c r="G216" s="353"/>
      <c r="H216" s="344" t="s">
        <v>1861</v>
      </c>
      <c r="I216" s="344"/>
      <c r="J216" s="344"/>
      <c r="K216" s="365"/>
    </row>
    <row r="217" s="1" customFormat="1" ht="15" customHeight="1">
      <c r="B217" s="364"/>
      <c r="C217" s="292"/>
      <c r="D217" s="292"/>
      <c r="E217" s="292"/>
      <c r="F217" s="315">
        <v>3</v>
      </c>
      <c r="G217" s="353"/>
      <c r="H217" s="344" t="s">
        <v>1862</v>
      </c>
      <c r="I217" s="344"/>
      <c r="J217" s="344"/>
      <c r="K217" s="365"/>
    </row>
    <row r="218" s="1" customFormat="1" ht="15" customHeight="1">
      <c r="B218" s="364"/>
      <c r="C218" s="292"/>
      <c r="D218" s="292"/>
      <c r="E218" s="292"/>
      <c r="F218" s="315">
        <v>4</v>
      </c>
      <c r="G218" s="353"/>
      <c r="H218" s="344" t="s">
        <v>1863</v>
      </c>
      <c r="I218" s="344"/>
      <c r="J218" s="344"/>
      <c r="K218" s="365"/>
    </row>
    <row r="219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Štěpán</dc:creator>
  <cp:lastModifiedBy>Michael Štěpán</cp:lastModifiedBy>
  <dcterms:created xsi:type="dcterms:W3CDTF">2025-04-23T05:56:55Z</dcterms:created>
  <dcterms:modified xsi:type="dcterms:W3CDTF">2025-04-23T05:57:16Z</dcterms:modified>
</cp:coreProperties>
</file>