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VZ\Liberec\04_Koncovka\ZD Liberec Koncovka\"/>
    </mc:Choice>
  </mc:AlternateContent>
  <xr:revisionPtr revIDLastSave="0" documentId="13_ncr:1_{53FC6DD4-4901-47DC-940E-FDB7B6066B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ýkaz výměr" sheetId="2" r:id="rId1"/>
    <sheet name="Celkové náklady" sheetId="1" r:id="rId2"/>
    <sheet name="Stanovení ceny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" l="1"/>
  <c r="E19" i="3" l="1"/>
  <c r="D19" i="3"/>
  <c r="F16" i="3"/>
  <c r="E16" i="3"/>
  <c r="D16" i="3"/>
  <c r="C15" i="3"/>
  <c r="F15" i="3" l="1"/>
  <c r="F14" i="3" s="1"/>
  <c r="E15" i="3"/>
  <c r="E14" i="3" s="1"/>
  <c r="D15" i="3"/>
  <c r="D14" i="3" s="1"/>
  <c r="C14" i="3"/>
  <c r="F32" i="3"/>
  <c r="E32" i="3"/>
  <c r="D32" i="3"/>
  <c r="C32" i="3"/>
  <c r="F20" i="3"/>
  <c r="E20" i="3"/>
  <c r="D20" i="3"/>
  <c r="C19" i="3"/>
  <c r="C20" i="3" s="1"/>
  <c r="C16" i="3"/>
  <c r="D27" i="3" l="1"/>
  <c r="E17" i="3"/>
  <c r="E21" i="3" s="1"/>
  <c r="F17" i="3"/>
  <c r="F21" i="3" s="1"/>
  <c r="D17" i="3"/>
  <c r="D21" i="3" s="1"/>
  <c r="C17" i="3"/>
  <c r="C21" i="3" s="1"/>
  <c r="D35" i="3" l="1"/>
  <c r="D36" i="3" s="1"/>
  <c r="D39" i="3" s="1"/>
  <c r="D33" i="3"/>
  <c r="D38" i="3" s="1"/>
  <c r="C42" i="3"/>
  <c r="E27" i="3"/>
  <c r="E35" i="3" s="1"/>
  <c r="E36" i="3" s="1"/>
  <c r="E39" i="3" s="1"/>
  <c r="F27" i="3"/>
  <c r="F35" i="3" s="1"/>
  <c r="F36" i="3" s="1"/>
  <c r="F39" i="3" s="1"/>
  <c r="C27" i="3"/>
  <c r="F42" i="3"/>
  <c r="D42" i="3"/>
  <c r="E42" i="3"/>
  <c r="D40" i="3" l="1"/>
  <c r="D43" i="3" s="1"/>
  <c r="D44" i="3" s="1"/>
  <c r="E33" i="3"/>
  <c r="E38" i="3" s="1"/>
  <c r="E40" i="3" s="1"/>
  <c r="E43" i="3" s="1"/>
  <c r="E44" i="3" s="1"/>
  <c r="F33" i="3"/>
  <c r="F38" i="3" s="1"/>
  <c r="F40" i="3" s="1"/>
  <c r="F43" i="3" s="1"/>
  <c r="F44" i="3" s="1"/>
  <c r="C35" i="3"/>
  <c r="C36" i="3" s="1"/>
  <c r="C39" i="3" s="1"/>
  <c r="C33" i="3"/>
  <c r="C38" i="3" s="1"/>
  <c r="C19" i="1" l="1"/>
  <c r="C21" i="1" s="1"/>
  <c r="C11" i="1"/>
  <c r="C13" i="1" s="1"/>
  <c r="C15" i="1"/>
  <c r="C17" i="1" s="1"/>
  <c r="C40" i="3"/>
  <c r="C43" i="3" s="1"/>
  <c r="C44" i="3" s="1"/>
  <c r="C7" i="1" l="1"/>
  <c r="C24" i="1" s="1"/>
  <c r="C28" i="1" l="1"/>
  <c r="C9" i="1"/>
</calcChain>
</file>

<file path=xl/sharedStrings.xml><?xml version="1.0" encoding="utf-8"?>
<sst xmlns="http://schemas.openxmlformats.org/spreadsheetml/2006/main" count="92" uniqueCount="68">
  <si>
    <t>Jednotkové množství</t>
  </si>
  <si>
    <t>t</t>
  </si>
  <si>
    <t>Výkaz výměr - stanovení nabídkové ceny</t>
  </si>
  <si>
    <t>Výkaz Výměr</t>
  </si>
  <si>
    <t>Nabídková cena dle výkazu výměr - Stanovení nabídkové ceny</t>
  </si>
  <si>
    <t>* Za  správnost stanovené sazby DPH nese odpovědnost účastník zadávacího řízení.</t>
  </si>
  <si>
    <t>Účastník:</t>
  </si>
  <si>
    <t>Odpad – nakládání</t>
  </si>
  <si>
    <t>Poplatek za uložení odpadu na skládku</t>
  </si>
  <si>
    <t>v zákonné výši</t>
  </si>
  <si>
    <t>Poplatek za skládkování</t>
  </si>
  <si>
    <t>ROK:</t>
  </si>
  <si>
    <t>Poplatek za skládkování celkem</t>
  </si>
  <si>
    <t>Cena celkem za rok*</t>
  </si>
  <si>
    <t>Poplatek bez slevy za 1 t</t>
  </si>
  <si>
    <r>
      <rPr>
        <b/>
        <u/>
        <sz val="18"/>
        <color theme="1"/>
        <rFont val="Times New Roman"/>
        <family val="1"/>
        <charset val="238"/>
      </rPr>
      <t>Návod pro vyplnění:</t>
    </r>
    <r>
      <rPr>
        <b/>
        <sz val="18"/>
        <color theme="1"/>
        <rFont val="Times New Roman"/>
        <family val="1"/>
        <charset val="238"/>
      </rPr>
      <t xml:space="preserve"> účastník vyplní pouze vyznačená, tzn. odemčená a podbarvená pole - žlutě, na všech záložkách  </t>
    </r>
  </si>
  <si>
    <t>Směsný komunální odpad (kat. č. 20 03 01) - jiné nakládání než skládkování</t>
  </si>
  <si>
    <t xml:space="preserve">Množství skládkovného odpadu </t>
  </si>
  <si>
    <t>Cena za nakládání</t>
  </si>
  <si>
    <t>Jednotková cena za 1 t</t>
  </si>
  <si>
    <t>Limit pro slevu (t/obyv)</t>
  </si>
  <si>
    <t>Poplatek se slevou za 1 t</t>
  </si>
  <si>
    <t>Max. množství odpadu se slevou (t):</t>
  </si>
  <si>
    <t>Množství odpadu se slevou (t):</t>
  </si>
  <si>
    <t>Max. množství odpadu bez slevy (t):</t>
  </si>
  <si>
    <t>Množství odpadu bez slevy (t):</t>
  </si>
  <si>
    <t>Výše poplatku se slevou (§157)</t>
  </si>
  <si>
    <t>Ostatní - poplatek bez slevy</t>
  </si>
  <si>
    <t>Množství produkovaného SKO *</t>
  </si>
  <si>
    <t>* ceny jsou uvedeny bez poplatku za uložení odpadu na skládku, poplatek bude k ceně připočten v aktuální výši dle zákona.</t>
  </si>
  <si>
    <t>Směsný komunální odpad (kat. č. 20 03 01) - skládkování</t>
  </si>
  <si>
    <t>Výkaz výměr - Odpad - nakládání</t>
  </si>
  <si>
    <t>Jednotková cena bez DPH (za 1 t)**</t>
  </si>
  <si>
    <t xml:space="preserve">Cena za nakládání s odpady 
v rámci svozu SKO a separovaných odpadů </t>
  </si>
  <si>
    <t>Počet obyvatel obce:</t>
  </si>
  <si>
    <t>Směsný komunální odpad (kat. č. 200301)* - skládkování</t>
  </si>
  <si>
    <t>**  účastník je oprávněn ocenit položku nulou, případně záporným číslem, záporně oceněná položka bude chápana jako platba zadavateli za převzaté odpady.</t>
  </si>
  <si>
    <t xml:space="preserve">Nakládání s SKO  </t>
  </si>
  <si>
    <t xml:space="preserve">Množství skládkovaného SKO </t>
  </si>
  <si>
    <t xml:space="preserve">Nakládání s SKO </t>
  </si>
  <si>
    <t>rok 2026</t>
  </si>
  <si>
    <t>rok 2027</t>
  </si>
  <si>
    <t>rok 2028</t>
  </si>
  <si>
    <t>rok 2029</t>
  </si>
  <si>
    <t>Cena za nakládání s SKO celkem</t>
  </si>
  <si>
    <t>Uchazeč uvede jakým jiným způsobem než skládkováním bude nakládat se Směsným komunálním odpadem:</t>
  </si>
  <si>
    <t>Cena celkem za rok 2027 bez DPH (Kč)</t>
  </si>
  <si>
    <t>Výše DPH za rok 2027 (Kč)</t>
  </si>
  <si>
    <t>Cena celkem za rok 2027 včetně DPH (Kč)</t>
  </si>
  <si>
    <t>Cena celkem za rok 2028 bez DPH (Kč)</t>
  </si>
  <si>
    <t>Výše DPH za rok 2028 (Kč)</t>
  </si>
  <si>
    <t>Cena celkem za rok 2028 včetně DPH (Kč)</t>
  </si>
  <si>
    <t>Cena celkem za rok 2029 bez DPH (Kč)</t>
  </si>
  <si>
    <t>Výše DPH za rok 2029 (Kč)</t>
  </si>
  <si>
    <t>Cena celkem za rok 2029 včetně DPH (Kč)</t>
  </si>
  <si>
    <t>Cena celkem za 1/2 roku 2026 bez DPH (Kč)</t>
  </si>
  <si>
    <t>Cena celkem za 1/2 roku 2026 včetně DPH (Kč)</t>
  </si>
  <si>
    <t>Nabídková cena bez DPH v Kč za 3,5 roku</t>
  </si>
  <si>
    <t>Výše DPH v Kč za 3,5 roku</t>
  </si>
  <si>
    <t>Nabídková cena včetně DPH v Kč za 3,5 roku</t>
  </si>
  <si>
    <t>Výše DPH za 1/2 roku 2026 (Kč)</t>
  </si>
  <si>
    <t>Pro rok 2026</t>
  </si>
  <si>
    <t>Pro rok 2027</t>
  </si>
  <si>
    <t>Pro rok 2028</t>
  </si>
  <si>
    <t>Pro rok 2029</t>
  </si>
  <si>
    <t xml:space="preserve">*jedná se o předpokládané (pro stanovení nabídkové ceny závazné) množství odpadu 20000 t (kód 200301), jehož produkce se předpokládá a které by mohlo být uloženo na skládce. V případě, že uchazeč bude s převzatým odpadem nakládat jiným konečným způsobem než skládkováním, (např. energetické využití), pak je oprávněn o toto množství výše uvednou hodnotu ponížit, (doplní ho do podžluceného pole) což se promítne do řádku Poplatek za skládkování. Uchazeč současně do nabídky uvede jakým jiným způsobem bude s odpadem (kód 200301) nakládat a toto sdělení (zejména množství odpadů 200301, které nebude skládkováno) bude pro uchazeče závazné a bude zapracováno do smlouvy o dílo před jejím podpisem.     </t>
  </si>
  <si>
    <t>Lze uvést 0 až 20000 t, pro rok 2026 jen 0 až 10000 t</t>
  </si>
  <si>
    <t xml:space="preserve">* cena zahrnuje veškeré činnosti stanovené v bodě 3 zadávací dokumentace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</si>
</sst>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.00\ &quot;Kč&quot;"/>
    <numFmt numFmtId="166" formatCode="#,##0.00\ _K_č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8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147">
    <xf numFmtId="0" fontId="0" fillId="0" borderId="0" xfId="0"/>
    <xf numFmtId="0" fontId="5" fillId="0" borderId="0" xfId="0" applyFont="1" applyProtection="1"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0" fontId="14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10" fillId="7" borderId="5" xfId="0" applyFont="1" applyFill="1" applyBorder="1" applyAlignment="1" applyProtection="1">
      <alignment horizontal="left" vertical="center" wrapText="1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14" fillId="0" borderId="5" xfId="0" applyFont="1" applyBorder="1" applyAlignment="1" applyProtection="1">
      <alignment horizontal="left" vertical="center" wrapText="1"/>
      <protection hidden="1"/>
    </xf>
    <xf numFmtId="0" fontId="14" fillId="0" borderId="1" xfId="0" applyFont="1" applyBorder="1" applyProtection="1">
      <protection hidden="1"/>
    </xf>
    <xf numFmtId="0" fontId="10" fillId="8" borderId="4" xfId="0" applyFont="1" applyFill="1" applyBorder="1" applyAlignment="1" applyProtection="1">
      <alignment horizontal="center" vertical="center" wrapText="1"/>
      <protection hidden="1"/>
    </xf>
    <xf numFmtId="0" fontId="5" fillId="8" borderId="4" xfId="0" applyFont="1" applyFill="1" applyBorder="1" applyAlignment="1" applyProtection="1">
      <alignment horizontal="center" vertical="center" wrapText="1"/>
      <protection hidden="1"/>
    </xf>
    <xf numFmtId="165" fontId="5" fillId="3" borderId="7" xfId="0" applyNumberFormat="1" applyFont="1" applyFill="1" applyBorder="1" applyAlignment="1" applyProtection="1">
      <alignment horizontal="center" vertical="center" wrapText="1"/>
      <protection locked="0" hidden="1"/>
    </xf>
    <xf numFmtId="0" fontId="2" fillId="2" borderId="2" xfId="0" applyFont="1" applyFill="1" applyBorder="1" applyProtection="1"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10" fillId="8" borderId="0" xfId="0" applyFont="1" applyFill="1" applyAlignment="1" applyProtection="1">
      <alignment horizontal="center" vertical="center" wrapText="1"/>
      <protection hidden="1"/>
    </xf>
    <xf numFmtId="166" fontId="5" fillId="5" borderId="0" xfId="0" applyNumberFormat="1" applyFont="1" applyFill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wrapText="1"/>
      <protection hidden="1"/>
    </xf>
    <xf numFmtId="164" fontId="2" fillId="8" borderId="4" xfId="1" applyFont="1" applyFill="1" applyBorder="1" applyAlignment="1" applyProtection="1">
      <alignment horizontal="center" vertical="center"/>
      <protection hidden="1"/>
    </xf>
    <xf numFmtId="0" fontId="2" fillId="8" borderId="23" xfId="0" applyFont="1" applyFill="1" applyBorder="1" applyAlignment="1" applyProtection="1">
      <alignment wrapText="1"/>
      <protection hidden="1"/>
    </xf>
    <xf numFmtId="0" fontId="5" fillId="8" borderId="23" xfId="0" applyFont="1" applyFill="1" applyBorder="1" applyProtection="1">
      <protection hidden="1"/>
    </xf>
    <xf numFmtId="0" fontId="12" fillId="8" borderId="24" xfId="0" applyFont="1" applyFill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" fillId="8" borderId="16" xfId="0" applyFont="1" applyFill="1" applyBorder="1" applyAlignment="1" applyProtection="1">
      <alignment wrapText="1"/>
      <protection hidden="1"/>
    </xf>
    <xf numFmtId="0" fontId="5" fillId="8" borderId="34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Protection="1">
      <protection hidden="1"/>
    </xf>
    <xf numFmtId="0" fontId="5" fillId="6" borderId="6" xfId="0" applyFont="1" applyFill="1" applyBorder="1" applyAlignment="1" applyProtection="1">
      <alignment horizontal="center"/>
      <protection hidden="1"/>
    </xf>
    <xf numFmtId="164" fontId="5" fillId="6" borderId="32" xfId="0" applyNumberFormat="1" applyFont="1" applyFill="1" applyBorder="1" applyAlignment="1" applyProtection="1">
      <alignment horizontal="center"/>
      <protection hidden="1"/>
    </xf>
    <xf numFmtId="164" fontId="5" fillId="6" borderId="26" xfId="0" applyNumberFormat="1" applyFont="1" applyFill="1" applyBorder="1" applyAlignment="1" applyProtection="1">
      <alignment horizontal="center"/>
      <protection hidden="1"/>
    </xf>
    <xf numFmtId="0" fontId="10" fillId="8" borderId="1" xfId="0" applyFont="1" applyFill="1" applyBorder="1" applyAlignment="1" applyProtection="1">
      <alignment horizontal="left" vertical="center" wrapText="1"/>
      <protection hidden="1"/>
    </xf>
    <xf numFmtId="4" fontId="5" fillId="6" borderId="18" xfId="0" applyNumberFormat="1" applyFont="1" applyFill="1" applyBorder="1" applyAlignment="1" applyProtection="1">
      <alignment horizontal="center"/>
      <protection hidden="1"/>
    </xf>
    <xf numFmtId="4" fontId="5" fillId="6" borderId="19" xfId="0" applyNumberFormat="1" applyFont="1" applyFill="1" applyBorder="1" applyAlignment="1" applyProtection="1">
      <alignment horizontal="center"/>
      <protection hidden="1"/>
    </xf>
    <xf numFmtId="4" fontId="5" fillId="8" borderId="21" xfId="0" applyNumberFormat="1" applyFont="1" applyFill="1" applyBorder="1" applyAlignment="1" applyProtection="1">
      <alignment horizontal="center"/>
      <protection hidden="1"/>
    </xf>
    <xf numFmtId="4" fontId="5" fillId="8" borderId="17" xfId="0" applyNumberFormat="1" applyFont="1" applyFill="1" applyBorder="1" applyAlignment="1" applyProtection="1">
      <alignment horizontal="center"/>
      <protection hidden="1"/>
    </xf>
    <xf numFmtId="0" fontId="15" fillId="10" borderId="1" xfId="0" applyFont="1" applyFill="1" applyBorder="1" applyAlignment="1" applyProtection="1">
      <alignment horizontal="left" vertical="center" wrapText="1"/>
      <protection hidden="1"/>
    </xf>
    <xf numFmtId="4" fontId="5" fillId="10" borderId="21" xfId="0" applyNumberFormat="1" applyFont="1" applyFill="1" applyBorder="1" applyAlignment="1" applyProtection="1">
      <alignment horizontal="center"/>
      <protection hidden="1"/>
    </xf>
    <xf numFmtId="4" fontId="5" fillId="10" borderId="17" xfId="0" applyNumberFormat="1" applyFont="1" applyFill="1" applyBorder="1" applyAlignment="1" applyProtection="1">
      <alignment horizontal="center"/>
      <protection hidden="1"/>
    </xf>
    <xf numFmtId="4" fontId="5" fillId="6" borderId="21" xfId="0" applyNumberFormat="1" applyFont="1" applyFill="1" applyBorder="1" applyAlignment="1" applyProtection="1">
      <alignment horizontal="center"/>
      <protection hidden="1"/>
    </xf>
    <xf numFmtId="4" fontId="5" fillId="6" borderId="17" xfId="0" applyNumberFormat="1" applyFont="1" applyFill="1" applyBorder="1" applyAlignment="1" applyProtection="1">
      <alignment horizontal="center"/>
      <protection hidden="1"/>
    </xf>
    <xf numFmtId="0" fontId="10" fillId="0" borderId="25" xfId="0" applyFont="1" applyBorder="1" applyAlignment="1" applyProtection="1">
      <alignment horizontal="left" vertical="center" wrapText="1"/>
      <protection hidden="1"/>
    </xf>
    <xf numFmtId="4" fontId="5" fillId="3" borderId="29" xfId="0" applyNumberFormat="1" applyFont="1" applyFill="1" applyBorder="1" applyAlignment="1" applyProtection="1">
      <alignment horizontal="center" vertical="center"/>
      <protection locked="0" hidden="1"/>
    </xf>
    <xf numFmtId="4" fontId="5" fillId="8" borderId="33" xfId="0" applyNumberFormat="1" applyFont="1" applyFill="1" applyBorder="1" applyAlignment="1" applyProtection="1">
      <alignment horizontal="center" vertical="center"/>
      <protection hidden="1"/>
    </xf>
    <xf numFmtId="4" fontId="5" fillId="8" borderId="31" xfId="0" applyNumberFormat="1" applyFont="1" applyFill="1" applyBorder="1" applyAlignment="1" applyProtection="1">
      <alignment horizontal="center" vertical="center"/>
      <protection hidden="1"/>
    </xf>
    <xf numFmtId="0" fontId="15" fillId="10" borderId="5" xfId="0" applyFont="1" applyFill="1" applyBorder="1" applyAlignment="1" applyProtection="1">
      <alignment horizontal="left" vertical="center" wrapText="1"/>
      <protection hidden="1"/>
    </xf>
    <xf numFmtId="4" fontId="5" fillId="10" borderId="27" xfId="0" applyNumberFormat="1" applyFont="1" applyFill="1" applyBorder="1" applyAlignment="1" applyProtection="1">
      <alignment horizontal="center"/>
      <protection hidden="1"/>
    </xf>
    <xf numFmtId="4" fontId="5" fillId="10" borderId="28" xfId="0" applyNumberFormat="1" applyFont="1" applyFill="1" applyBorder="1" applyAlignment="1" applyProtection="1">
      <alignment horizontal="center"/>
      <protection hidden="1"/>
    </xf>
    <xf numFmtId="0" fontId="2" fillId="8" borderId="0" xfId="0" applyFont="1" applyFill="1" applyProtection="1">
      <protection hidden="1"/>
    </xf>
    <xf numFmtId="0" fontId="2" fillId="2" borderId="15" xfId="0" applyFont="1" applyFill="1" applyBorder="1" applyAlignment="1" applyProtection="1">
      <alignment horizontal="left" wrapText="1"/>
      <protection hidden="1"/>
    </xf>
    <xf numFmtId="4" fontId="5" fillId="2" borderId="30" xfId="0" applyNumberFormat="1" applyFont="1" applyFill="1" applyBorder="1" applyAlignment="1" applyProtection="1">
      <alignment horizontal="center" vertical="center"/>
      <protection hidden="1"/>
    </xf>
    <xf numFmtId="4" fontId="5" fillId="2" borderId="31" xfId="0" applyNumberFormat="1" applyFont="1" applyFill="1" applyBorder="1" applyAlignment="1" applyProtection="1">
      <alignment horizontal="center" vertical="center"/>
      <protection hidden="1"/>
    </xf>
    <xf numFmtId="0" fontId="5" fillId="7" borderId="1" xfId="0" applyFont="1" applyFill="1" applyBorder="1" applyProtection="1">
      <protection hidden="1"/>
    </xf>
    <xf numFmtId="3" fontId="5" fillId="7" borderId="4" xfId="0" applyNumberFormat="1" applyFont="1" applyFill="1" applyBorder="1" applyProtection="1">
      <protection hidden="1"/>
    </xf>
    <xf numFmtId="0" fontId="2" fillId="8" borderId="11" xfId="0" applyFont="1" applyFill="1" applyBorder="1" applyAlignment="1" applyProtection="1">
      <alignment wrapText="1"/>
      <protection hidden="1"/>
    </xf>
    <xf numFmtId="0" fontId="2" fillId="2" borderId="3" xfId="0" applyFont="1" applyFill="1" applyBorder="1" applyAlignment="1" applyProtection="1">
      <alignment wrapText="1"/>
      <protection hidden="1"/>
    </xf>
    <xf numFmtId="0" fontId="2" fillId="8" borderId="34" xfId="0" applyFont="1" applyFill="1" applyBorder="1" applyAlignment="1" applyProtection="1">
      <alignment wrapText="1"/>
      <protection hidden="1"/>
    </xf>
    <xf numFmtId="0" fontId="5" fillId="8" borderId="37" xfId="0" applyFont="1" applyFill="1" applyBorder="1" applyProtection="1">
      <protection hidden="1"/>
    </xf>
    <xf numFmtId="0" fontId="5" fillId="0" borderId="15" xfId="0" applyFont="1" applyBorder="1" applyAlignment="1" applyProtection="1">
      <alignment horizontal="center"/>
      <protection hidden="1"/>
    </xf>
    <xf numFmtId="0" fontId="5" fillId="6" borderId="18" xfId="0" applyFont="1" applyFill="1" applyBorder="1" applyAlignment="1" applyProtection="1">
      <alignment horizontal="center"/>
      <protection hidden="1"/>
    </xf>
    <xf numFmtId="0" fontId="5" fillId="6" borderId="19" xfId="0" applyFont="1" applyFill="1" applyBorder="1" applyAlignment="1" applyProtection="1">
      <alignment horizontal="center"/>
      <protection hidden="1"/>
    </xf>
    <xf numFmtId="0" fontId="5" fillId="6" borderId="20" xfId="0" applyFont="1" applyFill="1" applyBorder="1" applyAlignment="1" applyProtection="1">
      <alignment horizontal="center"/>
      <protection hidden="1"/>
    </xf>
    <xf numFmtId="4" fontId="5" fillId="6" borderId="22" xfId="0" applyNumberFormat="1" applyFont="1" applyFill="1" applyBorder="1" applyAlignment="1" applyProtection="1">
      <alignment horizontal="center"/>
      <protection hidden="1"/>
    </xf>
    <xf numFmtId="4" fontId="5" fillId="8" borderId="38" xfId="0" applyNumberFormat="1" applyFont="1" applyFill="1" applyBorder="1" applyAlignment="1" applyProtection="1">
      <alignment horizontal="center"/>
      <protection hidden="1"/>
    </xf>
    <xf numFmtId="0" fontId="5" fillId="4" borderId="15" xfId="0" applyFont="1" applyFill="1" applyBorder="1" applyAlignment="1" applyProtection="1">
      <alignment horizontal="center"/>
      <protection hidden="1"/>
    </xf>
    <xf numFmtId="4" fontId="5" fillId="4" borderId="21" xfId="0" applyNumberFormat="1" applyFont="1" applyFill="1" applyBorder="1" applyAlignment="1" applyProtection="1">
      <alignment horizontal="center"/>
      <protection hidden="1"/>
    </xf>
    <xf numFmtId="4" fontId="5" fillId="4" borderId="17" xfId="0" applyNumberFormat="1" applyFont="1" applyFill="1" applyBorder="1" applyAlignment="1" applyProtection="1">
      <alignment horizontal="center"/>
      <protection hidden="1"/>
    </xf>
    <xf numFmtId="4" fontId="5" fillId="4" borderId="22" xfId="0" applyNumberFormat="1" applyFont="1" applyFill="1" applyBorder="1" applyAlignment="1" applyProtection="1">
      <alignment horizontal="center"/>
      <protection hidden="1"/>
    </xf>
    <xf numFmtId="4" fontId="5" fillId="8" borderId="35" xfId="0" applyNumberFormat="1" applyFont="1" applyFill="1" applyBorder="1" applyAlignment="1" applyProtection="1">
      <alignment horizontal="center" vertical="center"/>
      <protection hidden="1"/>
    </xf>
    <xf numFmtId="4" fontId="5" fillId="8" borderId="39" xfId="0" applyNumberFormat="1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4" fontId="5" fillId="8" borderId="36" xfId="0" applyNumberFormat="1" applyFont="1" applyFill="1" applyBorder="1" applyAlignment="1" applyProtection="1">
      <alignment horizontal="center" vertical="center"/>
      <protection hidden="1"/>
    </xf>
    <xf numFmtId="4" fontId="5" fillId="8" borderId="40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4" fontId="5" fillId="2" borderId="1" xfId="0" applyNumberFormat="1" applyFont="1" applyFill="1" applyBorder="1" applyAlignment="1" applyProtection="1">
      <alignment horizontal="center"/>
      <protection hidden="1"/>
    </xf>
    <xf numFmtId="0" fontId="2" fillId="11" borderId="1" xfId="0" applyFont="1" applyFill="1" applyBorder="1" applyAlignment="1" applyProtection="1">
      <alignment horizontal="center"/>
      <protection hidden="1"/>
    </xf>
    <xf numFmtId="4" fontId="5" fillId="11" borderId="1" xfId="0" applyNumberFormat="1" applyFont="1" applyFill="1" applyBorder="1" applyAlignment="1" applyProtection="1">
      <alignment horizontal="center"/>
      <protection hidden="1"/>
    </xf>
    <xf numFmtId="0" fontId="5" fillId="8" borderId="1" xfId="0" applyFont="1" applyFill="1" applyBorder="1" applyAlignment="1" applyProtection="1">
      <alignment vertical="center" wrapText="1"/>
      <protection hidden="1"/>
    </xf>
    <xf numFmtId="165" fontId="5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9" borderId="1" xfId="0" applyFont="1" applyFill="1" applyBorder="1" applyAlignment="1" applyProtection="1">
      <alignment horizontal="left" vertical="center" wrapText="1"/>
      <protection hidden="1"/>
    </xf>
    <xf numFmtId="165" fontId="5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0" xfId="0" applyFont="1" applyBorder="1" applyProtection="1">
      <protection hidden="1"/>
    </xf>
    <xf numFmtId="0" fontId="5" fillId="0" borderId="10" xfId="0" applyFont="1" applyBorder="1" applyAlignment="1" applyProtection="1">
      <alignment vertical="center" wrapText="1"/>
      <protection hidden="1"/>
    </xf>
    <xf numFmtId="0" fontId="18" fillId="8" borderId="6" xfId="0" applyFont="1" applyFill="1" applyBorder="1" applyAlignment="1" applyProtection="1">
      <alignment horizontal="center" vertical="center" wrapText="1"/>
      <protection hidden="1"/>
    </xf>
    <xf numFmtId="0" fontId="18" fillId="8" borderId="25" xfId="0" applyFont="1" applyFill="1" applyBorder="1" applyAlignment="1" applyProtection="1">
      <alignment horizontal="center" vertical="center" wrapText="1"/>
      <protection hidden="1"/>
    </xf>
    <xf numFmtId="0" fontId="19" fillId="0" borderId="25" xfId="0" applyFont="1" applyBorder="1" applyAlignment="1" applyProtection="1">
      <alignment horizontal="center" vertical="center" wrapText="1"/>
      <protection hidden="1"/>
    </xf>
    <xf numFmtId="0" fontId="19" fillId="0" borderId="9" xfId="0" applyFont="1" applyBorder="1" applyAlignment="1" applyProtection="1">
      <alignment horizontal="center" vertical="center" wrapText="1"/>
      <protection hidden="1"/>
    </xf>
    <xf numFmtId="0" fontId="16" fillId="4" borderId="1" xfId="0" applyFont="1" applyFill="1" applyBorder="1" applyAlignment="1" applyProtection="1">
      <alignment horizontal="center" vertical="center" wrapText="1"/>
      <protection hidden="1"/>
    </xf>
    <xf numFmtId="0" fontId="14" fillId="7" borderId="5" xfId="0" applyFont="1" applyFill="1" applyBorder="1" applyAlignment="1" applyProtection="1">
      <alignment horizontal="left" vertical="center" wrapText="1"/>
      <protection hidden="1"/>
    </xf>
    <xf numFmtId="4" fontId="5" fillId="0" borderId="11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1" fillId="0" borderId="2" xfId="0" applyFont="1" applyBorder="1" applyAlignment="1" applyProtection="1">
      <alignment horizontal="justify" vertical="center" wrapText="1"/>
      <protection hidden="1"/>
    </xf>
    <xf numFmtId="0" fontId="21" fillId="0" borderId="3" xfId="0" applyFont="1" applyBorder="1" applyAlignment="1" applyProtection="1">
      <alignment horizontal="justify" vertical="center" wrapText="1"/>
      <protection hidden="1"/>
    </xf>
    <xf numFmtId="0" fontId="21" fillId="0" borderId="4" xfId="0" applyFont="1" applyBorder="1" applyAlignment="1" applyProtection="1">
      <alignment horizontal="justify" vertical="center" wrapText="1"/>
      <protection hidden="1"/>
    </xf>
    <xf numFmtId="0" fontId="7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8" fillId="0" borderId="0" xfId="0" applyFont="1" applyAlignment="1" applyProtection="1">
      <alignment horizontal="left" wrapText="1"/>
      <protection hidden="1"/>
    </xf>
    <xf numFmtId="0" fontId="17" fillId="7" borderId="0" xfId="0" applyFont="1" applyFill="1" applyAlignment="1" applyProtection="1">
      <alignment horizontal="left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0" fillId="2" borderId="3" xfId="0" applyFont="1" applyFill="1" applyBorder="1" applyAlignment="1" applyProtection="1">
      <alignment horizontal="center" vertical="center" wrapText="1"/>
      <protection hidden="1"/>
    </xf>
    <xf numFmtId="0" fontId="20" fillId="2" borderId="4" xfId="0" applyFont="1" applyFill="1" applyBorder="1" applyAlignment="1" applyProtection="1">
      <alignment horizontal="center" vertical="center" wrapText="1"/>
      <protection hidden="1"/>
    </xf>
    <xf numFmtId="0" fontId="15" fillId="6" borderId="2" xfId="0" applyFont="1" applyFill="1" applyBorder="1" applyAlignment="1" applyProtection="1">
      <alignment horizontal="center" vertical="center" wrapText="1"/>
      <protection hidden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17" fillId="8" borderId="2" xfId="0" applyFont="1" applyFill="1" applyBorder="1" applyAlignment="1" applyProtection="1">
      <alignment wrapText="1"/>
      <protection hidden="1"/>
    </xf>
    <xf numFmtId="0" fontId="17" fillId="8" borderId="3" xfId="0" applyFont="1" applyFill="1" applyBorder="1" applyAlignment="1" applyProtection="1">
      <alignment wrapText="1"/>
      <protection hidden="1"/>
    </xf>
    <xf numFmtId="0" fontId="17" fillId="8" borderId="4" xfId="0" applyFont="1" applyFill="1" applyBorder="1" applyAlignment="1" applyProtection="1">
      <alignment wrapText="1"/>
      <protection hidden="1"/>
    </xf>
    <xf numFmtId="0" fontId="2" fillId="8" borderId="0" xfId="0" applyFont="1" applyFill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22" fillId="6" borderId="3" xfId="0" applyFont="1" applyFill="1" applyBorder="1" applyAlignment="1" applyProtection="1">
      <alignment horizontal="center" vertical="center" wrapText="1"/>
      <protection hidden="1"/>
    </xf>
    <xf numFmtId="0" fontId="22" fillId="6" borderId="4" xfId="0" applyFont="1" applyFill="1" applyBorder="1" applyAlignment="1" applyProtection="1">
      <alignment horizontal="center" vertical="center" wrapText="1"/>
      <protection hidden="1"/>
    </xf>
    <xf numFmtId="0" fontId="22" fillId="0" borderId="3" xfId="0" applyFont="1" applyBorder="1" applyAlignment="1" applyProtection="1">
      <alignment horizontal="center" vertical="center" wrapText="1"/>
      <protection hidden="1"/>
    </xf>
    <xf numFmtId="0" fontId="22" fillId="0" borderId="4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vertical="center" wrapText="1"/>
      <protection hidden="1"/>
    </xf>
    <xf numFmtId="0" fontId="0" fillId="0" borderId="4" xfId="0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wrapText="1"/>
      <protection hidden="1"/>
    </xf>
    <xf numFmtId="0" fontId="0" fillId="0" borderId="3" xfId="0" applyBorder="1" applyAlignment="1" applyProtection="1">
      <alignment wrapText="1"/>
      <protection hidden="1"/>
    </xf>
    <xf numFmtId="0" fontId="0" fillId="0" borderId="4" xfId="0" applyBorder="1" applyAlignment="1" applyProtection="1">
      <alignment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15" fillId="7" borderId="13" xfId="0" applyFont="1" applyFill="1" applyBorder="1" applyAlignment="1" applyProtection="1">
      <alignment horizontal="center" vertical="center"/>
      <protection hidden="1"/>
    </xf>
    <xf numFmtId="0" fontId="15" fillId="7" borderId="14" xfId="0" applyFont="1" applyFill="1" applyBorder="1" applyAlignment="1" applyProtection="1">
      <alignment horizontal="center" vertical="center"/>
      <protection hidden="1"/>
    </xf>
    <xf numFmtId="165" fontId="15" fillId="7" borderId="11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165" fontId="15" fillId="7" borderId="13" xfId="0" applyNumberFormat="1" applyFont="1" applyFill="1" applyBorder="1" applyAlignment="1" applyProtection="1">
      <alignment horizontal="center" vertical="center"/>
      <protection hidden="1"/>
    </xf>
    <xf numFmtId="165" fontId="15" fillId="7" borderId="14" xfId="0" applyNumberFormat="1" applyFont="1" applyFill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165" fontId="2" fillId="2" borderId="1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7" fillId="3" borderId="0" xfId="0" applyFont="1" applyFill="1" applyAlignment="1" applyProtection="1">
      <alignment horizontal="center" vertical="center" wrapText="1"/>
      <protection hidden="1"/>
    </xf>
    <xf numFmtId="165" fontId="15" fillId="3" borderId="11" xfId="0" applyNumberFormat="1" applyFont="1" applyFill="1" applyBorder="1" applyAlignment="1" applyProtection="1">
      <alignment horizontal="center" vertical="center"/>
      <protection locked="0" hidden="1"/>
    </xf>
    <xf numFmtId="165" fontId="2" fillId="3" borderId="13" xfId="0" applyNumberFormat="1" applyFont="1" applyFill="1" applyBorder="1" applyAlignment="1" applyProtection="1">
      <alignment horizontal="center" vertical="center"/>
      <protection locked="0" hidden="1"/>
    </xf>
    <xf numFmtId="165" fontId="2" fillId="3" borderId="14" xfId="0" applyNumberFormat="1" applyFont="1" applyFill="1" applyBorder="1" applyAlignment="1" applyProtection="1">
      <alignment horizontal="center" vertical="center"/>
      <protection locked="0" hidden="1"/>
    </xf>
    <xf numFmtId="0" fontId="3" fillId="3" borderId="0" xfId="0" applyFont="1" applyFill="1" applyAlignment="1" applyProtection="1">
      <alignment horizontal="left" vertical="top" wrapText="1"/>
      <protection locked="0" hidden="1"/>
    </xf>
    <xf numFmtId="0" fontId="0" fillId="3" borderId="0" xfId="0" applyFill="1" applyAlignment="1" applyProtection="1">
      <alignment horizontal="left" vertical="top" wrapText="1"/>
      <protection locked="0" hidden="1"/>
    </xf>
    <xf numFmtId="0" fontId="5" fillId="0" borderId="0" xfId="0" applyFont="1" applyProtection="1">
      <protection locked="0" hidden="1"/>
    </xf>
    <xf numFmtId="0" fontId="3" fillId="3" borderId="2" xfId="0" applyFont="1" applyFill="1" applyBorder="1" applyAlignment="1" applyProtection="1">
      <alignment wrapText="1"/>
      <protection locked="0" hidden="1"/>
    </xf>
    <xf numFmtId="0" fontId="0" fillId="0" borderId="3" xfId="0" applyBorder="1" applyAlignment="1" applyProtection="1">
      <alignment wrapText="1"/>
      <protection locked="0" hidden="1"/>
    </xf>
    <xf numFmtId="0" fontId="0" fillId="0" borderId="4" xfId="0" applyBorder="1" applyAlignment="1" applyProtection="1">
      <alignment wrapText="1"/>
      <protection locked="0" hidden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77"/>
  <sheetViews>
    <sheetView tabSelected="1" zoomScaleNormal="100" workbookViewId="0">
      <selection activeCell="A30" sqref="A30:C30"/>
    </sheetView>
  </sheetViews>
  <sheetFormatPr defaultRowHeight="15" x14ac:dyDescent="0.25"/>
  <cols>
    <col min="1" max="1" width="41.5703125" style="7" customWidth="1"/>
    <col min="2" max="2" width="24.5703125" style="7" customWidth="1"/>
    <col min="3" max="3" width="27.7109375" style="7" customWidth="1"/>
    <col min="4" max="16384" width="9.140625" style="7"/>
  </cols>
  <sheetData>
    <row r="1" spans="1:5" x14ac:dyDescent="0.25">
      <c r="A1" s="5"/>
      <c r="B1" s="5"/>
      <c r="C1" s="5"/>
    </row>
    <row r="2" spans="1:5" ht="22.5" x14ac:dyDescent="0.3">
      <c r="A2" s="97" t="s">
        <v>3</v>
      </c>
      <c r="B2" s="98"/>
      <c r="C2" s="98"/>
    </row>
    <row r="3" spans="1:5" x14ac:dyDescent="0.25">
      <c r="A3" s="5"/>
      <c r="B3" s="5"/>
      <c r="C3" s="5"/>
    </row>
    <row r="4" spans="1:5" x14ac:dyDescent="0.25">
      <c r="A4" s="3"/>
      <c r="B4" s="3"/>
      <c r="C4" s="3"/>
    </row>
    <row r="5" spans="1:5" ht="15.75" x14ac:dyDescent="0.25">
      <c r="A5" s="101" t="s">
        <v>31</v>
      </c>
      <c r="B5" s="101"/>
      <c r="C5" s="101"/>
    </row>
    <row r="6" spans="1:5" ht="15.75" thickBot="1" x14ac:dyDescent="0.3">
      <c r="A6" s="5"/>
      <c r="B6" s="5"/>
      <c r="C6" s="5"/>
    </row>
    <row r="7" spans="1:5" ht="16.5" thickBot="1" x14ac:dyDescent="0.3">
      <c r="A7" s="102" t="s">
        <v>33</v>
      </c>
      <c r="B7" s="103"/>
      <c r="C7" s="104"/>
    </row>
    <row r="8" spans="1:5" ht="32.25" thickBot="1" x14ac:dyDescent="0.3">
      <c r="A8" s="6" t="s">
        <v>7</v>
      </c>
      <c r="B8" s="2" t="s">
        <v>0</v>
      </c>
      <c r="C8" s="2" t="s">
        <v>32</v>
      </c>
    </row>
    <row r="9" spans="1:5" ht="20.25" customHeight="1" thickBot="1" x14ac:dyDescent="0.3">
      <c r="A9" s="105" t="s">
        <v>61</v>
      </c>
      <c r="B9" s="114"/>
      <c r="C9" s="115"/>
    </row>
    <row r="10" spans="1:5" ht="33" customHeight="1" thickBot="1" x14ac:dyDescent="0.3">
      <c r="A10" s="9" t="s">
        <v>35</v>
      </c>
      <c r="B10" s="8" t="s">
        <v>1</v>
      </c>
      <c r="C10" s="15"/>
      <c r="D10" s="5"/>
      <c r="E10" s="5"/>
    </row>
    <row r="11" spans="1:5" ht="30.75" thickBot="1" x14ac:dyDescent="0.3">
      <c r="A11" s="11" t="s">
        <v>16</v>
      </c>
      <c r="B11" s="10" t="s">
        <v>1</v>
      </c>
      <c r="C11" s="15"/>
      <c r="D11" s="5"/>
      <c r="E11" s="5"/>
    </row>
    <row r="12" spans="1:5" ht="16.5" thickBot="1" x14ac:dyDescent="0.3">
      <c r="A12" s="105" t="s">
        <v>62</v>
      </c>
      <c r="B12" s="116"/>
      <c r="C12" s="117"/>
      <c r="D12" s="5"/>
      <c r="E12" s="5"/>
    </row>
    <row r="13" spans="1:5" ht="30.75" thickBot="1" x14ac:dyDescent="0.3">
      <c r="A13" s="91" t="s">
        <v>35</v>
      </c>
      <c r="B13" s="10" t="s">
        <v>1</v>
      </c>
      <c r="C13" s="15"/>
      <c r="D13" s="5"/>
      <c r="E13" s="5"/>
    </row>
    <row r="14" spans="1:5" ht="30.75" thickBot="1" x14ac:dyDescent="0.3">
      <c r="A14" s="11" t="s">
        <v>16</v>
      </c>
      <c r="B14" s="10" t="s">
        <v>1</v>
      </c>
      <c r="C14" s="15"/>
      <c r="D14" s="5"/>
      <c r="E14" s="5"/>
    </row>
    <row r="15" spans="1:5" ht="16.5" thickBot="1" x14ac:dyDescent="0.3">
      <c r="A15" s="106" t="s">
        <v>63</v>
      </c>
      <c r="B15" s="118"/>
      <c r="C15" s="119"/>
      <c r="D15" s="5"/>
      <c r="E15" s="5"/>
    </row>
    <row r="16" spans="1:5" ht="30.75" thickBot="1" x14ac:dyDescent="0.3">
      <c r="A16" s="91" t="s">
        <v>35</v>
      </c>
      <c r="B16" s="10" t="s">
        <v>1</v>
      </c>
      <c r="C16" s="15"/>
      <c r="D16" s="5"/>
      <c r="E16" s="5"/>
    </row>
    <row r="17" spans="1:5" ht="30.75" thickBot="1" x14ac:dyDescent="0.3">
      <c r="A17" s="11" t="s">
        <v>16</v>
      </c>
      <c r="B17" s="10" t="s">
        <v>1</v>
      </c>
      <c r="C17" s="15"/>
      <c r="D17" s="5"/>
      <c r="E17" s="5"/>
    </row>
    <row r="18" spans="1:5" ht="16.5" thickBot="1" x14ac:dyDescent="0.3">
      <c r="A18" s="106" t="s">
        <v>64</v>
      </c>
      <c r="B18" s="118"/>
      <c r="C18" s="119"/>
      <c r="D18" s="5"/>
      <c r="E18" s="5"/>
    </row>
    <row r="19" spans="1:5" ht="30.75" thickBot="1" x14ac:dyDescent="0.3">
      <c r="A19" s="91" t="s">
        <v>35</v>
      </c>
      <c r="B19" s="10" t="s">
        <v>1</v>
      </c>
      <c r="C19" s="15"/>
      <c r="D19" s="5"/>
      <c r="E19" s="5"/>
    </row>
    <row r="20" spans="1:5" ht="30.75" thickBot="1" x14ac:dyDescent="0.3">
      <c r="A20" s="11" t="s">
        <v>16</v>
      </c>
      <c r="B20" s="10" t="s">
        <v>1</v>
      </c>
      <c r="C20" s="15"/>
      <c r="D20" s="5"/>
      <c r="E20" s="5"/>
    </row>
    <row r="21" spans="1:5" ht="6.75" customHeight="1" thickBot="1" x14ac:dyDescent="0.3">
      <c r="A21" s="107"/>
      <c r="B21" s="120"/>
      <c r="C21" s="121"/>
      <c r="D21" s="5"/>
      <c r="E21" s="5"/>
    </row>
    <row r="22" spans="1:5" ht="16.5" thickBot="1" x14ac:dyDescent="0.3">
      <c r="A22" s="12" t="s">
        <v>8</v>
      </c>
      <c r="B22" s="13" t="s">
        <v>1</v>
      </c>
      <c r="C22" s="14" t="s">
        <v>9</v>
      </c>
      <c r="D22" s="5"/>
      <c r="E22" s="5"/>
    </row>
    <row r="23" spans="1:5" ht="15.75" customHeight="1" x14ac:dyDescent="0.25">
      <c r="A23" s="99"/>
      <c r="B23" s="99"/>
      <c r="C23" s="99"/>
      <c r="D23" s="5"/>
      <c r="E23" s="5"/>
    </row>
    <row r="24" spans="1:5" ht="33" customHeight="1" x14ac:dyDescent="0.25">
      <c r="A24" s="100" t="s">
        <v>29</v>
      </c>
      <c r="B24" s="100"/>
      <c r="C24" s="100"/>
      <c r="D24" s="5"/>
      <c r="E24" s="5"/>
    </row>
    <row r="25" spans="1:5" ht="15.75" thickBot="1" x14ac:dyDescent="0.3">
      <c r="A25" s="4"/>
      <c r="B25" s="4"/>
      <c r="C25" s="4"/>
      <c r="D25" s="5"/>
      <c r="E25" s="5"/>
    </row>
    <row r="26" spans="1:5" ht="31.5" customHeight="1" thickBot="1" x14ac:dyDescent="0.3">
      <c r="A26" s="94" t="s">
        <v>36</v>
      </c>
      <c r="B26" s="95"/>
      <c r="C26" s="96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ht="15.75" thickBot="1" x14ac:dyDescent="0.3">
      <c r="A28" s="5"/>
      <c r="B28" s="5"/>
      <c r="C28" s="5"/>
      <c r="D28" s="5"/>
      <c r="E28" s="5"/>
    </row>
    <row r="29" spans="1:5" ht="31.5" customHeight="1" thickBot="1" x14ac:dyDescent="0.3">
      <c r="A29" s="122" t="s">
        <v>45</v>
      </c>
      <c r="B29" s="123"/>
      <c r="C29" s="124"/>
      <c r="D29" s="5"/>
      <c r="E29" s="5"/>
    </row>
    <row r="30" spans="1:5" ht="45" customHeight="1" thickBot="1" x14ac:dyDescent="0.3">
      <c r="A30" s="144"/>
      <c r="B30" s="145"/>
      <c r="C30" s="146"/>
      <c r="D30" s="5"/>
      <c r="E30" s="5"/>
    </row>
    <row r="31" spans="1:5" x14ac:dyDescent="0.25">
      <c r="A31" s="5"/>
      <c r="B31" s="5"/>
      <c r="C31" s="5"/>
      <c r="D31" s="5"/>
      <c r="E31" s="5"/>
    </row>
    <row r="32" spans="1:5" x14ac:dyDescent="0.25">
      <c r="A32" s="5"/>
      <c r="B32" s="5"/>
      <c r="C32" s="5"/>
      <c r="D32" s="5"/>
      <c r="E32" s="5"/>
    </row>
    <row r="33" spans="1:5" x14ac:dyDescent="0.25">
      <c r="A33" s="5"/>
      <c r="B33" s="5"/>
      <c r="C33" s="5"/>
      <c r="D33" s="5"/>
      <c r="E33" s="5"/>
    </row>
    <row r="34" spans="1:5" x14ac:dyDescent="0.25">
      <c r="A34" s="5"/>
      <c r="B34" s="5"/>
      <c r="C34" s="5"/>
      <c r="D34" s="5"/>
      <c r="E34" s="5"/>
    </row>
    <row r="35" spans="1:5" x14ac:dyDescent="0.25">
      <c r="A35" s="5"/>
      <c r="B35" s="5"/>
      <c r="C35" s="5"/>
      <c r="D35" s="5"/>
      <c r="E35" s="5"/>
    </row>
    <row r="36" spans="1:5" x14ac:dyDescent="0.25">
      <c r="A36" s="5"/>
      <c r="B36" s="5"/>
      <c r="C36" s="5"/>
      <c r="D36" s="5"/>
      <c r="E36" s="5"/>
    </row>
    <row r="37" spans="1:5" x14ac:dyDescent="0.25">
      <c r="A37" s="5"/>
      <c r="B37" s="5"/>
      <c r="C37" s="5"/>
      <c r="D37" s="5"/>
      <c r="E37" s="5"/>
    </row>
    <row r="38" spans="1:5" x14ac:dyDescent="0.25">
      <c r="A38" s="5"/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5"/>
      <c r="B43" s="5"/>
      <c r="C43" s="5"/>
      <c r="D43" s="5"/>
      <c r="E43" s="5"/>
    </row>
    <row r="44" spans="1:5" x14ac:dyDescent="0.25">
      <c r="A44" s="5"/>
      <c r="B44" s="5"/>
      <c r="C44" s="5"/>
      <c r="D44" s="5"/>
      <c r="E44" s="5"/>
    </row>
    <row r="45" spans="1:5" x14ac:dyDescent="0.25">
      <c r="A45" s="5"/>
      <c r="B45" s="5"/>
      <c r="C45" s="5"/>
      <c r="D45" s="5"/>
      <c r="E45" s="5"/>
    </row>
    <row r="46" spans="1:5" x14ac:dyDescent="0.25">
      <c r="A46" s="5"/>
      <c r="B46" s="5"/>
      <c r="C46" s="5"/>
      <c r="D46" s="5"/>
      <c r="E46" s="5"/>
    </row>
    <row r="47" spans="1:5" x14ac:dyDescent="0.25">
      <c r="A47" s="5"/>
      <c r="B47" s="5"/>
      <c r="C47" s="5"/>
      <c r="D47" s="5"/>
      <c r="E47" s="5"/>
    </row>
    <row r="48" spans="1:5" x14ac:dyDescent="0.25">
      <c r="A48" s="5"/>
      <c r="B48" s="5"/>
      <c r="C48" s="5"/>
      <c r="D48" s="5"/>
      <c r="E48" s="5"/>
    </row>
    <row r="49" spans="1:5" x14ac:dyDescent="0.25">
      <c r="A49" s="5"/>
      <c r="B49" s="5"/>
      <c r="C49" s="5"/>
      <c r="D49" s="5"/>
      <c r="E49" s="5"/>
    </row>
    <row r="50" spans="1:5" x14ac:dyDescent="0.25">
      <c r="A50" s="5"/>
      <c r="B50" s="5"/>
      <c r="C50" s="5"/>
      <c r="D50" s="5"/>
      <c r="E50" s="5"/>
    </row>
    <row r="51" spans="1:5" x14ac:dyDescent="0.25">
      <c r="A51" s="5"/>
      <c r="B51" s="5"/>
      <c r="C51" s="5"/>
      <c r="D51" s="5"/>
      <c r="E51" s="5"/>
    </row>
    <row r="52" spans="1:5" x14ac:dyDescent="0.25">
      <c r="A52" s="5"/>
      <c r="B52" s="5"/>
      <c r="C52" s="5"/>
      <c r="D52" s="5"/>
      <c r="E52" s="5"/>
    </row>
    <row r="53" spans="1:5" x14ac:dyDescent="0.25">
      <c r="A53" s="5"/>
      <c r="B53" s="5"/>
      <c r="C53" s="5"/>
      <c r="D53" s="5"/>
      <c r="E53" s="5"/>
    </row>
    <row r="54" spans="1:5" x14ac:dyDescent="0.25">
      <c r="A54" s="5"/>
      <c r="B54" s="5"/>
      <c r="C54" s="5"/>
      <c r="D54" s="5"/>
      <c r="E54" s="5"/>
    </row>
    <row r="55" spans="1:5" x14ac:dyDescent="0.25">
      <c r="A55" s="5"/>
      <c r="B55" s="5"/>
      <c r="C55" s="5"/>
      <c r="D55" s="5"/>
      <c r="E55" s="5"/>
    </row>
    <row r="56" spans="1:5" x14ac:dyDescent="0.25">
      <c r="A56" s="5"/>
      <c r="B56" s="5"/>
      <c r="C56" s="5"/>
      <c r="D56" s="5"/>
      <c r="E56" s="5"/>
    </row>
    <row r="57" spans="1:5" x14ac:dyDescent="0.25">
      <c r="A57" s="5"/>
      <c r="B57" s="5"/>
      <c r="C57" s="5"/>
      <c r="D57" s="5"/>
      <c r="E57" s="5"/>
    </row>
    <row r="58" spans="1:5" x14ac:dyDescent="0.25">
      <c r="A58" s="5"/>
      <c r="B58" s="5"/>
      <c r="C58" s="5"/>
      <c r="D58" s="5"/>
      <c r="E58" s="5"/>
    </row>
    <row r="59" spans="1:5" x14ac:dyDescent="0.25">
      <c r="A59" s="5"/>
      <c r="B59" s="5"/>
      <c r="C59" s="5"/>
      <c r="D59" s="5"/>
      <c r="E59" s="5"/>
    </row>
    <row r="60" spans="1:5" x14ac:dyDescent="0.25">
      <c r="A60" s="5"/>
      <c r="B60" s="5"/>
      <c r="C60" s="5"/>
      <c r="D60" s="5"/>
      <c r="E60" s="5"/>
    </row>
    <row r="61" spans="1:5" x14ac:dyDescent="0.25">
      <c r="A61" s="5"/>
      <c r="B61" s="5"/>
      <c r="C61" s="5"/>
      <c r="D61" s="5"/>
      <c r="E61" s="5"/>
    </row>
    <row r="62" spans="1:5" x14ac:dyDescent="0.25">
      <c r="A62" s="5"/>
      <c r="B62" s="5"/>
      <c r="C62" s="5"/>
      <c r="D62" s="5"/>
      <c r="E62" s="5"/>
    </row>
    <row r="63" spans="1:5" x14ac:dyDescent="0.25">
      <c r="A63" s="5"/>
      <c r="B63" s="5"/>
      <c r="C63" s="5"/>
      <c r="D63" s="5"/>
      <c r="E63" s="5"/>
    </row>
    <row r="64" spans="1:5" x14ac:dyDescent="0.25">
      <c r="A64" s="5"/>
      <c r="B64" s="5"/>
      <c r="C64" s="5"/>
      <c r="D64" s="5"/>
      <c r="E64" s="5"/>
    </row>
    <row r="65" spans="1:5" x14ac:dyDescent="0.25">
      <c r="A65" s="5"/>
      <c r="B65" s="5"/>
      <c r="C65" s="5"/>
      <c r="D65" s="5"/>
      <c r="E65" s="5"/>
    </row>
    <row r="66" spans="1:5" x14ac:dyDescent="0.25">
      <c r="A66" s="5"/>
      <c r="B66" s="5"/>
      <c r="C66" s="5"/>
      <c r="D66" s="5"/>
      <c r="E66" s="5"/>
    </row>
    <row r="67" spans="1:5" x14ac:dyDescent="0.25">
      <c r="A67" s="5"/>
      <c r="B67" s="5"/>
      <c r="C67" s="5"/>
      <c r="D67" s="5"/>
      <c r="E67" s="5"/>
    </row>
    <row r="68" spans="1:5" x14ac:dyDescent="0.25">
      <c r="A68" s="5"/>
      <c r="B68" s="5"/>
      <c r="C68" s="5"/>
      <c r="D68" s="5"/>
      <c r="E68" s="5"/>
    </row>
    <row r="69" spans="1:5" x14ac:dyDescent="0.25">
      <c r="A69" s="5"/>
      <c r="B69" s="5"/>
      <c r="C69" s="5"/>
      <c r="D69" s="5"/>
      <c r="E69" s="5"/>
    </row>
    <row r="70" spans="1:5" x14ac:dyDescent="0.25">
      <c r="A70" s="5"/>
      <c r="B70" s="5"/>
      <c r="C70" s="5"/>
      <c r="D70" s="5"/>
      <c r="E70" s="5"/>
    </row>
    <row r="71" spans="1:5" x14ac:dyDescent="0.25">
      <c r="A71" s="5"/>
      <c r="B71" s="5"/>
      <c r="C71" s="5"/>
      <c r="D71" s="5"/>
      <c r="E71" s="5"/>
    </row>
    <row r="72" spans="1:5" x14ac:dyDescent="0.25">
      <c r="A72" s="5"/>
      <c r="B72" s="5"/>
      <c r="C72" s="5"/>
      <c r="D72" s="5"/>
      <c r="E72" s="5"/>
    </row>
    <row r="73" spans="1:5" x14ac:dyDescent="0.25">
      <c r="A73" s="5"/>
      <c r="B73" s="5"/>
      <c r="C73" s="5"/>
      <c r="D73" s="5"/>
      <c r="E73" s="5"/>
    </row>
    <row r="74" spans="1:5" x14ac:dyDescent="0.25">
      <c r="A74" s="5"/>
      <c r="B74" s="5"/>
      <c r="C74" s="5"/>
      <c r="D74" s="5"/>
      <c r="E74" s="5"/>
    </row>
    <row r="75" spans="1:5" x14ac:dyDescent="0.25">
      <c r="A75" s="5"/>
      <c r="B75" s="5"/>
      <c r="C75" s="5"/>
      <c r="D75" s="5"/>
      <c r="E75" s="5"/>
    </row>
    <row r="76" spans="1:5" x14ac:dyDescent="0.25">
      <c r="A76" s="5"/>
      <c r="B76" s="5"/>
      <c r="C76" s="5"/>
      <c r="D76" s="5"/>
      <c r="E76" s="5"/>
    </row>
    <row r="77" spans="1:5" x14ac:dyDescent="0.25">
      <c r="A77" s="5"/>
      <c r="B77" s="5"/>
      <c r="C77" s="5"/>
      <c r="D77" s="5"/>
      <c r="E77" s="5"/>
    </row>
  </sheetData>
  <sheetProtection algorithmName="SHA-512" hashValue="XbZHV/Ml1SL0Mo6CuNeTKA99Mt2+ECjupvoXOtD6wkQwPOpkpeS3B0kzPKgMeiJONfmzTWjgZQIYSPQvNPzCoQ==" saltValue="3N04Qdk59NzeP7+uEsjbVg==" spinCount="100000" sheet="1" formatCells="0" formatColumns="0" formatRows="0" selectLockedCells="1"/>
  <mergeCells count="13">
    <mergeCell ref="A29:C29"/>
    <mergeCell ref="A30:C30"/>
    <mergeCell ref="A26:C26"/>
    <mergeCell ref="A2:C2"/>
    <mergeCell ref="A23:C23"/>
    <mergeCell ref="A24:C24"/>
    <mergeCell ref="A5:C5"/>
    <mergeCell ref="A7:C7"/>
    <mergeCell ref="A9:C9"/>
    <mergeCell ref="A12:C12"/>
    <mergeCell ref="A15:C15"/>
    <mergeCell ref="A18:C18"/>
    <mergeCell ref="A21:C21"/>
  </mergeCells>
  <pageMargins left="0.70866141732283472" right="0.70866141732283472" top="0.78740157480314965" bottom="0.78740157480314965" header="0.31496062992125984" footer="0.31496062992125984"/>
  <pageSetup paperSize="9" scale="92" fitToHeight="0" orientation="portrait" r:id="rId1"/>
  <headerFooter>
    <oddHeader>&amp;R"Koncové zařízení pro využití nebo odstranění směsného komunálního odpadu města Liberec"
Příloha č.6_Výkaz výměr, Výkaz výměr - Stanovení nabídkové ceny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D49"/>
  <sheetViews>
    <sheetView workbookViewId="0">
      <selection activeCell="C26" sqref="C26:D26"/>
    </sheetView>
  </sheetViews>
  <sheetFormatPr defaultRowHeight="15" x14ac:dyDescent="0.25"/>
  <cols>
    <col min="1" max="1" width="9.140625" style="7"/>
    <col min="2" max="2" width="42.42578125" style="7" customWidth="1"/>
    <col min="3" max="3" width="9.140625" style="7"/>
    <col min="4" max="4" width="24.7109375" style="7" customWidth="1"/>
    <col min="5" max="16384" width="9.140625" style="7"/>
  </cols>
  <sheetData>
    <row r="4" spans="1:4" ht="45.75" customHeight="1" thickBot="1" x14ac:dyDescent="0.3">
      <c r="A4" s="125" t="s">
        <v>4</v>
      </c>
      <c r="B4" s="125"/>
      <c r="C4" s="125"/>
      <c r="D4" s="125"/>
    </row>
    <row r="5" spans="1:4" ht="15.75" thickTop="1" x14ac:dyDescent="0.25"/>
    <row r="7" spans="1:4" ht="15.75" x14ac:dyDescent="0.25">
      <c r="A7" s="126" t="s">
        <v>55</v>
      </c>
      <c r="B7" s="127"/>
      <c r="C7" s="128">
        <f>'Stanovení ceny '!C44</f>
        <v>7082575</v>
      </c>
      <c r="D7" s="128"/>
    </row>
    <row r="8" spans="1:4" ht="15.75" x14ac:dyDescent="0.25">
      <c r="A8" s="126" t="s">
        <v>60</v>
      </c>
      <c r="B8" s="127"/>
      <c r="C8" s="138"/>
      <c r="D8" s="138"/>
    </row>
    <row r="9" spans="1:4" ht="15.75" x14ac:dyDescent="0.25">
      <c r="A9" s="126" t="s">
        <v>56</v>
      </c>
      <c r="B9" s="127"/>
      <c r="C9" s="128">
        <f>C7+C8</f>
        <v>7082575</v>
      </c>
      <c r="D9" s="128"/>
    </row>
    <row r="10" spans="1:4" ht="15.75" x14ac:dyDescent="0.25">
      <c r="A10" s="129"/>
      <c r="B10" s="129"/>
      <c r="C10" s="129"/>
      <c r="D10" s="129"/>
    </row>
    <row r="11" spans="1:4" ht="15.75" x14ac:dyDescent="0.25">
      <c r="A11" s="126" t="s">
        <v>46</v>
      </c>
      <c r="B11" s="127"/>
      <c r="C11" s="130">
        <f>'Stanovení ceny '!D44</f>
        <v>15840879.999999996</v>
      </c>
      <c r="D11" s="131"/>
    </row>
    <row r="12" spans="1:4" ht="15.75" x14ac:dyDescent="0.25">
      <c r="A12" s="126" t="s">
        <v>47</v>
      </c>
      <c r="B12" s="127"/>
      <c r="C12" s="138"/>
      <c r="D12" s="138"/>
    </row>
    <row r="13" spans="1:4" ht="15.75" x14ac:dyDescent="0.25">
      <c r="A13" s="126" t="s">
        <v>48</v>
      </c>
      <c r="B13" s="127"/>
      <c r="C13" s="128">
        <f>C11+C12</f>
        <v>15840879.999999996</v>
      </c>
      <c r="D13" s="128"/>
    </row>
    <row r="14" spans="1:4" ht="15.75" x14ac:dyDescent="0.25">
      <c r="A14" s="129"/>
      <c r="B14" s="129"/>
      <c r="C14" s="129"/>
      <c r="D14" s="129"/>
    </row>
    <row r="15" spans="1:4" ht="15.75" x14ac:dyDescent="0.25">
      <c r="A15" s="126" t="s">
        <v>49</v>
      </c>
      <c r="B15" s="127"/>
      <c r="C15" s="130">
        <f>'Stanovení ceny '!E44</f>
        <v>17732790</v>
      </c>
      <c r="D15" s="131"/>
    </row>
    <row r="16" spans="1:4" ht="15.75" x14ac:dyDescent="0.25">
      <c r="A16" s="126" t="s">
        <v>50</v>
      </c>
      <c r="B16" s="127"/>
      <c r="C16" s="138"/>
      <c r="D16" s="138"/>
    </row>
    <row r="17" spans="1:4" ht="15.75" x14ac:dyDescent="0.25">
      <c r="A17" s="126" t="s">
        <v>51</v>
      </c>
      <c r="B17" s="127"/>
      <c r="C17" s="128">
        <f>C15+C16</f>
        <v>17732790</v>
      </c>
      <c r="D17" s="128"/>
    </row>
    <row r="18" spans="1:4" ht="15.75" x14ac:dyDescent="0.25">
      <c r="A18" s="129"/>
      <c r="B18" s="129"/>
      <c r="C18" s="129"/>
      <c r="D18" s="129"/>
    </row>
    <row r="19" spans="1:4" ht="15.75" x14ac:dyDescent="0.25">
      <c r="A19" s="126" t="s">
        <v>52</v>
      </c>
      <c r="B19" s="127"/>
      <c r="C19" s="130">
        <f>'Stanovení ceny '!F44</f>
        <v>19489420</v>
      </c>
      <c r="D19" s="131"/>
    </row>
    <row r="20" spans="1:4" ht="15.75" x14ac:dyDescent="0.25">
      <c r="A20" s="126" t="s">
        <v>53</v>
      </c>
      <c r="B20" s="127"/>
      <c r="C20" s="138"/>
      <c r="D20" s="138"/>
    </row>
    <row r="21" spans="1:4" ht="15.75" x14ac:dyDescent="0.25">
      <c r="A21" s="126" t="s">
        <v>54</v>
      </c>
      <c r="B21" s="127"/>
      <c r="C21" s="128">
        <f>C19+C20</f>
        <v>19489420</v>
      </c>
      <c r="D21" s="128"/>
    </row>
    <row r="22" spans="1:4" ht="15.75" x14ac:dyDescent="0.25">
      <c r="A22" s="93"/>
      <c r="B22" s="93"/>
      <c r="C22" s="93"/>
      <c r="D22" s="93"/>
    </row>
    <row r="23" spans="1:4" ht="15.75" x14ac:dyDescent="0.25">
      <c r="A23" s="93"/>
      <c r="B23" s="93"/>
      <c r="C23" s="93"/>
      <c r="D23" s="93"/>
    </row>
    <row r="24" spans="1:4" ht="30" customHeight="1" x14ac:dyDescent="0.25">
      <c r="A24" s="132" t="s">
        <v>57</v>
      </c>
      <c r="B24" s="132"/>
      <c r="C24" s="133">
        <f>C7+C11+C15+C19</f>
        <v>60145665</v>
      </c>
      <c r="D24" s="133"/>
    </row>
    <row r="25" spans="1:4" ht="9" customHeight="1" x14ac:dyDescent="0.25">
      <c r="A25" s="134"/>
      <c r="B25" s="134"/>
      <c r="C25" s="134"/>
      <c r="D25" s="134"/>
    </row>
    <row r="26" spans="1:4" ht="30" customHeight="1" x14ac:dyDescent="0.25">
      <c r="A26" s="132" t="s">
        <v>58</v>
      </c>
      <c r="B26" s="132"/>
      <c r="C26" s="139">
        <v>0</v>
      </c>
      <c r="D26" s="140"/>
    </row>
    <row r="27" spans="1:4" ht="9" customHeight="1" x14ac:dyDescent="0.25">
      <c r="A27" s="134"/>
      <c r="B27" s="134"/>
      <c r="C27" s="134"/>
      <c r="D27" s="134"/>
    </row>
    <row r="28" spans="1:4" ht="30" customHeight="1" x14ac:dyDescent="0.25">
      <c r="A28" s="132" t="s">
        <v>59</v>
      </c>
      <c r="B28" s="132"/>
      <c r="C28" s="133">
        <f>C24+C26</f>
        <v>60145665</v>
      </c>
      <c r="D28" s="133"/>
    </row>
    <row r="29" spans="1:4" x14ac:dyDescent="0.25">
      <c r="A29" s="5"/>
      <c r="B29" s="5"/>
      <c r="C29" s="5"/>
      <c r="D29" s="5"/>
    </row>
    <row r="30" spans="1:4" x14ac:dyDescent="0.25">
      <c r="A30" s="135" t="s">
        <v>5</v>
      </c>
      <c r="B30" s="135"/>
      <c r="C30" s="135"/>
      <c r="D30" s="135"/>
    </row>
    <row r="31" spans="1:4" x14ac:dyDescent="0.25">
      <c r="A31" s="136"/>
      <c r="B31" s="136"/>
      <c r="C31" s="136"/>
      <c r="D31" s="136"/>
    </row>
    <row r="32" spans="1:4" x14ac:dyDescent="0.25">
      <c r="A32" s="136"/>
      <c r="B32" s="136"/>
      <c r="C32" s="136"/>
      <c r="D32" s="136"/>
    </row>
    <row r="33" spans="1:4" x14ac:dyDescent="0.25">
      <c r="A33" s="136"/>
      <c r="B33" s="136"/>
      <c r="C33" s="136"/>
      <c r="D33" s="136"/>
    </row>
    <row r="34" spans="1:4" x14ac:dyDescent="0.25">
      <c r="A34" s="136"/>
      <c r="B34" s="136"/>
      <c r="C34" s="136"/>
      <c r="D34" s="136"/>
    </row>
    <row r="36" spans="1:4" x14ac:dyDescent="0.25">
      <c r="A36" s="137" t="s">
        <v>15</v>
      </c>
      <c r="B36" s="137"/>
      <c r="C36" s="137"/>
      <c r="D36" s="137"/>
    </row>
    <row r="37" spans="1:4" x14ac:dyDescent="0.25">
      <c r="A37" s="137"/>
      <c r="B37" s="137"/>
      <c r="C37" s="137"/>
      <c r="D37" s="137"/>
    </row>
    <row r="38" spans="1:4" x14ac:dyDescent="0.25">
      <c r="A38" s="137"/>
      <c r="B38" s="137"/>
      <c r="C38" s="137"/>
      <c r="D38" s="137"/>
    </row>
    <row r="39" spans="1:4" x14ac:dyDescent="0.25">
      <c r="A39" s="137"/>
      <c r="B39" s="137"/>
      <c r="C39" s="137"/>
      <c r="D39" s="137"/>
    </row>
    <row r="40" spans="1:4" x14ac:dyDescent="0.25">
      <c r="A40" s="137"/>
      <c r="B40" s="137"/>
      <c r="C40" s="137"/>
      <c r="D40" s="137"/>
    </row>
    <row r="41" spans="1:4" x14ac:dyDescent="0.25">
      <c r="A41" s="137"/>
      <c r="B41" s="137"/>
      <c r="C41" s="137"/>
      <c r="D41" s="137"/>
    </row>
    <row r="43" spans="1:4" x14ac:dyDescent="0.25">
      <c r="A43" s="141" t="s">
        <v>6</v>
      </c>
      <c r="B43" s="142"/>
      <c r="C43" s="142"/>
      <c r="D43" s="142"/>
    </row>
    <row r="44" spans="1:4" x14ac:dyDescent="0.25">
      <c r="A44" s="142"/>
      <c r="B44" s="142"/>
      <c r="C44" s="142"/>
      <c r="D44" s="142"/>
    </row>
    <row r="45" spans="1:4" x14ac:dyDescent="0.25">
      <c r="A45" s="142"/>
      <c r="B45" s="142"/>
      <c r="C45" s="142"/>
      <c r="D45" s="142"/>
    </row>
    <row r="46" spans="1:4" x14ac:dyDescent="0.25">
      <c r="A46" s="142"/>
      <c r="B46" s="142"/>
      <c r="C46" s="142"/>
      <c r="D46" s="142"/>
    </row>
    <row r="47" spans="1:4" x14ac:dyDescent="0.25">
      <c r="A47" s="142"/>
      <c r="B47" s="142"/>
      <c r="C47" s="142"/>
      <c r="D47" s="142"/>
    </row>
    <row r="48" spans="1:4" x14ac:dyDescent="0.25">
      <c r="A48" s="142"/>
      <c r="B48" s="142"/>
      <c r="C48" s="142"/>
      <c r="D48" s="142"/>
    </row>
    <row r="49" spans="1:4" x14ac:dyDescent="0.25">
      <c r="A49" s="142"/>
      <c r="B49" s="142"/>
      <c r="C49" s="142"/>
      <c r="D49" s="142"/>
    </row>
  </sheetData>
  <sheetProtection algorithmName="SHA-512" hashValue="pOeGicSFY0fbB43Oux9TPP/KNpjLxjW1Ot4YqSYqJ4iy2cTtZlCYjgzi8A2VAe41clP601S7dYAMogKqgeW+sg==" saltValue="nzqh/GLlr+FuBUSRJb4V8w==" spinCount="100000" sheet="1" formatCells="0" formatColumns="0" formatRows="0" selectLockedCells="1"/>
  <mergeCells count="34">
    <mergeCell ref="A30:D30"/>
    <mergeCell ref="A36:D41"/>
    <mergeCell ref="A43:D49"/>
    <mergeCell ref="C7:D7"/>
    <mergeCell ref="A24:B24"/>
    <mergeCell ref="A26:B26"/>
    <mergeCell ref="A28:B28"/>
    <mergeCell ref="C24:D24"/>
    <mergeCell ref="C26:D26"/>
    <mergeCell ref="C28:D28"/>
    <mergeCell ref="A11:B11"/>
    <mergeCell ref="C11:D11"/>
    <mergeCell ref="A12:B12"/>
    <mergeCell ref="C12:D12"/>
    <mergeCell ref="A13:B13"/>
    <mergeCell ref="C13:D13"/>
    <mergeCell ref="A4:D4"/>
    <mergeCell ref="A7:B7"/>
    <mergeCell ref="A8:B8"/>
    <mergeCell ref="A9:B9"/>
    <mergeCell ref="C8:D8"/>
    <mergeCell ref="C9:D9"/>
    <mergeCell ref="A15:B15"/>
    <mergeCell ref="C15:D15"/>
    <mergeCell ref="A16:B16"/>
    <mergeCell ref="C16:D16"/>
    <mergeCell ref="A21:B21"/>
    <mergeCell ref="C21:D21"/>
    <mergeCell ref="A17:B17"/>
    <mergeCell ref="C17:D17"/>
    <mergeCell ref="A19:B19"/>
    <mergeCell ref="C19:D19"/>
    <mergeCell ref="A20:B20"/>
    <mergeCell ref="C20:D20"/>
  </mergeCells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6"/>
  <sheetViews>
    <sheetView zoomScale="85" zoomScaleNormal="85" workbookViewId="0">
      <selection activeCell="D18" sqref="D18"/>
    </sheetView>
  </sheetViews>
  <sheetFormatPr defaultRowHeight="15" x14ac:dyDescent="0.25"/>
  <cols>
    <col min="1" max="1" width="25.140625" style="7" customWidth="1"/>
    <col min="2" max="2" width="40.42578125" style="7" customWidth="1"/>
    <col min="3" max="3" width="19" style="7" customWidth="1"/>
    <col min="4" max="5" width="18.7109375" style="7" customWidth="1"/>
    <col min="6" max="6" width="18.5703125" style="7" customWidth="1"/>
    <col min="7" max="7" width="19.140625" style="7" customWidth="1"/>
    <col min="8" max="16384" width="9.140625" style="7"/>
  </cols>
  <sheetData>
    <row r="1" spans="1:6" x14ac:dyDescent="0.25">
      <c r="A1" s="5"/>
      <c r="B1" s="5"/>
      <c r="C1" s="5"/>
      <c r="D1" s="5"/>
      <c r="E1" s="5"/>
      <c r="F1" s="5"/>
    </row>
    <row r="2" spans="1:6" ht="39.75" customHeight="1" x14ac:dyDescent="0.25">
      <c r="A2" s="109" t="s">
        <v>2</v>
      </c>
      <c r="B2" s="109"/>
      <c r="C2" s="109"/>
      <c r="D2" s="109"/>
      <c r="E2" s="109"/>
      <c r="F2" s="5"/>
    </row>
    <row r="3" spans="1:6" x14ac:dyDescent="0.25">
      <c r="A3" s="5"/>
      <c r="B3" s="5"/>
      <c r="C3" s="5"/>
      <c r="D3" s="5"/>
      <c r="E3" s="5"/>
      <c r="F3" s="5"/>
    </row>
    <row r="4" spans="1:6" x14ac:dyDescent="0.25">
      <c r="A4" s="5"/>
      <c r="B4" s="5"/>
      <c r="C4" s="5"/>
      <c r="D4" s="5"/>
      <c r="E4" s="5"/>
      <c r="F4" s="5"/>
    </row>
    <row r="5" spans="1:6" ht="15.75" x14ac:dyDescent="0.25">
      <c r="A5" s="17"/>
      <c r="B5" s="18"/>
      <c r="C5" s="17"/>
      <c r="D5" s="19"/>
      <c r="E5" s="17"/>
      <c r="F5" s="20"/>
    </row>
    <row r="6" spans="1:6" ht="16.5" customHeight="1" x14ac:dyDescent="0.25">
      <c r="A6" s="113" t="s">
        <v>37</v>
      </c>
      <c r="B6" s="113"/>
      <c r="C6" s="113"/>
      <c r="D6" s="113"/>
      <c r="E6" s="113"/>
      <c r="F6" s="113"/>
    </row>
    <row r="7" spans="1:6" ht="10.5" customHeight="1" thickBot="1" x14ac:dyDescent="0.3">
      <c r="A7" s="1"/>
      <c r="B7" s="1"/>
      <c r="C7" s="1"/>
      <c r="D7" s="1"/>
      <c r="E7" s="1"/>
      <c r="F7" s="1"/>
    </row>
    <row r="8" spans="1:6" ht="39" customHeight="1" thickBot="1" x14ac:dyDescent="0.3">
      <c r="A8" s="21" t="s">
        <v>28</v>
      </c>
      <c r="B8" s="22">
        <v>20000</v>
      </c>
      <c r="C8" s="1"/>
      <c r="D8" s="1"/>
      <c r="E8" s="1"/>
      <c r="F8" s="1"/>
    </row>
    <row r="9" spans="1:6" ht="15.75" customHeight="1" thickBot="1" x14ac:dyDescent="0.3">
      <c r="A9" s="23"/>
      <c r="B9" s="24"/>
      <c r="C9" s="1"/>
      <c r="D9" s="1"/>
      <c r="E9" s="1"/>
      <c r="F9" s="1"/>
    </row>
    <row r="10" spans="1:6" ht="98.25" customHeight="1" thickBot="1" x14ac:dyDescent="0.3">
      <c r="A10" s="110" t="s">
        <v>65</v>
      </c>
      <c r="B10" s="111"/>
      <c r="C10" s="111"/>
      <c r="D10" s="111"/>
      <c r="E10" s="111"/>
      <c r="F10" s="112"/>
    </row>
    <row r="11" spans="1:6" ht="15.75" customHeight="1" x14ac:dyDescent="0.25">
      <c r="A11" s="25"/>
      <c r="B11" s="26"/>
      <c r="C11" s="26"/>
      <c r="D11" s="26"/>
      <c r="E11" s="26"/>
      <c r="F11" s="26"/>
    </row>
    <row r="12" spans="1:6" ht="15.75" customHeight="1" thickBot="1" x14ac:dyDescent="0.3">
      <c r="A12" s="25"/>
      <c r="B12" s="26"/>
      <c r="C12" s="26"/>
      <c r="D12" s="26"/>
      <c r="E12" s="26"/>
      <c r="F12" s="26"/>
    </row>
    <row r="13" spans="1:6" ht="16.5" thickBot="1" x14ac:dyDescent="0.3">
      <c r="A13" s="27" t="s">
        <v>11</v>
      </c>
      <c r="B13" s="28"/>
      <c r="C13" s="29" t="s">
        <v>40</v>
      </c>
      <c r="D13" s="29" t="s">
        <v>41</v>
      </c>
      <c r="E13" s="29" t="s">
        <v>42</v>
      </c>
      <c r="F13" s="29" t="s">
        <v>43</v>
      </c>
    </row>
    <row r="14" spans="1:6" ht="16.5" thickBot="1" x14ac:dyDescent="0.3">
      <c r="A14" s="30" t="s">
        <v>18</v>
      </c>
      <c r="B14" s="31" t="s">
        <v>17</v>
      </c>
      <c r="C14" s="32">
        <f>C15</f>
        <v>10000</v>
      </c>
      <c r="D14" s="33">
        <f>D15</f>
        <v>20000</v>
      </c>
      <c r="E14" s="33">
        <f>E15</f>
        <v>20000</v>
      </c>
      <c r="F14" s="33">
        <f>F15</f>
        <v>20000</v>
      </c>
    </row>
    <row r="15" spans="1:6" ht="32.25" thickBot="1" x14ac:dyDescent="0.3">
      <c r="A15" s="86"/>
      <c r="B15" s="34" t="s">
        <v>30</v>
      </c>
      <c r="C15" s="35">
        <f>(B8/2-C18)</f>
        <v>10000</v>
      </c>
      <c r="D15" s="36">
        <f>(B8-D18)</f>
        <v>20000</v>
      </c>
      <c r="E15" s="36">
        <f>(B8-E18)</f>
        <v>20000</v>
      </c>
      <c r="F15" s="36">
        <f>(B8-F18)</f>
        <v>20000</v>
      </c>
    </row>
    <row r="16" spans="1:6" ht="16.5" thickBot="1" x14ac:dyDescent="0.3">
      <c r="A16" s="87"/>
      <c r="B16" s="34" t="s">
        <v>19</v>
      </c>
      <c r="C16" s="37">
        <f>('Výkaz výměr'!C10)</f>
        <v>0</v>
      </c>
      <c r="D16" s="38">
        <f>('Výkaz výměr'!C13)</f>
        <v>0</v>
      </c>
      <c r="E16" s="38">
        <f>('Výkaz výměr'!C16)</f>
        <v>0</v>
      </c>
      <c r="F16" s="38">
        <f>('Výkaz výměr'!C19)</f>
        <v>0</v>
      </c>
    </row>
    <row r="17" spans="1:7" ht="16.5" thickBot="1" x14ac:dyDescent="0.3">
      <c r="A17" s="87"/>
      <c r="B17" s="39" t="s">
        <v>18</v>
      </c>
      <c r="C17" s="40">
        <f>C16*C15</f>
        <v>0</v>
      </c>
      <c r="D17" s="41">
        <f t="shared" ref="D17:F17" si="0">D16*D15</f>
        <v>0</v>
      </c>
      <c r="E17" s="41">
        <f t="shared" si="0"/>
        <v>0</v>
      </c>
      <c r="F17" s="41">
        <f t="shared" si="0"/>
        <v>0</v>
      </c>
    </row>
    <row r="18" spans="1:7" ht="45.75" thickBot="1" x14ac:dyDescent="0.3">
      <c r="A18" s="88"/>
      <c r="B18" s="44" t="s">
        <v>16</v>
      </c>
      <c r="C18" s="45">
        <v>0</v>
      </c>
      <c r="D18" s="45">
        <v>0</v>
      </c>
      <c r="E18" s="45">
        <v>0</v>
      </c>
      <c r="F18" s="45">
        <v>0</v>
      </c>
      <c r="G18" s="90" t="s">
        <v>66</v>
      </c>
    </row>
    <row r="19" spans="1:7" ht="16.5" thickBot="1" x14ac:dyDescent="0.3">
      <c r="A19" s="89"/>
      <c r="B19" s="34" t="s">
        <v>19</v>
      </c>
      <c r="C19" s="46">
        <f>('Výkaz výměr'!C11)</f>
        <v>0</v>
      </c>
      <c r="D19" s="47">
        <f>('Výkaz výměr'!C14)</f>
        <v>0</v>
      </c>
      <c r="E19" s="47">
        <f>('Výkaz výměr'!C17)</f>
        <v>0</v>
      </c>
      <c r="F19" s="47">
        <f>('Výkaz výměr'!C20)</f>
        <v>0</v>
      </c>
    </row>
    <row r="20" spans="1:7" ht="16.5" thickBot="1" x14ac:dyDescent="0.3">
      <c r="A20" s="88"/>
      <c r="B20" s="48" t="s">
        <v>18</v>
      </c>
      <c r="C20" s="49">
        <f>C19*C18</f>
        <v>0</v>
      </c>
      <c r="D20" s="50">
        <f t="shared" ref="D20:F20" si="1">D19*D18</f>
        <v>0</v>
      </c>
      <c r="E20" s="50">
        <f t="shared" si="1"/>
        <v>0</v>
      </c>
      <c r="F20" s="50">
        <f t="shared" si="1"/>
        <v>0</v>
      </c>
    </row>
    <row r="21" spans="1:7" ht="16.5" thickBot="1" x14ac:dyDescent="0.3">
      <c r="A21" s="51"/>
      <c r="B21" s="52" t="s">
        <v>44</v>
      </c>
      <c r="C21" s="53">
        <f>C17+C20</f>
        <v>0</v>
      </c>
      <c r="D21" s="54">
        <f t="shared" ref="D21:F21" si="2">D17+D20</f>
        <v>0</v>
      </c>
      <c r="E21" s="54">
        <f t="shared" si="2"/>
        <v>0</v>
      </c>
      <c r="F21" s="54">
        <f t="shared" si="2"/>
        <v>0</v>
      </c>
    </row>
    <row r="22" spans="1:7" ht="15.75" x14ac:dyDescent="0.25">
      <c r="A22" s="1"/>
      <c r="B22" s="1"/>
      <c r="C22" s="1"/>
      <c r="D22" s="1"/>
      <c r="E22" s="1"/>
      <c r="F22" s="1"/>
    </row>
    <row r="23" spans="1:7" ht="16.5" thickBot="1" x14ac:dyDescent="0.3">
      <c r="A23" s="1"/>
      <c r="B23" s="1"/>
      <c r="C23" s="1"/>
      <c r="D23" s="1"/>
      <c r="E23" s="1"/>
      <c r="F23" s="1"/>
    </row>
    <row r="24" spans="1:7" ht="15.75" customHeight="1" thickBot="1" x14ac:dyDescent="0.3">
      <c r="A24" s="55" t="s">
        <v>34</v>
      </c>
      <c r="B24" s="56">
        <v>108090</v>
      </c>
      <c r="C24" s="1"/>
      <c r="D24" s="1"/>
      <c r="E24" s="1"/>
      <c r="F24" s="1"/>
    </row>
    <row r="25" spans="1:7" ht="15.75" x14ac:dyDescent="0.25">
      <c r="A25" s="1"/>
      <c r="B25" s="1"/>
      <c r="C25" s="1"/>
      <c r="D25" s="143"/>
      <c r="E25" s="1"/>
      <c r="F25" s="1"/>
    </row>
    <row r="26" spans="1:7" ht="16.5" thickBot="1" x14ac:dyDescent="0.3">
      <c r="A26" s="1"/>
      <c r="B26" s="1"/>
      <c r="C26" s="1"/>
      <c r="D26" s="1"/>
      <c r="E26" s="1"/>
      <c r="F26" s="1"/>
    </row>
    <row r="27" spans="1:7" ht="23.25" customHeight="1" thickBot="1" x14ac:dyDescent="0.3">
      <c r="A27" s="57"/>
      <c r="B27" s="58" t="s">
        <v>38</v>
      </c>
      <c r="C27" s="92">
        <f>C14</f>
        <v>10000</v>
      </c>
      <c r="D27" s="92">
        <f>D14</f>
        <v>20000</v>
      </c>
      <c r="E27" s="92">
        <f>E14</f>
        <v>20000</v>
      </c>
      <c r="F27" s="92">
        <f>F14</f>
        <v>20000</v>
      </c>
    </row>
    <row r="28" spans="1:7" ht="19.5" customHeight="1" thickBot="1" x14ac:dyDescent="0.3">
      <c r="A28" s="23"/>
      <c r="B28" s="24"/>
      <c r="C28" s="1"/>
      <c r="D28" s="1"/>
      <c r="E28" s="1"/>
      <c r="F28" s="1"/>
    </row>
    <row r="29" spans="1:7" ht="16.5" thickBot="1" x14ac:dyDescent="0.3">
      <c r="A29" s="59" t="s">
        <v>11</v>
      </c>
      <c r="B29" s="60"/>
      <c r="C29" s="29" t="s">
        <v>40</v>
      </c>
      <c r="D29" s="29" t="s">
        <v>41</v>
      </c>
      <c r="E29" s="29" t="s">
        <v>42</v>
      </c>
      <c r="F29" s="29" t="s">
        <v>43</v>
      </c>
    </row>
    <row r="30" spans="1:7" ht="16.5" thickBot="1" x14ac:dyDescent="0.3">
      <c r="A30" s="16" t="s">
        <v>10</v>
      </c>
      <c r="B30" s="61" t="s">
        <v>20</v>
      </c>
      <c r="C30" s="62">
        <v>7.4999999999999997E-2</v>
      </c>
      <c r="D30" s="63">
        <v>0.14000000000000001</v>
      </c>
      <c r="E30" s="63">
        <v>0.13</v>
      </c>
      <c r="F30" s="64">
        <v>0.12</v>
      </c>
    </row>
    <row r="31" spans="1:7" ht="16.5" thickBot="1" x14ac:dyDescent="0.3">
      <c r="A31" s="51"/>
      <c r="B31" s="61" t="s">
        <v>21</v>
      </c>
      <c r="C31" s="42">
        <v>500</v>
      </c>
      <c r="D31" s="43">
        <v>500</v>
      </c>
      <c r="E31" s="43">
        <v>500</v>
      </c>
      <c r="F31" s="65">
        <v>500</v>
      </c>
    </row>
    <row r="32" spans="1:7" ht="16.5" thickBot="1" x14ac:dyDescent="0.3">
      <c r="A32" s="51"/>
      <c r="B32" s="61" t="s">
        <v>22</v>
      </c>
      <c r="C32" s="42">
        <f>B24*C30</f>
        <v>8106.75</v>
      </c>
      <c r="D32" s="43">
        <f>B24*D30</f>
        <v>15132.600000000002</v>
      </c>
      <c r="E32" s="43">
        <f>B24*E30</f>
        <v>14051.7</v>
      </c>
      <c r="F32" s="65">
        <f>B24*F30</f>
        <v>12970.8</v>
      </c>
    </row>
    <row r="33" spans="1:6" ht="16.5" thickBot="1" x14ac:dyDescent="0.3">
      <c r="A33" s="51"/>
      <c r="B33" s="61" t="s">
        <v>23</v>
      </c>
      <c r="C33" s="37">
        <f>IF(C27&lt;C$32,C27,C$32)</f>
        <v>8106.75</v>
      </c>
      <c r="D33" s="37">
        <f>IF(D27&lt;D$32,D27,D$32)</f>
        <v>15132.600000000002</v>
      </c>
      <c r="E33" s="37">
        <f>IF(E27&lt;E$32,E27,E$32)</f>
        <v>14051.7</v>
      </c>
      <c r="F33" s="66">
        <f>IF(F27&lt;F$32,F27,F$32)</f>
        <v>12970.8</v>
      </c>
    </row>
    <row r="34" spans="1:6" ht="16.5" thickBot="1" x14ac:dyDescent="0.3">
      <c r="A34" s="51"/>
      <c r="B34" s="61" t="s">
        <v>14</v>
      </c>
      <c r="C34" s="42">
        <v>1600</v>
      </c>
      <c r="D34" s="43">
        <v>1700</v>
      </c>
      <c r="E34" s="43">
        <v>1800</v>
      </c>
      <c r="F34" s="65">
        <v>1850</v>
      </c>
    </row>
    <row r="35" spans="1:6" ht="16.5" thickBot="1" x14ac:dyDescent="0.3">
      <c r="A35" s="51"/>
      <c r="B35" s="61" t="s">
        <v>24</v>
      </c>
      <c r="C35" s="42">
        <f>C27-B24*C30</f>
        <v>1893.25</v>
      </c>
      <c r="D35" s="43">
        <f>D27-B24*D30</f>
        <v>4867.3999999999978</v>
      </c>
      <c r="E35" s="43">
        <f>E27-B24*E30</f>
        <v>5948.2999999999993</v>
      </c>
      <c r="F35" s="65">
        <f>F27-B24*F30</f>
        <v>7029.2000000000007</v>
      </c>
    </row>
    <row r="36" spans="1:6" ht="16.5" thickBot="1" x14ac:dyDescent="0.3">
      <c r="A36" s="51"/>
      <c r="B36" s="61" t="s">
        <v>25</v>
      </c>
      <c r="C36" s="37">
        <f>IF(C$35&lt;0,0,C$35)</f>
        <v>1893.25</v>
      </c>
      <c r="D36" s="37">
        <f>IF(D$35&lt;0,0,D$35)</f>
        <v>4867.3999999999978</v>
      </c>
      <c r="E36" s="37">
        <f>IF(E$35&lt;0,0,E$35)</f>
        <v>5948.2999999999993</v>
      </c>
      <c r="F36" s="66">
        <f>IF(F$35&lt;0,0,F$35)</f>
        <v>7029.2000000000007</v>
      </c>
    </row>
    <row r="37" spans="1:6" ht="6" customHeight="1" thickBot="1" x14ac:dyDescent="0.3">
      <c r="A37" s="51"/>
      <c r="B37" s="67"/>
      <c r="C37" s="68"/>
      <c r="D37" s="69"/>
      <c r="E37" s="69"/>
      <c r="F37" s="70"/>
    </row>
    <row r="38" spans="1:6" ht="16.5" thickBot="1" x14ac:dyDescent="0.3">
      <c r="A38" s="1"/>
      <c r="B38" s="61" t="s">
        <v>26</v>
      </c>
      <c r="C38" s="71">
        <f>(C33*C31)</f>
        <v>4053375</v>
      </c>
      <c r="D38" s="71">
        <f t="shared" ref="D38:F38" si="3">(D33*D31)</f>
        <v>7566300.0000000009</v>
      </c>
      <c r="E38" s="71">
        <f t="shared" si="3"/>
        <v>7025850</v>
      </c>
      <c r="F38" s="72">
        <f t="shared" si="3"/>
        <v>6485400</v>
      </c>
    </row>
    <row r="39" spans="1:6" ht="16.5" thickBot="1" x14ac:dyDescent="0.3">
      <c r="A39" s="1"/>
      <c r="B39" s="73" t="s">
        <v>27</v>
      </c>
      <c r="C39" s="74">
        <f>C36*C34</f>
        <v>3029200</v>
      </c>
      <c r="D39" s="74">
        <f t="shared" ref="D39:F39" si="4">D36*D34</f>
        <v>8274579.9999999963</v>
      </c>
      <c r="E39" s="74">
        <f t="shared" si="4"/>
        <v>10706939.999999998</v>
      </c>
      <c r="F39" s="75">
        <f t="shared" si="4"/>
        <v>13004020.000000002</v>
      </c>
    </row>
    <row r="40" spans="1:6" ht="16.5" thickBot="1" x14ac:dyDescent="0.3">
      <c r="A40" s="1"/>
      <c r="B40" s="76" t="s">
        <v>12</v>
      </c>
      <c r="C40" s="77">
        <f>SUM(C38:C39)</f>
        <v>7082575</v>
      </c>
      <c r="D40" s="77">
        <f>SUM(D38:D39)</f>
        <v>15840879.999999996</v>
      </c>
      <c r="E40" s="77">
        <f t="shared" ref="E40:F40" si="5">SUM(E38:E39)</f>
        <v>17732790</v>
      </c>
      <c r="F40" s="77">
        <f t="shared" si="5"/>
        <v>19489420</v>
      </c>
    </row>
    <row r="41" spans="1:6" ht="16.5" thickBot="1" x14ac:dyDescent="0.3">
      <c r="A41" s="1"/>
      <c r="B41" s="78"/>
      <c r="C41" s="79"/>
      <c r="D41" s="79"/>
      <c r="E41" s="79"/>
      <c r="F41" s="79"/>
    </row>
    <row r="42" spans="1:6" ht="16.5" thickBot="1" x14ac:dyDescent="0.3">
      <c r="A42" s="1"/>
      <c r="B42" s="80" t="s">
        <v>39</v>
      </c>
      <c r="C42" s="81">
        <f>C21</f>
        <v>0</v>
      </c>
      <c r="D42" s="81">
        <f>D21</f>
        <v>0</v>
      </c>
      <c r="E42" s="81">
        <f>E21</f>
        <v>0</v>
      </c>
      <c r="F42" s="81">
        <f>F21</f>
        <v>0</v>
      </c>
    </row>
    <row r="43" spans="1:6" ht="16.5" thickBot="1" x14ac:dyDescent="0.3">
      <c r="A43" s="1"/>
      <c r="B43" s="80" t="s">
        <v>10</v>
      </c>
      <c r="C43" s="81">
        <f>C40</f>
        <v>7082575</v>
      </c>
      <c r="D43" s="81">
        <f>D40</f>
        <v>15840879.999999996</v>
      </c>
      <c r="E43" s="81">
        <f>E40</f>
        <v>17732790</v>
      </c>
      <c r="F43" s="81">
        <f>F40</f>
        <v>19489420</v>
      </c>
    </row>
    <row r="44" spans="1:6" ht="16.5" customHeight="1" thickBot="1" x14ac:dyDescent="0.3">
      <c r="A44" s="1"/>
      <c r="B44" s="82" t="s">
        <v>13</v>
      </c>
      <c r="C44" s="83">
        <f>SUM(C42:C43)</f>
        <v>7082575</v>
      </c>
      <c r="D44" s="83">
        <f>SUM(D42:D43)</f>
        <v>15840879.999999996</v>
      </c>
      <c r="E44" s="83">
        <f>SUM(E42:E43)</f>
        <v>17732790</v>
      </c>
      <c r="F44" s="83">
        <f>SUM(F42:F43)</f>
        <v>19489420</v>
      </c>
    </row>
    <row r="45" spans="1:6" ht="15.75" x14ac:dyDescent="0.25">
      <c r="A45" s="1"/>
      <c r="B45" s="84"/>
      <c r="C45" s="85"/>
      <c r="D45" s="85"/>
      <c r="E45" s="1"/>
      <c r="F45" s="1"/>
    </row>
    <row r="46" spans="1:6" ht="15.75" x14ac:dyDescent="0.25">
      <c r="A46" s="108" t="s">
        <v>67</v>
      </c>
      <c r="B46" s="108"/>
      <c r="C46" s="108"/>
      <c r="D46" s="108"/>
      <c r="E46" s="1"/>
      <c r="F46" s="1"/>
    </row>
  </sheetData>
  <sheetProtection algorithmName="SHA-512" hashValue="xL9GcRFn5WaFUg0WTYcyvQCbR+8N3HfA6L8RqrIE5fgIVDCDR27Lo9onU0Zvp1O9TqnjfoCrzWOkB4F2S0UTYw==" saltValue="dBHiA8s5SZcp4+5o8WDwyw==" spinCount="100000" sheet="1" formatCells="0" formatColumns="0" formatRows="0" selectLockedCells="1"/>
  <mergeCells count="4">
    <mergeCell ref="A46:D46"/>
    <mergeCell ref="A2:E2"/>
    <mergeCell ref="A10:F10"/>
    <mergeCell ref="A6:F6"/>
  </mergeCells>
  <dataValidations count="4">
    <dataValidation type="whole" allowBlank="1" showInputMessage="1" showErrorMessage="1" sqref="C18" xr:uid="{00000000-0002-0000-0200-000000000000}">
      <formula1>0</formula1>
      <formula2>B8</formula2>
    </dataValidation>
    <dataValidation type="whole" allowBlank="1" showInputMessage="1" showErrorMessage="1" sqref="D18" xr:uid="{00000000-0002-0000-0200-000001000000}">
      <formula1>0</formula1>
      <formula2>B8</formula2>
    </dataValidation>
    <dataValidation type="whole" allowBlank="1" showInputMessage="1" showErrorMessage="1" sqref="E18" xr:uid="{00000000-0002-0000-0200-000002000000}">
      <formula1>0</formula1>
      <formula2>B8</formula2>
    </dataValidation>
    <dataValidation type="whole" allowBlank="1" showInputMessage="1" showErrorMessage="1" sqref="F18" xr:uid="{00000000-0002-0000-0200-000003000000}">
      <formula1>0</formula1>
      <formula2>B8</formula2>
    </dataValidation>
  </dataValidations>
  <pageMargins left="0.7" right="0.7" top="0.78740157499999996" bottom="0.78740157499999996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Výkaz výměr</vt:lpstr>
      <vt:lpstr>Celkové náklady</vt:lpstr>
      <vt:lpstr>Stanovení ceny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horky</dc:creator>
  <cp:lastModifiedBy>Jana Trachtová</cp:lastModifiedBy>
  <cp:lastPrinted>2024-05-13T10:41:57Z</cp:lastPrinted>
  <dcterms:created xsi:type="dcterms:W3CDTF">2015-06-05T18:19:34Z</dcterms:created>
  <dcterms:modified xsi:type="dcterms:W3CDTF">2026-02-26T13:24:55Z</dcterms:modified>
</cp:coreProperties>
</file>