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Odb_PR\Odd_PRVZ\Jirova.Lucie\zakázky 2025 a 2026\1. Probíhající zakázky\PR SM 4 26 - Dodání a instalace psí hřiště Vesec\Dotaz č. 1\"/>
    </mc:Choice>
  </mc:AlternateContent>
  <bookViews>
    <workbookView xWindow="-120" yWindow="-120" windowWidth="29040" windowHeight="15720" activeTab="4"/>
  </bookViews>
  <sheets>
    <sheet name="VV01_ostatních nákladů" sheetId="1" r:id="rId1"/>
    <sheet name="VV02_ prvky" sheetId="2" r:id="rId2"/>
    <sheet name="VV03_sadovky" sheetId="4" r:id="rId3"/>
    <sheet name="VV04Plot" sheetId="5" r:id="rId4"/>
    <sheet name="Výkaz výměr" sheetId="3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" l="1"/>
  <c r="H19" i="5"/>
  <c r="D11" i="1"/>
  <c r="G33" i="4"/>
  <c r="E34" i="4"/>
  <c r="G17" i="4"/>
  <c r="G18" i="4"/>
  <c r="G19" i="4"/>
  <c r="G20" i="4"/>
  <c r="G21" i="4"/>
  <c r="G22" i="4"/>
  <c r="G23" i="4"/>
  <c r="G25" i="4"/>
  <c r="G26" i="4"/>
  <c r="G27" i="4"/>
  <c r="G28" i="4"/>
  <c r="G29" i="4"/>
  <c r="G30" i="4"/>
  <c r="G32" i="4"/>
  <c r="G42" i="2"/>
  <c r="F12" i="5"/>
  <c r="G12" i="5" s="1"/>
  <c r="E15" i="5"/>
  <c r="E12" i="4"/>
  <c r="G11" i="4"/>
  <c r="G10" i="4"/>
  <c r="G17" i="2"/>
  <c r="G18" i="2"/>
  <c r="G19" i="2"/>
  <c r="G20" i="2"/>
  <c r="G21" i="2"/>
  <c r="G22" i="2"/>
  <c r="G23" i="2"/>
  <c r="G24" i="2"/>
  <c r="G25" i="2"/>
  <c r="E26" i="2"/>
  <c r="E11" i="3"/>
  <c r="E37" i="2"/>
  <c r="E42" i="2" s="1"/>
  <c r="G36" i="2"/>
  <c r="G35" i="2"/>
  <c r="G34" i="2"/>
  <c r="G33" i="2"/>
  <c r="G32" i="2"/>
  <c r="G31" i="2"/>
  <c r="G30" i="2"/>
  <c r="G16" i="2"/>
  <c r="G15" i="2"/>
  <c r="G14" i="2"/>
  <c r="G13" i="2"/>
  <c r="G12" i="2"/>
  <c r="G11" i="2"/>
  <c r="G10" i="2"/>
  <c r="G37" i="2" l="1"/>
  <c r="G34" i="4"/>
  <c r="G26" i="2"/>
  <c r="G12" i="4"/>
  <c r="G43" i="2" l="1"/>
  <c r="D9" i="1" s="1"/>
  <c r="G38" i="4"/>
  <c r="D10" i="1" s="1"/>
  <c r="F13" i="1" s="1"/>
  <c r="F14" i="1" s="1"/>
  <c r="F15" i="1" s="1"/>
  <c r="G52" i="2"/>
</calcChain>
</file>

<file path=xl/sharedStrings.xml><?xml version="1.0" encoding="utf-8"?>
<sst xmlns="http://schemas.openxmlformats.org/spreadsheetml/2006/main" count="230" uniqueCount="124">
  <si>
    <t>REKAPITULACE</t>
  </si>
  <si>
    <t>místo:</t>
  </si>
  <si>
    <t xml:space="preserve">investor: </t>
  </si>
  <si>
    <t>datum:</t>
  </si>
  <si>
    <t>Vypracoval/a:</t>
  </si>
  <si>
    <t>Michaela Niedobová DiS.</t>
  </si>
  <si>
    <t>cena celkem</t>
  </si>
  <si>
    <t>Doprava a režie</t>
  </si>
  <si>
    <t>CELKOVÁ CENA bez DPH</t>
  </si>
  <si>
    <t>DPH 21%</t>
  </si>
  <si>
    <t>CELKOVÁ CENA s DPH</t>
  </si>
  <si>
    <t xml:space="preserve"> </t>
  </si>
  <si>
    <t>Zn.</t>
  </si>
  <si>
    <t>Název latinsky</t>
  </si>
  <si>
    <t>Název česky</t>
  </si>
  <si>
    <t>ks</t>
  </si>
  <si>
    <t>Cena jednotková</t>
  </si>
  <si>
    <t>Cena celkem</t>
  </si>
  <si>
    <t>Sorbus aucuparia</t>
  </si>
  <si>
    <t>C</t>
  </si>
  <si>
    <t>Celkem ks:</t>
  </si>
  <si>
    <t>Celkem Kč:</t>
  </si>
  <si>
    <t>Celkem ks</t>
  </si>
  <si>
    <t>Souhrn ks:</t>
  </si>
  <si>
    <t>CELKEM SOUHRN BEZ DPH:</t>
  </si>
  <si>
    <t>ok</t>
  </si>
  <si>
    <t xml:space="preserve">VÝKAZ VÝMĚR A MATERIÁLU </t>
  </si>
  <si>
    <t>zařazení</t>
  </si>
  <si>
    <t>popis</t>
  </si>
  <si>
    <t>mj</t>
  </si>
  <si>
    <t>počet mj</t>
  </si>
  <si>
    <t>Mlatový povrch</t>
  </si>
  <si>
    <t>m²</t>
  </si>
  <si>
    <t>vegetační plochy CELKEM</t>
  </si>
  <si>
    <t>Trávník</t>
  </si>
  <si>
    <t>vytyčení</t>
  </si>
  <si>
    <t>vytyčení ploch dle projektové dokumentace</t>
  </si>
  <si>
    <t>celek</t>
  </si>
  <si>
    <t>bm</t>
  </si>
  <si>
    <t>m2</t>
  </si>
  <si>
    <t>Psí hřiště Vesec</t>
  </si>
  <si>
    <t>Magistrát města Liberec</t>
  </si>
  <si>
    <t>Prvky hřiště</t>
  </si>
  <si>
    <t xml:space="preserve">Název </t>
  </si>
  <si>
    <t>oddíl</t>
  </si>
  <si>
    <t>L-XL</t>
  </si>
  <si>
    <t xml:space="preserve"> A-rampa (Áčko) L–XL</t>
  </si>
  <si>
    <t>Houpačka L–XL</t>
  </si>
  <si>
    <t>Kladina L–XL</t>
  </si>
  <si>
    <t>Tunel L–XL</t>
  </si>
  <si>
    <t>Trojskok L–XL</t>
  </si>
  <si>
    <t>Slalom 12 tyčí</t>
  </si>
  <si>
    <t>Skokový stůl / distanc L</t>
  </si>
  <si>
    <t>Proskok (ocelový kruh mezi kůly)</t>
  </si>
  <si>
    <t>Domeček</t>
  </si>
  <si>
    <t>společné</t>
  </si>
  <si>
    <t>A-rampa S</t>
  </si>
  <si>
    <t>Houpačka S–M</t>
  </si>
  <si>
    <t>Kladina S–M</t>
  </si>
  <si>
    <t>Tunel S–M</t>
  </si>
  <si>
    <t>Trojskok S–M</t>
  </si>
  <si>
    <t>Slalom pro malé psy</t>
  </si>
  <si>
    <t>Skokový stůl / distanc S</t>
  </si>
  <si>
    <t>S-M</t>
  </si>
  <si>
    <t>Prvky</t>
  </si>
  <si>
    <t>Mobiliář</t>
  </si>
  <si>
    <t>Lavička</t>
  </si>
  <si>
    <t>Altán 1x</t>
  </si>
  <si>
    <t>Sezení pod altánem 1x</t>
  </si>
  <si>
    <t>S-M, L-XL</t>
  </si>
  <si>
    <t>Koš na psí exkrementy 2x</t>
  </si>
  <si>
    <t>Odpadkový koš 2x</t>
  </si>
  <si>
    <t>Informační tabule 2x</t>
  </si>
  <si>
    <t xml:space="preserve">Info cedule označení zón </t>
  </si>
  <si>
    <t>malá plemena</t>
  </si>
  <si>
    <t>velká plemena</t>
  </si>
  <si>
    <t>K1</t>
  </si>
  <si>
    <t>S1</t>
  </si>
  <si>
    <t>obvod kmínku</t>
  </si>
  <si>
    <t>keř</t>
  </si>
  <si>
    <t>strom</t>
  </si>
  <si>
    <t>Spireae nipponica 'SNOWMOUND</t>
  </si>
  <si>
    <t>velikost</t>
  </si>
  <si>
    <t>OK10/13</t>
  </si>
  <si>
    <t>60</t>
  </si>
  <si>
    <t>Sadové úpravy</t>
  </si>
  <si>
    <t>mlatové povrchy</t>
  </si>
  <si>
    <t>travnatá plocha</t>
  </si>
  <si>
    <t>srovnaná plocha</t>
  </si>
  <si>
    <t>urovnání a srovnání plochy</t>
  </si>
  <si>
    <t>jemné terénní úpravy, hrabání</t>
  </si>
  <si>
    <t>válcování</t>
  </si>
  <si>
    <t>založení trávníku výsevem hřištovým osivem včetně</t>
  </si>
  <si>
    <t>skrývka ornice tl 0,2 m a její srovnání na pozemku</t>
  </si>
  <si>
    <t>altan</t>
  </si>
  <si>
    <t>výkopy pro základy sloupků min. 300 × 300 mm. Hloubka založení min. 800 mm (pod nezámrznou hloubku).
Zásyp hutněný po vrstvách</t>
  </si>
  <si>
    <t>ostatní</t>
  </si>
  <si>
    <t>počet</t>
  </si>
  <si>
    <t>jednotky</t>
  </si>
  <si>
    <t>zhutněna vibrační deskou.</t>
  </si>
  <si>
    <t>odpočinková zona pod altánem- Podkladní vrstva (cca 15 cm): Hrubý drcený štěrk, nejčastěji frakce 0/32 mm</t>
  </si>
  <si>
    <t>2 vrstva (cca 5 cm): Jemnější štěrk frakce např. 4/8 mm, který vyrovnává nerovnosti podkladu.</t>
  </si>
  <si>
    <t>Finální vrstva (cca 2–4 cm): Směs prachu a drobného kameniva (frakce 0/2 mm nebo 0/4 mm)</t>
  </si>
  <si>
    <t>mlat pod překážkami, štěrkový podsyp fr. 16–32 mm tl. min. 150 mm, horní vrstva mlat / kačírek fr. 4–8 mm tl. min. 50 mm</t>
  </si>
  <si>
    <t xml:space="preserve">modelace svahů, šířka 05-1 m, svahování zeminou </t>
  </si>
  <si>
    <t>schody</t>
  </si>
  <si>
    <t>ostatní prvky ukotveny dle prvků daným výrobcem</t>
  </si>
  <si>
    <t>cesty mlat, terénní schody, Horní vrstva: mlat / kačírek fr. 4–8 mm, tl. 50 mm, Podkladní vrstva:Podkladní vrstva: štěrkový podsyp fr. 16–32 mm, tl. 150 mm, zhutnění</t>
  </si>
  <si>
    <t>plocha u vstupu jako cesty</t>
  </si>
  <si>
    <t>výměra navržených ploch</t>
  </si>
  <si>
    <t>celkem prvky</t>
  </si>
  <si>
    <t>Sadovky</t>
  </si>
  <si>
    <t>Plot</t>
  </si>
  <si>
    <t>Svařované pletivo Pilonet Middle – výška 150 cm, drát 2,2 mm, oko 50x100 mm</t>
  </si>
  <si>
    <t>plot</t>
  </si>
  <si>
    <t xml:space="preserve">celkem </t>
  </si>
  <si>
    <t>cena</t>
  </si>
  <si>
    <t>kalkulace plotu v příloze</t>
  </si>
  <si>
    <t>výměry upravovaných ploch</t>
  </si>
  <si>
    <t>cna za jdn</t>
  </si>
  <si>
    <t>terénní schody, Horní vrstva: mlat / kačírek fr. 4–8 mm, tl. 50 mm, Šířka stupně: dle modelace (cca 1 200–1 800 mm), Výškový rozdíl mezi stupni: cca 150–250 mm, Podélný spád stupňů: max. 2 %Podkladní vrstva: štěrkový podsyp fr. 16–32 mm, tl. 150 mm, zhutnění</t>
  </si>
  <si>
    <t>svahy</t>
  </si>
  <si>
    <t>Konečná cena:</t>
  </si>
  <si>
    <t>Konečná cena vč.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</si>
</sst>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Kč&quot;"/>
    <numFmt numFmtId="165" formatCode="#,##0.0\ &quot;Kč&quot;"/>
    <numFmt numFmtId="166" formatCode="#,##0\ &quot;Kč&quot;"/>
    <numFmt numFmtId="167" formatCode="#,##0.0"/>
  </numFmts>
  <fonts count="39">
    <font>
      <sz val="11"/>
      <color theme="1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2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9"/>
      <name val="Arial Narrow"/>
      <family val="2"/>
      <charset val="238"/>
    </font>
    <font>
      <b/>
      <sz val="9"/>
      <color rgb="FF000000"/>
      <name val="Arisl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2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FF0000"/>
      <name val="Arial"/>
      <family val="2"/>
      <charset val="238"/>
    </font>
    <font>
      <sz val="10"/>
      <name val="Arial Narrow"/>
      <family val="2"/>
      <charset val="238"/>
    </font>
    <font>
      <sz val="20"/>
      <color rgb="FFFFFFFF"/>
      <name val="Arial"/>
      <family val="2"/>
      <charset val="238"/>
    </font>
    <font>
      <sz val="26"/>
      <color rgb="FFFFFFFF"/>
      <name val="Arial"/>
      <family val="2"/>
      <charset val="238"/>
    </font>
    <font>
      <sz val="24"/>
      <color rgb="FFFFFFFF"/>
      <name val="Arial"/>
      <family val="2"/>
      <charset val="238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D9D9D9"/>
        <bgColor rgb="FFC6D9F1"/>
      </patternFill>
    </fill>
    <fill>
      <patternFill patternType="solid">
        <fgColor rgb="FFA6A6A6"/>
        <bgColor rgb="FFB3A2C7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1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1" fontId="12" fillId="0" borderId="2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164" fontId="15" fillId="2" borderId="8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1" fillId="0" borderId="0" xfId="0" applyFont="1"/>
    <xf numFmtId="0" fontId="20" fillId="0" borderId="0" xfId="0" applyFont="1"/>
    <xf numFmtId="49" fontId="22" fillId="3" borderId="9" xfId="0" applyNumberFormat="1" applyFont="1" applyFill="1" applyBorder="1" applyAlignment="1">
      <alignment horizontal="center" vertical="center"/>
    </xf>
    <xf numFmtId="49" fontId="22" fillId="3" borderId="10" xfId="0" applyNumberFormat="1" applyFont="1" applyFill="1" applyBorder="1" applyAlignment="1">
      <alignment horizontal="left" vertical="center"/>
    </xf>
    <xf numFmtId="49" fontId="22" fillId="3" borderId="10" xfId="0" applyNumberFormat="1" applyFont="1" applyFill="1" applyBorder="1" applyAlignment="1">
      <alignment horizontal="center" vertical="center"/>
    </xf>
    <xf numFmtId="165" fontId="22" fillId="3" borderId="10" xfId="0" applyNumberFormat="1" applyFont="1" applyFill="1" applyBorder="1" applyAlignment="1">
      <alignment horizontal="center" vertical="center"/>
    </xf>
    <xf numFmtId="166" fontId="22" fillId="3" borderId="1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1" fontId="23" fillId="4" borderId="1" xfId="0" applyNumberFormat="1" applyFont="1" applyFill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166" fontId="23" fillId="0" borderId="13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/>
    </xf>
    <xf numFmtId="1" fontId="23" fillId="4" borderId="14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20" fillId="0" borderId="19" xfId="0" applyFont="1" applyBorder="1"/>
    <xf numFmtId="0" fontId="20" fillId="0" borderId="19" xfId="0" applyFont="1" applyBorder="1" applyAlignment="1">
      <alignment horizontal="center"/>
    </xf>
    <xf numFmtId="1" fontId="29" fillId="0" borderId="19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0" fontId="30" fillId="0" borderId="20" xfId="0" applyFont="1" applyBorder="1" applyAlignment="1">
      <alignment horizontal="right" vertical="center"/>
    </xf>
    <xf numFmtId="166" fontId="20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166" fontId="26" fillId="0" borderId="0" xfId="0" applyNumberFormat="1" applyFont="1" applyAlignment="1">
      <alignment horizontal="center"/>
    </xf>
    <xf numFmtId="0" fontId="31" fillId="0" borderId="0" xfId="0" applyFont="1"/>
    <xf numFmtId="0" fontId="10" fillId="0" borderId="0" xfId="0" applyFont="1" applyAlignment="1">
      <alignment horizontal="center"/>
    </xf>
    <xf numFmtId="0" fontId="4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textRotation="90" wrapText="1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49" fontId="23" fillId="0" borderId="14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vertical="center" wrapText="1"/>
    </xf>
    <xf numFmtId="0" fontId="36" fillId="0" borderId="1" xfId="0" applyFont="1" applyBorder="1" applyAlignment="1">
      <alignment vertical="center"/>
    </xf>
    <xf numFmtId="0" fontId="23" fillId="0" borderId="24" xfId="0" applyFont="1" applyBorder="1" applyAlignment="1">
      <alignment horizontal="center" vertical="center"/>
    </xf>
    <xf numFmtId="166" fontId="23" fillId="0" borderId="26" xfId="0" applyNumberFormat="1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35" fillId="0" borderId="30" xfId="0" applyFont="1" applyBorder="1" applyAlignment="1">
      <alignment vertical="center"/>
    </xf>
    <xf numFmtId="49" fontId="23" fillId="0" borderId="18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1" fontId="23" fillId="4" borderId="18" xfId="0" applyNumberFormat="1" applyFont="1" applyFill="1" applyBorder="1" applyAlignment="1">
      <alignment horizontal="center" vertical="center"/>
    </xf>
    <xf numFmtId="166" fontId="23" fillId="0" borderId="31" xfId="0" applyNumberFormat="1" applyFont="1" applyBorder="1" applyAlignment="1">
      <alignment horizontal="center" vertical="center"/>
    </xf>
    <xf numFmtId="1" fontId="23" fillId="5" borderId="32" xfId="0" applyNumberFormat="1" applyFont="1" applyFill="1" applyBorder="1" applyAlignment="1">
      <alignment horizontal="center" vertical="center"/>
    </xf>
    <xf numFmtId="1" fontId="23" fillId="5" borderId="33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" fontId="23" fillId="5" borderId="37" xfId="0" applyNumberFormat="1" applyFont="1" applyFill="1" applyBorder="1" applyAlignment="1">
      <alignment horizontal="center" vertical="center"/>
    </xf>
    <xf numFmtId="165" fontId="23" fillId="0" borderId="36" xfId="0" applyNumberFormat="1" applyFont="1" applyBorder="1" applyAlignment="1">
      <alignment horizontal="center" vertical="center"/>
    </xf>
    <xf numFmtId="0" fontId="37" fillId="0" borderId="0" xfId="0" applyFont="1"/>
    <xf numFmtId="167" fontId="23" fillId="0" borderId="1" xfId="0" applyNumberFormat="1" applyFont="1" applyBorder="1" applyAlignment="1">
      <alignment horizontal="center" vertical="center"/>
    </xf>
    <xf numFmtId="49" fontId="23" fillId="0" borderId="38" xfId="0" applyNumberFormat="1" applyFont="1" applyBorder="1" applyAlignment="1">
      <alignment horizontal="center" vertical="center"/>
    </xf>
    <xf numFmtId="165" fontId="23" fillId="0" borderId="38" xfId="0" applyNumberFormat="1" applyFont="1" applyBorder="1" applyAlignment="1">
      <alignment horizontal="center" vertical="center"/>
    </xf>
    <xf numFmtId="0" fontId="35" fillId="0" borderId="38" xfId="0" applyFont="1" applyBorder="1" applyAlignment="1">
      <alignment vertical="center"/>
    </xf>
    <xf numFmtId="0" fontId="35" fillId="0" borderId="38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49" fontId="23" fillId="0" borderId="36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center" vertical="center"/>
    </xf>
    <xf numFmtId="1" fontId="23" fillId="5" borderId="41" xfId="0" applyNumberFormat="1" applyFont="1" applyFill="1" applyBorder="1" applyAlignment="1">
      <alignment horizontal="center" vertical="center"/>
    </xf>
    <xf numFmtId="167" fontId="23" fillId="0" borderId="40" xfId="0" applyNumberFormat="1" applyFont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1" fontId="23" fillId="5" borderId="0" xfId="0" applyNumberFormat="1" applyFont="1" applyFill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167" fontId="23" fillId="0" borderId="38" xfId="0" applyNumberFormat="1" applyFont="1" applyBorder="1" applyAlignment="1">
      <alignment horizontal="center" vertical="center"/>
    </xf>
    <xf numFmtId="0" fontId="23" fillId="0" borderId="38" xfId="0" applyFont="1" applyBorder="1" applyAlignment="1">
      <alignment vertical="center"/>
    </xf>
    <xf numFmtId="1" fontId="23" fillId="5" borderId="38" xfId="0" applyNumberFormat="1" applyFont="1" applyFill="1" applyBorder="1" applyAlignment="1">
      <alignment horizontal="center" vertical="center"/>
    </xf>
    <xf numFmtId="166" fontId="23" fillId="0" borderId="38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1" fontId="29" fillId="0" borderId="0" xfId="0" applyNumberFormat="1" applyFont="1" applyAlignment="1">
      <alignment horizontal="center"/>
    </xf>
    <xf numFmtId="1" fontId="23" fillId="5" borderId="45" xfId="0" applyNumberFormat="1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36" fillId="0" borderId="40" xfId="0" applyFont="1" applyBorder="1" applyAlignment="1">
      <alignment vertical="center"/>
    </xf>
    <xf numFmtId="0" fontId="23" fillId="0" borderId="38" xfId="0" applyFont="1" applyBorder="1" applyAlignment="1">
      <alignment horizontal="center" vertical="center"/>
    </xf>
    <xf numFmtId="1" fontId="23" fillId="5" borderId="47" xfId="0" applyNumberFormat="1" applyFont="1" applyFill="1" applyBorder="1" applyAlignment="1">
      <alignment horizontal="center" vertical="center"/>
    </xf>
    <xf numFmtId="167" fontId="23" fillId="0" borderId="0" xfId="0" applyNumberFormat="1" applyFont="1" applyAlignment="1">
      <alignment horizontal="center" vertical="center"/>
    </xf>
    <xf numFmtId="49" fontId="28" fillId="0" borderId="43" xfId="0" applyNumberFormat="1" applyFont="1" applyBorder="1" applyAlignment="1">
      <alignment horizontal="left" vertical="center"/>
    </xf>
    <xf numFmtId="49" fontId="22" fillId="0" borderId="44" xfId="0" applyNumberFormat="1" applyFont="1" applyBorder="1" applyAlignment="1">
      <alignment horizontal="left" vertical="center"/>
    </xf>
    <xf numFmtId="0" fontId="22" fillId="0" borderId="44" xfId="0" applyFont="1" applyBorder="1" applyAlignment="1">
      <alignment horizontal="center" vertical="center"/>
    </xf>
    <xf numFmtId="1" fontId="22" fillId="0" borderId="44" xfId="0" applyNumberFormat="1" applyFont="1" applyBorder="1" applyAlignment="1">
      <alignment horizontal="center" vertical="center"/>
    </xf>
    <xf numFmtId="165" fontId="22" fillId="0" borderId="44" xfId="0" applyNumberFormat="1" applyFont="1" applyBorder="1" applyAlignment="1">
      <alignment horizontal="center" vertical="center"/>
    </xf>
    <xf numFmtId="166" fontId="22" fillId="0" borderId="42" xfId="0" applyNumberFormat="1" applyFont="1" applyBorder="1" applyAlignment="1">
      <alignment horizontal="center" vertical="center"/>
    </xf>
    <xf numFmtId="164" fontId="12" fillId="0" borderId="2" xfId="1" applyNumberFormat="1" applyFont="1" applyBorder="1" applyAlignment="1">
      <alignment horizontal="right" vertical="center" wrapText="1"/>
    </xf>
    <xf numFmtId="164" fontId="12" fillId="0" borderId="3" xfId="1" applyNumberFormat="1" applyFont="1" applyBorder="1" applyAlignment="1">
      <alignment horizontal="right" vertical="center" wrapText="1"/>
    </xf>
    <xf numFmtId="164" fontId="12" fillId="0" borderId="4" xfId="1" applyNumberFormat="1" applyFont="1" applyBorder="1" applyAlignment="1">
      <alignment horizontal="right" vertical="center" wrapText="1"/>
    </xf>
    <xf numFmtId="164" fontId="12" fillId="0" borderId="2" xfId="2" applyNumberFormat="1" applyFont="1" applyBorder="1" applyAlignment="1">
      <alignment horizontal="right" vertical="center" wrapText="1"/>
    </xf>
    <xf numFmtId="164" fontId="12" fillId="0" borderId="3" xfId="2" applyNumberFormat="1" applyFont="1" applyBorder="1" applyAlignment="1">
      <alignment horizontal="right" vertical="center" wrapText="1"/>
    </xf>
    <xf numFmtId="164" fontId="12" fillId="0" borderId="4" xfId="2" applyNumberFormat="1" applyFont="1" applyBorder="1" applyAlignment="1">
      <alignment horizontal="right" vertical="center" wrapText="1"/>
    </xf>
    <xf numFmtId="49" fontId="22" fillId="0" borderId="0" xfId="0" applyNumberFormat="1" applyFont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top" wrapText="1"/>
    </xf>
    <xf numFmtId="0" fontId="10" fillId="0" borderId="46" xfId="1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 textRotation="90"/>
    </xf>
    <xf numFmtId="0" fontId="32" fillId="6" borderId="23" xfId="0" applyFont="1" applyFill="1" applyBorder="1" applyAlignment="1">
      <alignment horizontal="center" vertical="center" textRotation="90"/>
    </xf>
    <xf numFmtId="0" fontId="14" fillId="0" borderId="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33" fillId="7" borderId="21" xfId="0" applyFont="1" applyFill="1" applyBorder="1" applyAlignment="1">
      <alignment horizontal="center" vertical="center" textRotation="90"/>
    </xf>
    <xf numFmtId="0" fontId="33" fillId="7" borderId="23" xfId="0" applyFont="1" applyFill="1" applyBorder="1" applyAlignment="1">
      <alignment horizontal="center" vertical="center" textRotation="90"/>
    </xf>
  </cellXfs>
  <cellStyles count="3">
    <cellStyle name="Excel Built-in Normal" xfId="2"/>
    <cellStyle name="Normální" xfId="0" builtinId="0"/>
    <cellStyle name="Vysvětlující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1" sqref="C21"/>
    </sheetView>
  </sheetViews>
  <sheetFormatPr defaultRowHeight="14.25"/>
  <cols>
    <col min="2" max="2" width="17.25" customWidth="1"/>
    <col min="3" max="3" width="19.625" customWidth="1"/>
    <col min="6" max="6" width="22.625" customWidth="1"/>
  </cols>
  <sheetData>
    <row r="1" spans="1:6" ht="26.25">
      <c r="A1" s="1" t="s">
        <v>0</v>
      </c>
      <c r="B1" s="2"/>
      <c r="C1" s="3"/>
      <c r="D1" s="4"/>
      <c r="E1" s="4"/>
      <c r="F1" s="5"/>
    </row>
    <row r="2" spans="1:6" ht="26.25">
      <c r="A2" s="1"/>
      <c r="B2" s="2"/>
      <c r="C2" s="3"/>
      <c r="D2" s="4"/>
      <c r="E2" s="4"/>
      <c r="F2" s="5"/>
    </row>
    <row r="3" spans="1:6" ht="15">
      <c r="A3" s="6" t="s">
        <v>1</v>
      </c>
      <c r="B3" s="7" t="s">
        <v>40</v>
      </c>
      <c r="C3" s="8"/>
      <c r="D3" s="4"/>
      <c r="E3" s="4"/>
      <c r="F3" s="5"/>
    </row>
    <row r="4" spans="1:6" ht="15">
      <c r="A4" s="6" t="s">
        <v>2</v>
      </c>
      <c r="B4" s="7" t="s">
        <v>41</v>
      </c>
      <c r="C4" s="8"/>
      <c r="D4" s="4"/>
      <c r="E4" s="4"/>
      <c r="F4" s="5"/>
    </row>
    <row r="5" spans="1:6" ht="15">
      <c r="A5" s="6" t="s">
        <v>3</v>
      </c>
      <c r="B5" s="9"/>
      <c r="C5" s="8"/>
      <c r="D5" s="4"/>
      <c r="E5" s="4"/>
      <c r="F5" s="5"/>
    </row>
    <row r="6" spans="1:6" ht="15">
      <c r="A6" s="6" t="s">
        <v>4</v>
      </c>
      <c r="B6" s="7"/>
      <c r="C6" s="8"/>
      <c r="D6" s="4"/>
      <c r="E6" s="4"/>
      <c r="F6" s="5"/>
    </row>
    <row r="7" spans="1:6">
      <c r="A7" s="10"/>
      <c r="B7" s="11"/>
      <c r="C7" s="8"/>
      <c r="D7" s="4"/>
      <c r="E7" s="4"/>
      <c r="F7" s="12"/>
    </row>
    <row r="8" spans="1:6">
      <c r="A8" s="13"/>
      <c r="B8" s="14"/>
      <c r="C8" s="15"/>
      <c r="D8" s="16"/>
      <c r="E8" s="16"/>
      <c r="F8" s="17" t="s">
        <v>6</v>
      </c>
    </row>
    <row r="9" spans="1:6">
      <c r="A9" s="8"/>
      <c r="B9" s="18" t="s">
        <v>64</v>
      </c>
      <c r="C9" s="19"/>
      <c r="D9" s="151">
        <f>'VV02_ prvky'!G43</f>
        <v>0</v>
      </c>
      <c r="E9" s="152"/>
      <c r="F9" s="153"/>
    </row>
    <row r="10" spans="1:6">
      <c r="A10" s="8"/>
      <c r="B10" s="135" t="s">
        <v>111</v>
      </c>
      <c r="C10" s="136"/>
      <c r="D10" s="151">
        <f>VV03_sadovky!G38</f>
        <v>0</v>
      </c>
      <c r="E10" s="152"/>
      <c r="F10" s="153"/>
    </row>
    <row r="11" spans="1:6">
      <c r="A11" s="20"/>
      <c r="B11" s="21" t="s">
        <v>112</v>
      </c>
      <c r="C11" s="22"/>
      <c r="D11" s="154">
        <f>VV04Plot!H19</f>
        <v>0</v>
      </c>
      <c r="E11" s="155"/>
      <c r="F11" s="156"/>
    </row>
    <row r="12" spans="1:6">
      <c r="A12" s="20"/>
      <c r="B12" s="21" t="s">
        <v>7</v>
      </c>
      <c r="C12" s="22"/>
      <c r="D12" s="154"/>
      <c r="E12" s="155"/>
      <c r="F12" s="156"/>
    </row>
    <row r="13" spans="1:6" ht="22.5">
      <c r="B13" s="24" t="s">
        <v>8</v>
      </c>
      <c r="C13" s="25"/>
      <c r="D13" s="25"/>
      <c r="E13" s="26"/>
      <c r="F13" s="27">
        <f>D12+D11+D10+D9</f>
        <v>0</v>
      </c>
    </row>
    <row r="14" spans="1:6">
      <c r="B14" s="28" t="s">
        <v>9</v>
      </c>
      <c r="C14" s="29"/>
      <c r="D14" s="29"/>
      <c r="E14" s="30"/>
      <c r="F14" s="31">
        <f>F13*0.21</f>
        <v>0</v>
      </c>
    </row>
    <row r="15" spans="1:6">
      <c r="B15" s="24" t="s">
        <v>10</v>
      </c>
      <c r="C15" s="29"/>
      <c r="D15" s="32"/>
      <c r="E15" s="33"/>
      <c r="F15" s="34">
        <f>SUM(F13:F14)</f>
        <v>0</v>
      </c>
    </row>
    <row r="16" spans="1:6">
      <c r="A16" s="12"/>
      <c r="B16" s="11"/>
      <c r="C16" s="8"/>
      <c r="D16" s="4"/>
      <c r="E16" s="4"/>
      <c r="F16" s="12"/>
    </row>
  </sheetData>
  <mergeCells count="4">
    <mergeCell ref="D9:F9"/>
    <mergeCell ref="D11:F11"/>
    <mergeCell ref="D12:F12"/>
    <mergeCell ref="D10:F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7" workbookViewId="0">
      <selection activeCell="F10" sqref="F10:F25"/>
    </sheetView>
  </sheetViews>
  <sheetFormatPr defaultRowHeight="14.25"/>
  <cols>
    <col min="2" max="2" width="36.375" customWidth="1"/>
    <col min="3" max="3" width="18.875" customWidth="1"/>
    <col min="4" max="4" width="10.75" customWidth="1"/>
    <col min="5" max="5" width="11.375" customWidth="1"/>
    <col min="6" max="6" width="18.25" customWidth="1"/>
    <col min="7" max="7" width="15.875" customWidth="1"/>
    <col min="10" max="10" width="43.375" customWidth="1"/>
  </cols>
  <sheetData>
    <row r="1" spans="1:10" ht="25.5">
      <c r="A1" s="35" t="s">
        <v>42</v>
      </c>
      <c r="B1" s="36"/>
      <c r="C1" s="37"/>
      <c r="D1" s="38"/>
      <c r="E1" s="38"/>
      <c r="F1" s="38"/>
      <c r="G1" s="38"/>
    </row>
    <row r="2" spans="1:10" ht="16.5">
      <c r="A2" s="39"/>
      <c r="B2" s="36" t="s">
        <v>11</v>
      </c>
      <c r="C2" s="37"/>
      <c r="D2" s="38"/>
      <c r="E2" s="38"/>
      <c r="F2" s="38"/>
      <c r="G2" s="38"/>
    </row>
    <row r="3" spans="1:10" ht="15">
      <c r="A3" s="6" t="s">
        <v>1</v>
      </c>
      <c r="B3" s="7" t="s">
        <v>40</v>
      </c>
      <c r="C3" s="8"/>
      <c r="D3" s="38"/>
      <c r="E3" s="38"/>
      <c r="F3" s="38"/>
      <c r="G3" s="38"/>
    </row>
    <row r="4" spans="1:10" ht="15">
      <c r="A4" s="6" t="s">
        <v>2</v>
      </c>
      <c r="B4" s="7" t="s">
        <v>41</v>
      </c>
      <c r="C4" s="8"/>
      <c r="D4" s="38"/>
      <c r="E4" s="38"/>
      <c r="F4" s="38"/>
      <c r="G4" s="38"/>
    </row>
    <row r="5" spans="1:10" ht="15">
      <c r="A5" s="6" t="s">
        <v>3</v>
      </c>
      <c r="B5" s="9">
        <v>46079</v>
      </c>
      <c r="C5" s="8"/>
      <c r="D5" s="38"/>
      <c r="E5" s="38"/>
      <c r="F5" s="38"/>
      <c r="G5" s="38"/>
    </row>
    <row r="6" spans="1:10" ht="15">
      <c r="A6" s="6" t="s">
        <v>4</v>
      </c>
      <c r="B6" s="7" t="s">
        <v>5</v>
      </c>
      <c r="C6" s="8"/>
      <c r="D6" s="38"/>
      <c r="E6" s="38"/>
      <c r="F6" s="38"/>
      <c r="G6" s="38"/>
    </row>
    <row r="7" spans="1:10">
      <c r="A7" s="40"/>
      <c r="B7" s="40"/>
      <c r="C7" s="41"/>
      <c r="D7" s="38"/>
      <c r="E7" s="38"/>
      <c r="F7" s="38"/>
      <c r="G7" s="38"/>
    </row>
    <row r="8" spans="1:10" ht="15" thickBot="1">
      <c r="A8" s="157" t="s">
        <v>64</v>
      </c>
      <c r="B8" s="157"/>
      <c r="C8" s="157"/>
      <c r="D8" s="157"/>
      <c r="E8" s="157"/>
      <c r="F8" s="157"/>
      <c r="G8" s="157"/>
    </row>
    <row r="9" spans="1:10">
      <c r="A9" s="42" t="s">
        <v>12</v>
      </c>
      <c r="B9" s="43" t="s">
        <v>43</v>
      </c>
      <c r="C9" s="44" t="s">
        <v>44</v>
      </c>
      <c r="D9" s="44" t="s">
        <v>15</v>
      </c>
      <c r="E9" s="44"/>
      <c r="F9" s="45" t="s">
        <v>16</v>
      </c>
      <c r="G9" s="46" t="s">
        <v>17</v>
      </c>
    </row>
    <row r="10" spans="1:10" ht="15">
      <c r="A10" s="101">
        <v>1</v>
      </c>
      <c r="B10" s="96" t="s">
        <v>46</v>
      </c>
      <c r="C10" s="67" t="s">
        <v>45</v>
      </c>
      <c r="D10" s="47">
        <v>1</v>
      </c>
      <c r="E10" s="48">
        <v>1</v>
      </c>
      <c r="F10" s="49"/>
      <c r="G10" s="102">
        <f t="shared" ref="G10:G16" si="0">F10*E10</f>
        <v>0</v>
      </c>
      <c r="J10" s="95"/>
    </row>
    <row r="11" spans="1:10" ht="15">
      <c r="A11" s="101">
        <v>2</v>
      </c>
      <c r="B11" s="97" t="s">
        <v>47</v>
      </c>
      <c r="C11" s="67" t="s">
        <v>45</v>
      </c>
      <c r="D11" s="47">
        <v>1</v>
      </c>
      <c r="E11" s="48">
        <v>1</v>
      </c>
      <c r="F11" s="49"/>
      <c r="G11" s="102">
        <f t="shared" si="0"/>
        <v>0</v>
      </c>
      <c r="J11" s="95"/>
    </row>
    <row r="12" spans="1:10" ht="21" customHeight="1">
      <c r="A12" s="101">
        <v>4</v>
      </c>
      <c r="B12" s="97" t="s">
        <v>48</v>
      </c>
      <c r="C12" s="67" t="s">
        <v>45</v>
      </c>
      <c r="D12" s="50">
        <v>1</v>
      </c>
      <c r="E12" s="48">
        <v>1</v>
      </c>
      <c r="F12" s="49"/>
      <c r="G12" s="51">
        <f t="shared" si="0"/>
        <v>0</v>
      </c>
      <c r="J12" s="96"/>
    </row>
    <row r="13" spans="1:10" ht="15">
      <c r="A13" s="101">
        <v>6</v>
      </c>
      <c r="B13" s="97" t="s">
        <v>49</v>
      </c>
      <c r="C13" s="67" t="s">
        <v>45</v>
      </c>
      <c r="D13" s="47">
        <v>1</v>
      </c>
      <c r="E13" s="48">
        <v>1</v>
      </c>
      <c r="F13" s="49"/>
      <c r="G13" s="102">
        <f t="shared" si="0"/>
        <v>0</v>
      </c>
      <c r="J13" s="95"/>
    </row>
    <row r="14" spans="1:10" ht="18.75" customHeight="1">
      <c r="A14" s="101">
        <v>5</v>
      </c>
      <c r="B14" s="97" t="s">
        <v>50</v>
      </c>
      <c r="C14" s="67" t="s">
        <v>45</v>
      </c>
      <c r="D14" s="47">
        <v>1</v>
      </c>
      <c r="E14" s="48">
        <v>1</v>
      </c>
      <c r="F14" s="49"/>
      <c r="G14" s="102">
        <f t="shared" si="0"/>
        <v>0</v>
      </c>
      <c r="J14" s="95"/>
    </row>
    <row r="15" spans="1:10" ht="19.5" customHeight="1">
      <c r="A15" s="101">
        <v>10</v>
      </c>
      <c r="B15" s="97" t="s">
        <v>51</v>
      </c>
      <c r="C15" s="67" t="s">
        <v>45</v>
      </c>
      <c r="D15" s="47">
        <v>1</v>
      </c>
      <c r="E15" s="48">
        <v>1</v>
      </c>
      <c r="F15" s="49"/>
      <c r="G15" s="102">
        <f t="shared" si="0"/>
        <v>0</v>
      </c>
      <c r="J15" s="95"/>
    </row>
    <row r="16" spans="1:10" ht="18" customHeight="1">
      <c r="A16" s="101">
        <v>8</v>
      </c>
      <c r="B16" s="97" t="s">
        <v>52</v>
      </c>
      <c r="C16" s="67" t="s">
        <v>45</v>
      </c>
      <c r="D16" s="47">
        <v>2</v>
      </c>
      <c r="E16" s="48">
        <v>2</v>
      </c>
      <c r="F16" s="49"/>
      <c r="G16" s="102">
        <f t="shared" si="0"/>
        <v>0</v>
      </c>
      <c r="J16" s="95"/>
    </row>
    <row r="17" spans="1:10" ht="19.5" customHeight="1">
      <c r="A17" s="103">
        <v>15</v>
      </c>
      <c r="B17" s="97" t="s">
        <v>53</v>
      </c>
      <c r="C17" s="98" t="s">
        <v>55</v>
      </c>
      <c r="D17" s="52">
        <v>1</v>
      </c>
      <c r="E17" s="53">
        <v>1</v>
      </c>
      <c r="F17" s="49"/>
      <c r="G17" s="102">
        <f t="shared" ref="G17:G25" si="1">F17*E17</f>
        <v>0</v>
      </c>
    </row>
    <row r="18" spans="1:10" ht="18" customHeight="1">
      <c r="A18" s="103">
        <v>13</v>
      </c>
      <c r="B18" s="97" t="s">
        <v>54</v>
      </c>
      <c r="C18" s="98" t="s">
        <v>55</v>
      </c>
      <c r="D18" s="52">
        <v>1</v>
      </c>
      <c r="E18" s="53">
        <v>1</v>
      </c>
      <c r="F18" s="49"/>
      <c r="G18" s="102">
        <f t="shared" si="1"/>
        <v>0</v>
      </c>
    </row>
    <row r="19" spans="1:10" ht="19.5" customHeight="1">
      <c r="A19" s="103">
        <v>14</v>
      </c>
      <c r="B19" s="97" t="s">
        <v>56</v>
      </c>
      <c r="C19" s="98" t="s">
        <v>63</v>
      </c>
      <c r="D19" s="52">
        <v>1</v>
      </c>
      <c r="E19" s="53">
        <v>1</v>
      </c>
      <c r="F19" s="49"/>
      <c r="G19" s="102">
        <f t="shared" si="1"/>
        <v>0</v>
      </c>
    </row>
    <row r="20" spans="1:10" ht="19.5" customHeight="1">
      <c r="A20" s="103">
        <v>3</v>
      </c>
      <c r="B20" s="97" t="s">
        <v>57</v>
      </c>
      <c r="C20" s="98" t="s">
        <v>63</v>
      </c>
      <c r="D20" s="52">
        <v>1</v>
      </c>
      <c r="E20" s="53">
        <v>1</v>
      </c>
      <c r="F20" s="49"/>
      <c r="G20" s="102">
        <f t="shared" si="1"/>
        <v>0</v>
      </c>
    </row>
    <row r="21" spans="1:10" ht="19.5" customHeight="1">
      <c r="A21" s="103">
        <v>5</v>
      </c>
      <c r="B21" s="97" t="s">
        <v>58</v>
      </c>
      <c r="C21" s="98" t="s">
        <v>63</v>
      </c>
      <c r="D21" s="52">
        <v>1</v>
      </c>
      <c r="E21" s="53">
        <v>1</v>
      </c>
      <c r="F21" s="49"/>
      <c r="G21" s="102">
        <f t="shared" si="1"/>
        <v>0</v>
      </c>
    </row>
    <row r="22" spans="1:10" ht="19.5" customHeight="1">
      <c r="A22" s="103">
        <v>7</v>
      </c>
      <c r="B22" s="97" t="s">
        <v>59</v>
      </c>
      <c r="C22" s="98" t="s">
        <v>63</v>
      </c>
      <c r="D22" s="52">
        <v>1</v>
      </c>
      <c r="E22" s="53">
        <v>1</v>
      </c>
      <c r="F22" s="49"/>
      <c r="G22" s="102">
        <f t="shared" si="1"/>
        <v>0</v>
      </c>
    </row>
    <row r="23" spans="1:10" ht="19.5" customHeight="1">
      <c r="A23" s="103">
        <v>9</v>
      </c>
      <c r="B23" s="97" t="s">
        <v>60</v>
      </c>
      <c r="C23" s="98" t="s">
        <v>63</v>
      </c>
      <c r="D23" s="52">
        <v>1</v>
      </c>
      <c r="E23" s="53">
        <v>1</v>
      </c>
      <c r="F23" s="49"/>
      <c r="G23" s="102">
        <f t="shared" si="1"/>
        <v>0</v>
      </c>
    </row>
    <row r="24" spans="1:10" ht="19.5" customHeight="1">
      <c r="A24" s="103">
        <v>11</v>
      </c>
      <c r="B24" s="97" t="s">
        <v>61</v>
      </c>
      <c r="C24" s="98" t="s">
        <v>63</v>
      </c>
      <c r="D24" s="52">
        <v>1</v>
      </c>
      <c r="E24" s="53">
        <v>1</v>
      </c>
      <c r="F24" s="49"/>
      <c r="G24" s="102">
        <f t="shared" si="1"/>
        <v>0</v>
      </c>
    </row>
    <row r="25" spans="1:10" ht="19.5" customHeight="1" thickBot="1">
      <c r="A25" s="104">
        <v>12</v>
      </c>
      <c r="B25" s="105" t="s">
        <v>62</v>
      </c>
      <c r="C25" s="106" t="s">
        <v>63</v>
      </c>
      <c r="D25" s="107">
        <v>1</v>
      </c>
      <c r="E25" s="108">
        <v>1</v>
      </c>
      <c r="F25" s="49"/>
      <c r="G25" s="109">
        <f t="shared" si="1"/>
        <v>0</v>
      </c>
      <c r="J25" s="95"/>
    </row>
    <row r="26" spans="1:10" ht="15">
      <c r="A26" s="54"/>
      <c r="B26" s="99"/>
      <c r="C26" s="55"/>
      <c r="D26" s="56" t="s">
        <v>20</v>
      </c>
      <c r="E26" s="57">
        <f>SUM(E10:E25)</f>
        <v>17</v>
      </c>
      <c r="F26" s="58" t="s">
        <v>21</v>
      </c>
      <c r="G26" s="59">
        <f>SUM(G10:G25)</f>
        <v>0</v>
      </c>
      <c r="J26" s="95"/>
    </row>
    <row r="27" spans="1:10" ht="15">
      <c r="A27" s="60"/>
      <c r="B27" s="61"/>
      <c r="C27" s="62"/>
      <c r="D27" s="63"/>
      <c r="E27" s="64"/>
      <c r="F27" s="65"/>
      <c r="G27" s="66"/>
      <c r="J27" s="95"/>
    </row>
    <row r="28" spans="1:10" ht="15.75" thickBot="1">
      <c r="A28" s="158" t="s">
        <v>65</v>
      </c>
      <c r="B28" s="158"/>
      <c r="C28" s="158"/>
      <c r="D28" s="158"/>
      <c r="E28" s="158"/>
      <c r="F28" s="158"/>
      <c r="G28" s="158"/>
      <c r="J28" s="95"/>
    </row>
    <row r="29" spans="1:10" ht="15">
      <c r="A29" s="42" t="s">
        <v>12</v>
      </c>
      <c r="B29" s="43" t="s">
        <v>13</v>
      </c>
      <c r="C29" s="44" t="s">
        <v>14</v>
      </c>
      <c r="D29" s="44" t="s">
        <v>15</v>
      </c>
      <c r="E29" s="44" t="s">
        <v>22</v>
      </c>
      <c r="F29" s="45" t="s">
        <v>16</v>
      </c>
      <c r="G29" s="46" t="s">
        <v>17</v>
      </c>
      <c r="J29" s="95"/>
    </row>
    <row r="30" spans="1:10" ht="15">
      <c r="A30" s="101">
        <v>16</v>
      </c>
      <c r="B30" s="97" t="s">
        <v>66</v>
      </c>
      <c r="C30" s="67"/>
      <c r="D30" s="110">
        <v>4</v>
      </c>
      <c r="E30" s="110">
        <v>4</v>
      </c>
      <c r="F30" s="49"/>
      <c r="G30" s="102">
        <f t="shared" ref="G30:G36" si="2">F30*D30</f>
        <v>0</v>
      </c>
      <c r="J30" s="95"/>
    </row>
    <row r="31" spans="1:10" ht="15">
      <c r="A31" s="101">
        <v>17</v>
      </c>
      <c r="B31" s="97" t="s">
        <v>67</v>
      </c>
      <c r="C31" s="67"/>
      <c r="D31" s="111">
        <v>1</v>
      </c>
      <c r="E31" s="111">
        <v>1</v>
      </c>
      <c r="F31" s="49"/>
      <c r="G31" s="112">
        <f t="shared" si="2"/>
        <v>0</v>
      </c>
      <c r="J31" s="95"/>
    </row>
    <row r="32" spans="1:10" ht="15">
      <c r="A32" s="113">
        <v>18</v>
      </c>
      <c r="B32" s="97" t="s">
        <v>68</v>
      </c>
      <c r="C32" s="67"/>
      <c r="D32" s="111">
        <v>1</v>
      </c>
      <c r="E32" s="111">
        <v>1</v>
      </c>
      <c r="F32" s="49"/>
      <c r="G32" s="112">
        <f t="shared" si="2"/>
        <v>0</v>
      </c>
      <c r="J32" s="95"/>
    </row>
    <row r="33" spans="1:10" ht="15">
      <c r="A33" s="113">
        <v>19</v>
      </c>
      <c r="B33" s="97" t="s">
        <v>70</v>
      </c>
      <c r="C33" s="67"/>
      <c r="D33" s="111">
        <v>2</v>
      </c>
      <c r="E33" s="111">
        <v>2</v>
      </c>
      <c r="F33" s="49"/>
      <c r="G33" s="112">
        <f t="shared" si="2"/>
        <v>0</v>
      </c>
      <c r="J33" s="95"/>
    </row>
    <row r="34" spans="1:10" ht="15">
      <c r="A34" s="113">
        <v>20</v>
      </c>
      <c r="B34" s="97" t="s">
        <v>71</v>
      </c>
      <c r="C34" s="67"/>
      <c r="D34" s="111">
        <v>2</v>
      </c>
      <c r="E34" s="111">
        <v>2</v>
      </c>
      <c r="F34" s="49"/>
      <c r="G34" s="112">
        <f t="shared" si="2"/>
        <v>0</v>
      </c>
      <c r="J34" s="95"/>
    </row>
    <row r="35" spans="1:10" ht="15">
      <c r="A35" s="113">
        <v>21</v>
      </c>
      <c r="B35" s="97" t="s">
        <v>72</v>
      </c>
      <c r="C35" s="67"/>
      <c r="D35" s="111">
        <v>2</v>
      </c>
      <c r="E35" s="111">
        <v>2</v>
      </c>
      <c r="F35" s="49"/>
      <c r="G35" s="112">
        <f t="shared" si="2"/>
        <v>0</v>
      </c>
      <c r="J35" s="95"/>
    </row>
    <row r="36" spans="1:10" ht="15">
      <c r="A36" s="113">
        <v>22</v>
      </c>
      <c r="B36" s="97" t="s">
        <v>73</v>
      </c>
      <c r="C36" s="67" t="s">
        <v>69</v>
      </c>
      <c r="D36" s="111">
        <v>2</v>
      </c>
      <c r="E36" s="111">
        <v>2</v>
      </c>
      <c r="F36" s="49"/>
      <c r="G36" s="112">
        <f t="shared" si="2"/>
        <v>0</v>
      </c>
      <c r="J36" s="95"/>
    </row>
    <row r="37" spans="1:10">
      <c r="A37" s="54"/>
      <c r="B37" s="68"/>
      <c r="C37" s="55"/>
      <c r="D37" s="56" t="s">
        <v>20</v>
      </c>
      <c r="E37" s="57">
        <f>SUM(E30:E36)</f>
        <v>14</v>
      </c>
      <c r="F37" s="58" t="s">
        <v>21</v>
      </c>
      <c r="G37" s="59">
        <f>SUM(G30:G36)</f>
        <v>0</v>
      </c>
    </row>
    <row r="38" spans="1:10">
      <c r="A38" s="54"/>
      <c r="B38" s="68"/>
      <c r="C38" s="55"/>
      <c r="D38" s="56"/>
      <c r="E38" s="57"/>
      <c r="F38" s="58"/>
      <c r="G38" s="59"/>
    </row>
    <row r="39" spans="1:10" ht="28.5">
      <c r="A39" s="132"/>
      <c r="B39" s="121" t="s">
        <v>106</v>
      </c>
      <c r="C39" s="118" t="s">
        <v>96</v>
      </c>
      <c r="D39" s="133"/>
      <c r="E39" s="133"/>
      <c r="F39" s="119"/>
      <c r="G39" s="134"/>
    </row>
    <row r="40" spans="1:10" ht="57.75" thickBot="1">
      <c r="A40" s="130"/>
      <c r="B40" s="121" t="s">
        <v>95</v>
      </c>
      <c r="C40" s="123" t="s">
        <v>94</v>
      </c>
      <c r="D40" s="114">
        <v>4</v>
      </c>
      <c r="E40" s="114">
        <v>4</v>
      </c>
      <c r="F40" s="115"/>
      <c r="G40" s="109"/>
    </row>
    <row r="41" spans="1:10" ht="57.75" thickBot="1">
      <c r="A41" s="130"/>
      <c r="B41" s="121" t="s">
        <v>95</v>
      </c>
      <c r="C41" s="123" t="s">
        <v>96</v>
      </c>
      <c r="D41" s="114">
        <v>6</v>
      </c>
      <c r="E41" s="114">
        <v>6</v>
      </c>
      <c r="F41" s="115"/>
      <c r="G41" s="109"/>
    </row>
    <row r="42" spans="1:10">
      <c r="A42" s="60"/>
      <c r="B42" s="61"/>
      <c r="C42" s="62"/>
      <c r="D42" s="56" t="s">
        <v>20</v>
      </c>
      <c r="E42" s="57">
        <f>SUM(E34:E41)</f>
        <v>30</v>
      </c>
      <c r="F42" s="58" t="s">
        <v>21</v>
      </c>
      <c r="G42" s="59">
        <f>SUM(G40:G41)</f>
        <v>0</v>
      </c>
    </row>
    <row r="43" spans="1:10">
      <c r="A43" s="60"/>
      <c r="B43" s="145" t="s">
        <v>110</v>
      </c>
      <c r="C43" s="146"/>
      <c r="D43" s="147"/>
      <c r="E43" s="148"/>
      <c r="F43" s="149"/>
      <c r="G43" s="150">
        <f>G42+G37+G26</f>
        <v>0</v>
      </c>
    </row>
    <row r="44" spans="1:10">
      <c r="A44" s="60"/>
      <c r="B44" s="61"/>
      <c r="C44" s="62"/>
      <c r="D44" s="63"/>
      <c r="E44" s="64"/>
      <c r="F44" s="65"/>
      <c r="G44" s="66"/>
    </row>
    <row r="45" spans="1:10">
      <c r="A45" s="60"/>
      <c r="B45" s="61"/>
      <c r="C45" s="62"/>
      <c r="D45" s="63"/>
      <c r="E45" s="64"/>
      <c r="F45" s="65"/>
      <c r="G45" s="66"/>
    </row>
    <row r="46" spans="1:10">
      <c r="A46" s="60"/>
      <c r="B46" s="61"/>
      <c r="C46" s="62"/>
      <c r="D46" s="63"/>
      <c r="E46" s="64"/>
      <c r="F46" s="65"/>
      <c r="G46" s="66"/>
    </row>
    <row r="47" spans="1:10">
      <c r="A47" s="60"/>
      <c r="B47" s="61"/>
      <c r="C47" s="62"/>
      <c r="D47" s="63"/>
      <c r="E47" s="64"/>
      <c r="F47" s="65"/>
      <c r="G47" s="66"/>
    </row>
    <row r="48" spans="1:10">
      <c r="A48" s="60"/>
      <c r="B48" s="61"/>
      <c r="C48" s="62"/>
      <c r="D48" s="63"/>
      <c r="E48" s="64"/>
      <c r="F48" s="65"/>
      <c r="G48" s="66"/>
    </row>
    <row r="49" spans="1:7">
      <c r="A49" s="60"/>
      <c r="B49" s="61"/>
      <c r="C49" s="62"/>
      <c r="D49" s="63"/>
      <c r="E49" s="64"/>
      <c r="F49" s="65"/>
      <c r="G49" s="66"/>
    </row>
    <row r="50" spans="1:7">
      <c r="A50" s="63"/>
      <c r="B50" s="69"/>
      <c r="C50" s="62"/>
      <c r="D50" s="70"/>
      <c r="E50" s="64"/>
      <c r="F50" s="65"/>
      <c r="G50" s="66"/>
    </row>
    <row r="51" spans="1:7">
      <c r="A51" s="40"/>
      <c r="B51" s="40"/>
      <c r="C51" s="71"/>
      <c r="D51" s="72" t="s">
        <v>23</v>
      </c>
      <c r="E51" s="73">
        <v>32</v>
      </c>
      <c r="F51" s="38"/>
      <c r="G51" s="38"/>
    </row>
    <row r="52" spans="1:7" ht="15">
      <c r="A52" s="40"/>
      <c r="B52" s="40"/>
      <c r="C52" s="41"/>
      <c r="D52" s="38"/>
      <c r="E52" s="74"/>
      <c r="F52" s="75" t="s">
        <v>24</v>
      </c>
      <c r="G52" s="76">
        <f>G37+G26</f>
        <v>0</v>
      </c>
    </row>
    <row r="53" spans="1:7">
      <c r="A53" s="77" t="s">
        <v>63</v>
      </c>
      <c r="B53" s="78" t="s">
        <v>74</v>
      </c>
      <c r="C53" s="77"/>
      <c r="D53" s="79"/>
      <c r="E53" s="79"/>
      <c r="F53" s="80"/>
      <c r="G53" s="81"/>
    </row>
    <row r="54" spans="1:7">
      <c r="A54" s="77" t="s">
        <v>45</v>
      </c>
      <c r="B54" s="78" t="s">
        <v>75</v>
      </c>
      <c r="C54" s="77"/>
      <c r="D54" s="79"/>
      <c r="E54" s="79"/>
      <c r="F54" s="80"/>
      <c r="G54" s="81"/>
    </row>
    <row r="55" spans="1:7">
      <c r="A55" s="82"/>
      <c r="B55" s="82"/>
      <c r="C55" s="82"/>
      <c r="D55" s="38"/>
      <c r="E55" s="38"/>
      <c r="F55" s="38"/>
      <c r="G55" s="38"/>
    </row>
    <row r="56" spans="1:7">
      <c r="A56" s="40"/>
      <c r="B56" s="40"/>
      <c r="C56" s="41"/>
      <c r="D56" s="38"/>
      <c r="E56" s="38"/>
      <c r="F56" s="38"/>
      <c r="G56" s="38"/>
    </row>
  </sheetData>
  <mergeCells count="2">
    <mergeCell ref="A8:G8"/>
    <mergeCell ref="A28:G2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22" workbookViewId="0">
      <selection activeCell="F33" sqref="F33"/>
    </sheetView>
  </sheetViews>
  <sheetFormatPr defaultRowHeight="14.25"/>
  <cols>
    <col min="1" max="1" width="10.875" customWidth="1"/>
    <col min="2" max="2" width="50.375" customWidth="1"/>
    <col min="3" max="3" width="14.25" customWidth="1"/>
    <col min="5" max="5" width="13.75" customWidth="1"/>
    <col min="6" max="7" width="19" customWidth="1"/>
  </cols>
  <sheetData>
    <row r="1" spans="1:7" ht="25.5">
      <c r="A1" s="35" t="s">
        <v>85</v>
      </c>
      <c r="B1" s="36"/>
      <c r="C1" s="37"/>
      <c r="D1" s="38"/>
      <c r="E1" s="38"/>
      <c r="F1" s="38"/>
      <c r="G1" s="38"/>
    </row>
    <row r="2" spans="1:7" ht="16.5">
      <c r="A2" s="39"/>
      <c r="B2" s="36" t="s">
        <v>11</v>
      </c>
      <c r="C2" s="37"/>
      <c r="D2" s="38"/>
      <c r="E2" s="38"/>
      <c r="F2" s="38"/>
      <c r="G2" s="38"/>
    </row>
    <row r="3" spans="1:7" ht="15">
      <c r="A3" s="6" t="s">
        <v>1</v>
      </c>
      <c r="B3" s="7" t="s">
        <v>40</v>
      </c>
      <c r="C3" s="8"/>
      <c r="D3" s="38"/>
      <c r="E3" s="38"/>
      <c r="F3" s="38"/>
      <c r="G3" s="38"/>
    </row>
    <row r="4" spans="1:7" ht="15">
      <c r="A4" s="6" t="s">
        <v>2</v>
      </c>
      <c r="B4" s="7" t="s">
        <v>41</v>
      </c>
      <c r="C4" s="8"/>
      <c r="D4" s="38"/>
      <c r="E4" s="38"/>
      <c r="F4" s="38"/>
      <c r="G4" s="38"/>
    </row>
    <row r="5" spans="1:7" ht="15">
      <c r="A5" s="6" t="s">
        <v>3</v>
      </c>
      <c r="B5" s="9">
        <v>46079</v>
      </c>
      <c r="C5" s="8"/>
      <c r="D5" s="38"/>
      <c r="E5" s="38"/>
      <c r="F5" s="38"/>
      <c r="G5" s="38"/>
    </row>
    <row r="6" spans="1:7" ht="15">
      <c r="A6" s="6" t="s">
        <v>4</v>
      </c>
      <c r="B6" s="7" t="s">
        <v>5</v>
      </c>
      <c r="C6" s="8"/>
      <c r="D6" s="38"/>
      <c r="E6" s="38"/>
      <c r="F6" s="38"/>
      <c r="G6" s="38"/>
    </row>
    <row r="7" spans="1:7">
      <c r="A7" s="40"/>
      <c r="B7" s="40"/>
      <c r="C7" s="41"/>
      <c r="D7" s="38"/>
      <c r="E7" s="38"/>
      <c r="F7" s="38"/>
      <c r="G7" s="38"/>
    </row>
    <row r="8" spans="1:7" ht="15" thickBot="1">
      <c r="A8" s="157" t="s">
        <v>64</v>
      </c>
      <c r="B8" s="157"/>
      <c r="C8" s="157"/>
      <c r="D8" s="157"/>
      <c r="E8" s="157"/>
      <c r="F8" s="157"/>
      <c r="G8" s="157"/>
    </row>
    <row r="9" spans="1:7">
      <c r="A9" s="42" t="s">
        <v>12</v>
      </c>
      <c r="B9" s="43" t="s">
        <v>43</v>
      </c>
      <c r="C9" s="44" t="s">
        <v>82</v>
      </c>
      <c r="D9" s="44" t="s">
        <v>15</v>
      </c>
      <c r="E9" s="44"/>
      <c r="F9" s="45" t="s">
        <v>16</v>
      </c>
      <c r="G9" s="46" t="s">
        <v>17</v>
      </c>
    </row>
    <row r="10" spans="1:7">
      <c r="A10" s="101" t="s">
        <v>76</v>
      </c>
      <c r="B10" s="96" t="s">
        <v>81</v>
      </c>
      <c r="C10" s="67" t="s">
        <v>84</v>
      </c>
      <c r="D10" s="47">
        <v>3</v>
      </c>
      <c r="E10" s="48">
        <v>3</v>
      </c>
      <c r="F10" s="49"/>
      <c r="G10" s="102">
        <f>F10*E10</f>
        <v>0</v>
      </c>
    </row>
    <row r="11" spans="1:7">
      <c r="A11" s="101" t="s">
        <v>77</v>
      </c>
      <c r="B11" s="97" t="s">
        <v>18</v>
      </c>
      <c r="C11" s="67" t="s">
        <v>83</v>
      </c>
      <c r="D11" s="47">
        <v>3</v>
      </c>
      <c r="E11" s="48">
        <v>3</v>
      </c>
      <c r="F11" s="49"/>
      <c r="G11" s="102">
        <f>F11*E11</f>
        <v>0</v>
      </c>
    </row>
    <row r="12" spans="1:7">
      <c r="A12" s="54" t="s">
        <v>19</v>
      </c>
      <c r="B12" s="99"/>
      <c r="C12" s="55"/>
      <c r="D12" s="56" t="s">
        <v>20</v>
      </c>
      <c r="E12" s="57">
        <f>SUM(E10:E11)</f>
        <v>6</v>
      </c>
      <c r="F12" s="58" t="s">
        <v>21</v>
      </c>
      <c r="G12" s="59">
        <f>SUM(G10:G11)</f>
        <v>0</v>
      </c>
    </row>
    <row r="13" spans="1:7">
      <c r="A13" s="60"/>
      <c r="B13" s="61"/>
      <c r="C13" s="62"/>
      <c r="D13" s="63"/>
      <c r="E13" s="64"/>
      <c r="F13" s="65"/>
      <c r="G13" s="66"/>
    </row>
    <row r="14" spans="1:7" ht="15" thickBot="1">
      <c r="A14" s="158" t="s">
        <v>65</v>
      </c>
      <c r="B14" s="158"/>
      <c r="C14" s="158"/>
      <c r="D14" s="158"/>
      <c r="E14" s="158"/>
      <c r="F14" s="158"/>
      <c r="G14" s="158"/>
    </row>
    <row r="15" spans="1:7">
      <c r="A15" s="42" t="s">
        <v>12</v>
      </c>
      <c r="B15" s="43" t="s">
        <v>13</v>
      </c>
      <c r="C15" s="44" t="s">
        <v>98</v>
      </c>
      <c r="D15" s="44" t="s">
        <v>97</v>
      </c>
      <c r="E15" s="44" t="s">
        <v>22</v>
      </c>
      <c r="F15" s="45" t="s">
        <v>119</v>
      </c>
      <c r="G15" s="46" t="s">
        <v>17</v>
      </c>
    </row>
    <row r="16" spans="1:7" ht="15">
      <c r="A16" s="101"/>
      <c r="B16" s="100" t="s">
        <v>86</v>
      </c>
      <c r="C16" s="67"/>
      <c r="D16" s="110"/>
      <c r="E16" s="110"/>
      <c r="F16" s="49"/>
      <c r="G16" s="102"/>
    </row>
    <row r="17" spans="1:9" ht="42.75">
      <c r="A17" s="101"/>
      <c r="B17" s="122" t="s">
        <v>107</v>
      </c>
      <c r="C17" s="67" t="s">
        <v>39</v>
      </c>
      <c r="D17" s="111">
        <v>66</v>
      </c>
      <c r="E17" s="111">
        <v>66</v>
      </c>
      <c r="F17" s="117"/>
      <c r="G17" s="134">
        <f t="shared" ref="G17:G30" si="0">F17*E17</f>
        <v>0</v>
      </c>
    </row>
    <row r="18" spans="1:9" ht="48.75" customHeight="1">
      <c r="A18" s="113"/>
      <c r="B18" s="122" t="s">
        <v>103</v>
      </c>
      <c r="C18" s="67" t="s">
        <v>39</v>
      </c>
      <c r="D18" s="111">
        <v>32</v>
      </c>
      <c r="E18" s="111">
        <v>32</v>
      </c>
      <c r="F18" s="117"/>
      <c r="G18" s="134">
        <f t="shared" si="0"/>
        <v>0</v>
      </c>
    </row>
    <row r="19" spans="1:9">
      <c r="A19" s="113"/>
      <c r="B19" s="97" t="s">
        <v>108</v>
      </c>
      <c r="C19" s="67" t="s">
        <v>39</v>
      </c>
      <c r="D19" s="111">
        <v>4</v>
      </c>
      <c r="E19" s="111">
        <v>4</v>
      </c>
      <c r="F19" s="117"/>
      <c r="G19" s="134">
        <f t="shared" si="0"/>
        <v>0</v>
      </c>
    </row>
    <row r="20" spans="1:9" ht="36" customHeight="1">
      <c r="A20" s="113"/>
      <c r="B20" s="122" t="s">
        <v>100</v>
      </c>
      <c r="C20" s="67" t="s">
        <v>39</v>
      </c>
      <c r="D20" s="111">
        <v>28</v>
      </c>
      <c r="E20" s="111">
        <v>28</v>
      </c>
      <c r="F20" s="117"/>
      <c r="G20" s="134">
        <f t="shared" si="0"/>
        <v>0</v>
      </c>
    </row>
    <row r="21" spans="1:9">
      <c r="A21" s="113"/>
      <c r="B21" s="121" t="s">
        <v>99</v>
      </c>
      <c r="C21" s="118" t="s">
        <v>39</v>
      </c>
      <c r="D21" s="111">
        <v>28</v>
      </c>
      <c r="E21" s="111">
        <v>28</v>
      </c>
      <c r="F21" s="131"/>
      <c r="G21" s="134">
        <f t="shared" si="0"/>
        <v>0</v>
      </c>
    </row>
    <row r="22" spans="1:9" ht="35.25" customHeight="1">
      <c r="A22" s="113"/>
      <c r="B22" s="121" t="s">
        <v>101</v>
      </c>
      <c r="C22" s="118" t="s">
        <v>39</v>
      </c>
      <c r="D22" s="111">
        <v>28</v>
      </c>
      <c r="E22" s="111">
        <v>28</v>
      </c>
      <c r="F22" s="131"/>
      <c r="G22" s="134">
        <f t="shared" si="0"/>
        <v>0</v>
      </c>
    </row>
    <row r="23" spans="1:9" ht="35.25" customHeight="1">
      <c r="A23" s="113"/>
      <c r="B23" s="121" t="s">
        <v>102</v>
      </c>
      <c r="C23" s="118" t="s">
        <v>39</v>
      </c>
      <c r="D23" s="111">
        <v>28</v>
      </c>
      <c r="E23" s="111">
        <v>28</v>
      </c>
      <c r="F23" s="131"/>
      <c r="G23" s="134">
        <f t="shared" si="0"/>
        <v>0</v>
      </c>
    </row>
    <row r="24" spans="1:9" ht="15">
      <c r="A24" s="113"/>
      <c r="B24" s="100" t="s">
        <v>87</v>
      </c>
      <c r="C24" s="67"/>
      <c r="D24" s="111"/>
      <c r="E24" s="111"/>
      <c r="F24" s="117"/>
      <c r="G24" s="134"/>
    </row>
    <row r="25" spans="1:9" ht="16.5" customHeight="1">
      <c r="A25" s="113"/>
      <c r="B25" s="121" t="s">
        <v>93</v>
      </c>
      <c r="C25" s="118" t="s">
        <v>39</v>
      </c>
      <c r="D25" s="111">
        <v>424</v>
      </c>
      <c r="E25" s="111">
        <v>424</v>
      </c>
      <c r="F25" s="117"/>
      <c r="G25" s="134">
        <f t="shared" si="0"/>
        <v>0</v>
      </c>
    </row>
    <row r="26" spans="1:9">
      <c r="A26" s="113"/>
      <c r="B26" s="120" t="s">
        <v>89</v>
      </c>
      <c r="C26" s="118" t="s">
        <v>39</v>
      </c>
      <c r="D26" s="111">
        <v>424</v>
      </c>
      <c r="E26" s="111">
        <v>424</v>
      </c>
      <c r="F26" s="117"/>
      <c r="G26" s="134">
        <f t="shared" si="0"/>
        <v>0</v>
      </c>
    </row>
    <row r="27" spans="1:9">
      <c r="A27" s="113"/>
      <c r="B27" s="120" t="s">
        <v>90</v>
      </c>
      <c r="C27" s="118" t="s">
        <v>39</v>
      </c>
      <c r="D27" s="111">
        <v>424</v>
      </c>
      <c r="E27" s="111">
        <v>424</v>
      </c>
      <c r="F27" s="117"/>
      <c r="G27" s="134">
        <f t="shared" si="0"/>
        <v>0</v>
      </c>
    </row>
    <row r="28" spans="1:9">
      <c r="A28" s="113"/>
      <c r="B28" s="120" t="s">
        <v>91</v>
      </c>
      <c r="C28" s="118" t="s">
        <v>39</v>
      </c>
      <c r="D28" s="111">
        <v>424</v>
      </c>
      <c r="E28" s="111">
        <v>424</v>
      </c>
      <c r="F28" s="117"/>
      <c r="G28" s="134">
        <f t="shared" si="0"/>
        <v>0</v>
      </c>
    </row>
    <row r="29" spans="1:9" ht="21" customHeight="1">
      <c r="A29" s="113"/>
      <c r="B29" s="121" t="s">
        <v>92</v>
      </c>
      <c r="C29" s="118" t="s">
        <v>39</v>
      </c>
      <c r="D29" s="111">
        <v>424</v>
      </c>
      <c r="E29" s="111">
        <v>424</v>
      </c>
      <c r="F29" s="117"/>
      <c r="G29" s="134">
        <f t="shared" si="0"/>
        <v>0</v>
      </c>
    </row>
    <row r="30" spans="1:9">
      <c r="A30" s="113"/>
      <c r="B30" s="97" t="s">
        <v>104</v>
      </c>
      <c r="C30" s="67" t="s">
        <v>38</v>
      </c>
      <c r="D30" s="111">
        <v>363</v>
      </c>
      <c r="E30" s="111">
        <v>363</v>
      </c>
      <c r="F30" s="117"/>
      <c r="G30" s="134">
        <f t="shared" si="0"/>
        <v>0</v>
      </c>
    </row>
    <row r="31" spans="1:9" ht="15">
      <c r="A31" s="124"/>
      <c r="B31" s="141" t="s">
        <v>105</v>
      </c>
      <c r="C31" s="125"/>
      <c r="D31" s="126"/>
      <c r="E31" s="126"/>
      <c r="F31" s="127"/>
      <c r="G31" s="134"/>
    </row>
    <row r="32" spans="1:9" ht="115.5" customHeight="1">
      <c r="A32" s="142"/>
      <c r="B32" s="121" t="s">
        <v>120</v>
      </c>
      <c r="C32" s="118" t="s">
        <v>15</v>
      </c>
      <c r="D32" s="143">
        <v>6</v>
      </c>
      <c r="E32" s="143">
        <v>6</v>
      </c>
      <c r="F32" s="131"/>
      <c r="G32" s="134">
        <f>F32*E32</f>
        <v>0</v>
      </c>
      <c r="I32" s="128"/>
    </row>
    <row r="33" spans="1:9" ht="15" customHeight="1">
      <c r="A33" s="63"/>
      <c r="B33" s="128" t="s">
        <v>36</v>
      </c>
      <c r="C33" s="70" t="s">
        <v>15</v>
      </c>
      <c r="D33" s="129">
        <v>1</v>
      </c>
      <c r="E33" s="129">
        <v>1</v>
      </c>
      <c r="F33" s="144"/>
      <c r="G33" s="66">
        <f>F33*E33</f>
        <v>0</v>
      </c>
      <c r="I33" s="128"/>
    </row>
    <row r="34" spans="1:9">
      <c r="A34" s="54"/>
      <c r="B34" s="68"/>
      <c r="C34" s="55"/>
      <c r="D34" s="56" t="s">
        <v>20</v>
      </c>
      <c r="E34" s="57">
        <f>SUM(E16:E33)</f>
        <v>2704</v>
      </c>
      <c r="F34" s="58" t="s">
        <v>21</v>
      </c>
      <c r="G34" s="59">
        <f>SUM(G16:G33)</f>
        <v>0</v>
      </c>
    </row>
    <row r="35" spans="1:9">
      <c r="A35" s="60"/>
      <c r="B35" s="61"/>
      <c r="C35" s="62"/>
      <c r="D35" s="63"/>
      <c r="E35" s="64"/>
      <c r="F35" s="65"/>
      <c r="G35" s="66"/>
    </row>
    <row r="36" spans="1:9">
      <c r="A36" s="63"/>
      <c r="B36" s="69"/>
      <c r="C36" s="62"/>
      <c r="D36" s="70"/>
      <c r="E36" s="64"/>
      <c r="F36" s="65"/>
      <c r="G36" s="66"/>
    </row>
    <row r="37" spans="1:9">
      <c r="A37" s="40"/>
      <c r="B37" s="40"/>
      <c r="C37" s="71"/>
      <c r="D37" s="72" t="s">
        <v>23</v>
      </c>
      <c r="E37" s="73">
        <v>32</v>
      </c>
      <c r="F37" s="38"/>
      <c r="G37" s="38"/>
    </row>
    <row r="38" spans="1:9" ht="15">
      <c r="A38" s="40"/>
      <c r="B38" s="40"/>
      <c r="C38" s="41"/>
      <c r="D38" s="38"/>
      <c r="E38" s="74"/>
      <c r="F38" s="75" t="s">
        <v>24</v>
      </c>
      <c r="G38" s="76">
        <f>G34+G12</f>
        <v>0</v>
      </c>
    </row>
    <row r="39" spans="1:9">
      <c r="A39" s="77" t="s">
        <v>25</v>
      </c>
      <c r="B39" s="78" t="s">
        <v>78</v>
      </c>
      <c r="C39" s="77"/>
      <c r="D39" s="79"/>
      <c r="E39" s="79"/>
      <c r="F39" s="80"/>
      <c r="G39" s="81"/>
    </row>
    <row r="40" spans="1:9">
      <c r="A40" t="s">
        <v>76</v>
      </c>
      <c r="B40" s="116" t="s">
        <v>79</v>
      </c>
    </row>
    <row r="41" spans="1:9">
      <c r="A41" t="s">
        <v>77</v>
      </c>
      <c r="B41" t="s">
        <v>80</v>
      </c>
    </row>
  </sheetData>
  <mergeCells count="2">
    <mergeCell ref="A8:G8"/>
    <mergeCell ref="A14:G14"/>
  </mergeCells>
  <phoneticPr fontId="38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20" sqref="B20"/>
    </sheetView>
  </sheetViews>
  <sheetFormatPr defaultRowHeight="14.25"/>
  <cols>
    <col min="2" max="2" width="45.125" customWidth="1"/>
    <col min="3" max="3" width="9.625" customWidth="1"/>
    <col min="4" max="4" width="13" customWidth="1"/>
    <col min="7" max="7" width="14.875" customWidth="1"/>
    <col min="8" max="8" width="15.625" customWidth="1"/>
    <col min="10" max="10" width="23.25" customWidth="1"/>
  </cols>
  <sheetData>
    <row r="1" spans="1:8" ht="25.5">
      <c r="A1" s="35" t="s">
        <v>112</v>
      </c>
      <c r="B1" s="36"/>
      <c r="C1" s="37"/>
      <c r="D1" s="38"/>
      <c r="E1" s="38"/>
      <c r="F1" s="38"/>
      <c r="G1" s="38"/>
      <c r="H1" s="38"/>
    </row>
    <row r="2" spans="1:8" ht="16.5">
      <c r="A2" s="39"/>
      <c r="B2" s="36" t="s">
        <v>11</v>
      </c>
      <c r="C2" s="37"/>
      <c r="D2" s="38"/>
      <c r="E2" s="38"/>
      <c r="F2" s="38"/>
      <c r="G2" s="38"/>
      <c r="H2" s="38"/>
    </row>
    <row r="3" spans="1:8" ht="15">
      <c r="A3" s="6" t="s">
        <v>1</v>
      </c>
      <c r="B3" s="7" t="s">
        <v>40</v>
      </c>
      <c r="C3" s="8"/>
      <c r="D3" s="38"/>
      <c r="E3" s="38"/>
      <c r="F3" s="38"/>
      <c r="G3" s="38"/>
      <c r="H3" s="38"/>
    </row>
    <row r="4" spans="1:8" ht="15">
      <c r="A4" s="6" t="s">
        <v>2</v>
      </c>
      <c r="B4" s="7" t="s">
        <v>41</v>
      </c>
      <c r="C4" s="8"/>
      <c r="D4" s="38"/>
      <c r="E4" s="38"/>
      <c r="F4" s="38"/>
      <c r="G4" s="38"/>
      <c r="H4" s="38"/>
    </row>
    <row r="5" spans="1:8" ht="15">
      <c r="A5" s="6" t="s">
        <v>3</v>
      </c>
      <c r="B5" s="9">
        <v>46079</v>
      </c>
      <c r="C5" s="8"/>
      <c r="D5" s="38"/>
      <c r="E5" s="38"/>
      <c r="F5" s="38"/>
      <c r="G5" s="38"/>
      <c r="H5" s="38"/>
    </row>
    <row r="6" spans="1:8" ht="15">
      <c r="A6" s="6" t="s">
        <v>4</v>
      </c>
      <c r="B6" s="7" t="s">
        <v>5</v>
      </c>
      <c r="C6" s="8"/>
      <c r="D6" s="38"/>
      <c r="E6" s="38"/>
      <c r="F6" s="38"/>
      <c r="G6" s="38"/>
      <c r="H6" s="38"/>
    </row>
    <row r="7" spans="1:8">
      <c r="A7" s="40"/>
      <c r="B7" s="40"/>
      <c r="C7" s="41"/>
      <c r="D7" s="38"/>
      <c r="E7" s="38"/>
      <c r="F7" s="38"/>
      <c r="G7" s="38"/>
      <c r="H7" s="38"/>
    </row>
    <row r="8" spans="1:8">
      <c r="A8" s="157"/>
      <c r="B8" s="157"/>
      <c r="C8" s="157"/>
      <c r="D8" s="157"/>
      <c r="E8" s="157"/>
      <c r="F8" s="157"/>
      <c r="G8" s="157"/>
      <c r="H8" s="157"/>
    </row>
    <row r="9" spans="1:8" ht="15" thickBot="1">
      <c r="A9" s="158"/>
      <c r="B9" s="158"/>
      <c r="C9" s="158"/>
      <c r="D9" s="158"/>
      <c r="E9" s="158"/>
      <c r="F9" s="158"/>
      <c r="G9" s="158"/>
      <c r="H9" s="158"/>
    </row>
    <row r="10" spans="1:8">
      <c r="A10" s="42" t="s">
        <v>12</v>
      </c>
      <c r="B10" s="43"/>
      <c r="C10" s="44" t="s">
        <v>98</v>
      </c>
      <c r="D10" s="44" t="s">
        <v>97</v>
      </c>
      <c r="E10" s="44" t="s">
        <v>116</v>
      </c>
      <c r="F10" s="44" t="s">
        <v>9</v>
      </c>
      <c r="G10" s="45" t="s">
        <v>115</v>
      </c>
      <c r="H10" s="46" t="s">
        <v>17</v>
      </c>
    </row>
    <row r="11" spans="1:8" ht="15">
      <c r="A11" s="101"/>
      <c r="B11" s="100" t="s">
        <v>114</v>
      </c>
      <c r="C11" s="67"/>
      <c r="D11" s="110"/>
      <c r="E11" s="138"/>
      <c r="F11" s="133"/>
      <c r="G11" s="49"/>
      <c r="H11" s="102"/>
    </row>
    <row r="12" spans="1:8" ht="28.5">
      <c r="A12" s="101"/>
      <c r="B12" s="122" t="s">
        <v>113</v>
      </c>
      <c r="C12" s="67" t="s">
        <v>38</v>
      </c>
      <c r="D12" s="111">
        <v>140</v>
      </c>
      <c r="E12" s="138">
        <v>94</v>
      </c>
      <c r="F12" s="133">
        <f>94*21/100</f>
        <v>19.739999999999998</v>
      </c>
      <c r="G12" s="117">
        <f>F12+E12</f>
        <v>113.74</v>
      </c>
      <c r="H12" s="112"/>
    </row>
    <row r="13" spans="1:8">
      <c r="A13" s="139"/>
      <c r="B13" s="159" t="s">
        <v>117</v>
      </c>
      <c r="C13" s="160"/>
      <c r="D13" s="160"/>
      <c r="E13" s="160"/>
      <c r="F13" s="160"/>
      <c r="G13" s="160"/>
      <c r="H13" s="160"/>
    </row>
    <row r="14" spans="1:8">
      <c r="A14" s="132"/>
      <c r="B14" s="121" t="s">
        <v>122</v>
      </c>
      <c r="C14" s="118"/>
      <c r="D14" s="133"/>
      <c r="E14" s="133"/>
      <c r="F14" s="133"/>
      <c r="G14" s="119"/>
      <c r="H14" s="134"/>
    </row>
    <row r="15" spans="1:8">
      <c r="A15" s="54"/>
      <c r="B15" s="68" t="s">
        <v>123</v>
      </c>
      <c r="C15" s="55"/>
      <c r="D15" s="56" t="s">
        <v>20</v>
      </c>
      <c r="E15" s="57">
        <f>SUM(E11:E12)</f>
        <v>94</v>
      </c>
      <c r="F15" s="57"/>
      <c r="G15" s="58" t="s">
        <v>21</v>
      </c>
      <c r="H15" s="59">
        <f>H14+H14*0.21</f>
        <v>0</v>
      </c>
    </row>
    <row r="16" spans="1:8">
      <c r="A16" s="60"/>
      <c r="B16" s="61"/>
      <c r="C16" s="62"/>
      <c r="D16" s="63"/>
      <c r="E16" s="64"/>
      <c r="F16" s="64"/>
      <c r="G16" s="65"/>
      <c r="H16" s="66"/>
    </row>
    <row r="17" spans="1:8" ht="28.5" customHeight="1">
      <c r="A17" s="63"/>
      <c r="B17" s="69"/>
      <c r="C17" s="62"/>
      <c r="D17" s="70"/>
      <c r="E17" s="64"/>
      <c r="F17" s="64"/>
      <c r="G17" s="65"/>
      <c r="H17" s="66"/>
    </row>
    <row r="18" spans="1:8" ht="28.5" customHeight="1">
      <c r="A18" s="40"/>
      <c r="B18" s="40"/>
      <c r="C18" s="71"/>
      <c r="D18" s="72" t="s">
        <v>23</v>
      </c>
      <c r="E18" s="73">
        <v>32</v>
      </c>
      <c r="F18" s="137"/>
      <c r="G18" s="38"/>
      <c r="H18" s="38"/>
    </row>
    <row r="19" spans="1:8" ht="15">
      <c r="A19" s="40"/>
      <c r="B19" s="40"/>
      <c r="C19" s="41"/>
      <c r="D19" s="38"/>
      <c r="E19" s="74"/>
      <c r="F19" s="74"/>
      <c r="G19" s="75" t="s">
        <v>24</v>
      </c>
      <c r="H19" s="76">
        <f>H14</f>
        <v>0</v>
      </c>
    </row>
  </sheetData>
  <mergeCells count="3">
    <mergeCell ref="A8:H8"/>
    <mergeCell ref="A9:H9"/>
    <mergeCell ref="B13:H1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C15" sqref="C15"/>
    </sheetView>
  </sheetViews>
  <sheetFormatPr defaultRowHeight="14.25"/>
  <cols>
    <col min="2" max="2" width="23" customWidth="1"/>
    <col min="3" max="3" width="18" customWidth="1"/>
    <col min="5" max="5" width="14.75" customWidth="1"/>
  </cols>
  <sheetData>
    <row r="1" spans="1:5" ht="26.25">
      <c r="A1" s="1" t="s">
        <v>26</v>
      </c>
      <c r="B1" s="2"/>
      <c r="C1" s="3"/>
      <c r="D1" s="4"/>
      <c r="E1" s="4"/>
    </row>
    <row r="2" spans="1:5" ht="26.25">
      <c r="A2" s="1"/>
      <c r="B2" s="2"/>
      <c r="C2" s="3"/>
      <c r="D2" s="4"/>
      <c r="E2" s="4"/>
    </row>
    <row r="3" spans="1:5" ht="15">
      <c r="A3" s="6" t="s">
        <v>1</v>
      </c>
      <c r="B3" s="7" t="s">
        <v>40</v>
      </c>
      <c r="C3" s="8"/>
      <c r="D3" s="4"/>
      <c r="E3" s="4"/>
    </row>
    <row r="4" spans="1:5" ht="15">
      <c r="A4" s="6" t="s">
        <v>2</v>
      </c>
      <c r="B4" s="7" t="s">
        <v>41</v>
      </c>
      <c r="C4" s="8"/>
      <c r="D4" s="4"/>
      <c r="E4" s="4"/>
    </row>
    <row r="5" spans="1:5" ht="15">
      <c r="A5" s="6" t="s">
        <v>3</v>
      </c>
      <c r="B5" s="9">
        <v>46079</v>
      </c>
      <c r="C5" s="8"/>
      <c r="D5" s="4"/>
      <c r="E5" s="4"/>
    </row>
    <row r="6" spans="1:5" ht="15">
      <c r="A6" s="6" t="s">
        <v>4</v>
      </c>
      <c r="B6" s="7" t="s">
        <v>5</v>
      </c>
      <c r="C6" s="8"/>
      <c r="D6" s="4"/>
      <c r="E6" s="4"/>
    </row>
    <row r="7" spans="1:5">
      <c r="A7" s="10"/>
      <c r="B7" s="11"/>
      <c r="C7" s="8"/>
      <c r="D7" s="4"/>
      <c r="E7" s="4"/>
    </row>
    <row r="8" spans="1:5" ht="15" thickBot="1">
      <c r="A8" s="13"/>
      <c r="B8" s="83" t="s">
        <v>27</v>
      </c>
      <c r="C8" s="15" t="s">
        <v>28</v>
      </c>
      <c r="D8" s="16" t="s">
        <v>29</v>
      </c>
      <c r="E8" s="16" t="s">
        <v>30</v>
      </c>
    </row>
    <row r="9" spans="1:5">
      <c r="A9" s="165"/>
      <c r="B9" s="167" t="s">
        <v>109</v>
      </c>
      <c r="C9" s="84" t="s">
        <v>31</v>
      </c>
      <c r="D9" s="85" t="s">
        <v>32</v>
      </c>
      <c r="E9" s="85">
        <v>130</v>
      </c>
    </row>
    <row r="10" spans="1:5">
      <c r="A10" s="166"/>
      <c r="B10" s="164"/>
      <c r="C10" s="86" t="s">
        <v>88</v>
      </c>
      <c r="D10" s="87" t="s">
        <v>32</v>
      </c>
      <c r="E10" s="87">
        <v>424</v>
      </c>
    </row>
    <row r="11" spans="1:5" ht="22.5">
      <c r="A11" s="166"/>
      <c r="B11" s="168" t="s">
        <v>118</v>
      </c>
      <c r="C11" s="88" t="s">
        <v>33</v>
      </c>
      <c r="D11" s="89" t="s">
        <v>32</v>
      </c>
      <c r="E11" s="89">
        <f>SUM(E12:E14)</f>
        <v>914</v>
      </c>
    </row>
    <row r="12" spans="1:5">
      <c r="A12" s="166"/>
      <c r="B12" s="168"/>
      <c r="C12" s="86" t="s">
        <v>34</v>
      </c>
      <c r="D12" s="87" t="s">
        <v>32</v>
      </c>
      <c r="E12" s="90">
        <v>424</v>
      </c>
    </row>
    <row r="13" spans="1:5">
      <c r="A13" s="166"/>
      <c r="B13" s="168"/>
      <c r="C13" s="86" t="s">
        <v>121</v>
      </c>
      <c r="D13" s="87" t="s">
        <v>38</v>
      </c>
      <c r="E13" s="87">
        <v>360</v>
      </c>
    </row>
    <row r="14" spans="1:5" ht="15" thickBot="1">
      <c r="A14" s="166"/>
      <c r="B14" s="168"/>
      <c r="C14" s="86" t="s">
        <v>31</v>
      </c>
      <c r="D14" s="87"/>
      <c r="E14" s="87">
        <v>130</v>
      </c>
    </row>
    <row r="15" spans="1:5" ht="27.75" customHeight="1">
      <c r="A15" s="169"/>
      <c r="B15" s="91" t="s">
        <v>35</v>
      </c>
      <c r="C15" s="84" t="s">
        <v>36</v>
      </c>
      <c r="D15" s="85" t="s">
        <v>37</v>
      </c>
      <c r="E15" s="85">
        <v>1</v>
      </c>
    </row>
    <row r="16" spans="1:5">
      <c r="A16" s="170"/>
      <c r="B16" s="93"/>
      <c r="C16" s="23"/>
      <c r="D16" s="92"/>
      <c r="E16" s="92"/>
    </row>
    <row r="17" spans="1:5">
      <c r="A17" s="170"/>
      <c r="B17" s="163" t="s">
        <v>114</v>
      </c>
      <c r="C17" s="161">
        <v>140</v>
      </c>
      <c r="D17" s="161" t="s">
        <v>38</v>
      </c>
      <c r="E17" s="161"/>
    </row>
    <row r="18" spans="1:5">
      <c r="A18" s="170"/>
      <c r="B18" s="164"/>
      <c r="C18" s="162"/>
      <c r="D18" s="162"/>
      <c r="E18" s="162"/>
    </row>
    <row r="19" spans="1:5">
      <c r="A19" s="94"/>
    </row>
    <row r="20" spans="1:5">
      <c r="A20" s="94"/>
    </row>
    <row r="21" spans="1:5" ht="15" customHeight="1">
      <c r="A21" s="140"/>
    </row>
    <row r="22" spans="1:5" ht="15" customHeight="1">
      <c r="A22" s="140"/>
    </row>
    <row r="23" spans="1:5">
      <c r="A23" s="12"/>
    </row>
  </sheetData>
  <mergeCells count="8">
    <mergeCell ref="D17:D18"/>
    <mergeCell ref="E17:E18"/>
    <mergeCell ref="B17:B18"/>
    <mergeCell ref="C17:C18"/>
    <mergeCell ref="A9:A14"/>
    <mergeCell ref="B9:B10"/>
    <mergeCell ref="B11:B14"/>
    <mergeCell ref="A15:A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VV01_ostatních nákladů</vt:lpstr>
      <vt:lpstr>VV02_ prvky</vt:lpstr>
      <vt:lpstr>VV03_sadovky</vt:lpstr>
      <vt:lpstr>VV04Plot</vt:lpstr>
      <vt:lpstr>Výkaz výměr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Niedobová</dc:creator>
  <cp:lastModifiedBy>Jírová Lucie</cp:lastModifiedBy>
  <dcterms:created xsi:type="dcterms:W3CDTF">2026-02-26T16:50:07Z</dcterms:created>
  <dcterms:modified xsi:type="dcterms:W3CDTF">2026-03-24T13:05:42Z</dcterms:modified>
</cp:coreProperties>
</file>