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30" windowWidth="26535" windowHeight="12465"/>
  </bookViews>
  <sheets>
    <sheet name="Rekapitulace" sheetId="5" r:id="rId1"/>
    <sheet name="000" sheetId="2" r:id="rId2"/>
    <sheet name="101" sheetId="3" r:id="rId3"/>
    <sheet name="101.1" sheetId="4" r:id="rId4"/>
  </sheets>
  <calcPr calcId="125725"/>
</workbook>
</file>

<file path=xl/calcChain.xml><?xml version="1.0" encoding="utf-8"?>
<calcChain xmlns="http://schemas.openxmlformats.org/spreadsheetml/2006/main">
  <c r="I19" i="4"/>
  <c r="I20"/>
  <c r="N20" s="1"/>
  <c r="I12"/>
  <c r="N16"/>
  <c r="I16"/>
  <c r="I13"/>
  <c r="N13" s="1"/>
  <c r="I8"/>
  <c r="I9"/>
  <c r="N9" s="1"/>
  <c r="I146" i="3"/>
  <c r="N173"/>
  <c r="I173"/>
  <c r="I170"/>
  <c r="N170" s="1"/>
  <c r="I168"/>
  <c r="N168" s="1"/>
  <c r="I166"/>
  <c r="N166" s="1"/>
  <c r="N164"/>
  <c r="I164"/>
  <c r="I162"/>
  <c r="N162" s="1"/>
  <c r="I159"/>
  <c r="N159" s="1"/>
  <c r="I157"/>
  <c r="N157" s="1"/>
  <c r="N155"/>
  <c r="I155"/>
  <c r="I153"/>
  <c r="N153" s="1"/>
  <c r="I151"/>
  <c r="N151" s="1"/>
  <c r="I149"/>
  <c r="N149" s="1"/>
  <c r="N147"/>
  <c r="I147"/>
  <c r="N144"/>
  <c r="I144"/>
  <c r="I142"/>
  <c r="N142" s="1"/>
  <c r="N140"/>
  <c r="I140"/>
  <c r="I138"/>
  <c r="N138" s="1"/>
  <c r="N136"/>
  <c r="I136"/>
  <c r="I133"/>
  <c r="N133" s="1"/>
  <c r="N131"/>
  <c r="I131"/>
  <c r="N128"/>
  <c r="I128"/>
  <c r="I126"/>
  <c r="N126" s="1"/>
  <c r="I123"/>
  <c r="N123" s="1"/>
  <c r="N120"/>
  <c r="I120"/>
  <c r="N117"/>
  <c r="I117"/>
  <c r="I114"/>
  <c r="N114" s="1"/>
  <c r="I111"/>
  <c r="N111" s="1"/>
  <c r="I108"/>
  <c r="N108" s="1"/>
  <c r="N105"/>
  <c r="I105"/>
  <c r="I102"/>
  <c r="N102" s="1"/>
  <c r="I99"/>
  <c r="N99" s="1"/>
  <c r="N96"/>
  <c r="I96"/>
  <c r="I93"/>
  <c r="N93" s="1"/>
  <c r="I90"/>
  <c r="N90" s="1"/>
  <c r="I87"/>
  <c r="N87" s="1"/>
  <c r="N84"/>
  <c r="I84"/>
  <c r="I79"/>
  <c r="N80"/>
  <c r="I80"/>
  <c r="I77"/>
  <c r="N77" s="1"/>
  <c r="N75"/>
  <c r="I75"/>
  <c r="N72"/>
  <c r="I72"/>
  <c r="I70"/>
  <c r="N70" s="1"/>
  <c r="I68"/>
  <c r="N68" s="1"/>
  <c r="I66"/>
  <c r="N66" s="1"/>
  <c r="N63"/>
  <c r="I63"/>
  <c r="I60"/>
  <c r="N60" s="1"/>
  <c r="N57"/>
  <c r="I57"/>
  <c r="I54"/>
  <c r="N54" s="1"/>
  <c r="N52"/>
  <c r="I52"/>
  <c r="I50"/>
  <c r="N50" s="1"/>
  <c r="N47"/>
  <c r="I47"/>
  <c r="I45"/>
  <c r="N45" s="1"/>
  <c r="N42"/>
  <c r="I42"/>
  <c r="I40"/>
  <c r="N40" s="1"/>
  <c r="N38"/>
  <c r="I38"/>
  <c r="I35"/>
  <c r="N35" s="1"/>
  <c r="N32"/>
  <c r="I32"/>
  <c r="I29"/>
  <c r="N29" s="1"/>
  <c r="I26"/>
  <c r="N26" s="1"/>
  <c r="I23"/>
  <c r="N23" s="1"/>
  <c r="I20"/>
  <c r="N20" s="1"/>
  <c r="I18"/>
  <c r="N18" s="1"/>
  <c r="N15"/>
  <c r="I15"/>
  <c r="N12"/>
  <c r="I12"/>
  <c r="I9"/>
  <c r="N9" s="1"/>
  <c r="I8" i="2"/>
  <c r="I3" s="1"/>
  <c r="C10" i="5" s="1"/>
  <c r="N27" i="2"/>
  <c r="I27"/>
  <c r="I24"/>
  <c r="N24" s="1"/>
  <c r="I21"/>
  <c r="N21" s="1"/>
  <c r="I18"/>
  <c r="N18" s="1"/>
  <c r="N15"/>
  <c r="I15"/>
  <c r="N12"/>
  <c r="I12"/>
  <c r="I9"/>
  <c r="N9" s="1"/>
  <c r="I3" i="4" l="1"/>
  <c r="C12" i="5" s="1"/>
  <c r="E12" s="1"/>
  <c r="D12"/>
  <c r="D11"/>
  <c r="I74" i="3"/>
  <c r="I22"/>
  <c r="I83"/>
  <c r="I130"/>
  <c r="D10" i="5"/>
  <c r="E10" s="1"/>
  <c r="I8" i="3"/>
  <c r="I3" s="1"/>
  <c r="C11" i="5" s="1"/>
  <c r="E11" s="1"/>
  <c r="C6" l="1"/>
  <c r="C7"/>
</calcChain>
</file>

<file path=xl/sharedStrings.xml><?xml version="1.0" encoding="utf-8"?>
<sst xmlns="http://schemas.openxmlformats.org/spreadsheetml/2006/main" count="722" uniqueCount="268">
  <si>
    <t>EstiCon</t>
  </si>
  <si>
    <t xml:space="preserve">Firma: </t>
  </si>
  <si>
    <t>Rekapitulace ceny</t>
  </si>
  <si>
    <t>Stavba: E-25-138 - Oprava komunikace v ul. Křižíkova,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</si>
  <si>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</si>
  <si>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</si>
  <si>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</si>
  <si>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</si>
  <si>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</si>
  <si>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</si>
  <si>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</si>
  <si>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</si>
  <si>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VRN</t>
  </si>
  <si>
    <t>101</t>
  </si>
  <si>
    <t>SO 101 – Komunikace</t>
  </si>
  <si>
    <t>101.1</t>
  </si>
  <si>
    <t>Sanace podloží</t>
  </si>
  <si>
    <t>Soupis prací objektu</t>
  </si>
  <si>
    <t>S</t>
  </si>
  <si>
    <t>Stavba:</t>
  </si>
  <si>
    <t>E-25-138</t>
  </si>
  <si>
    <t>Oprava komunikace v ul. Křižíkova,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</si>
  <si>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</si>
  <si>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</si>
  <si>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</si>
  <si>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</si>
  <si>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</si>
  <si>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</si>
  <si>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</si>
  <si>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</si>
  <si>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</si>
  <si>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</si>
  <si>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Jednotková</t>
  </si>
  <si>
    <t>Celkem</t>
  </si>
  <si>
    <t>SD</t>
  </si>
  <si>
    <t>0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</si>
  <si>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</si>
  <si>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</si>
  <si>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</si>
  <si>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</si>
  <si>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</si>
  <si>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</si>
  <si>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PP</t>
  </si>
  <si>
    <t>dopravně inženýrská opatření v průběhu celé stavby (dle schváleného plánu ZOV
a vyjádření DI PČR), zahrnuje osazení, přesuny a odvoz provizorního dopravního
značení. Zahrnuje dočasné dopravní značení, semafory, dopravní zařízení (např
citybloky, provizorní betonová a ocelová svodidla, ochranná zábradlí, světelné
výstražné zařízení atd.) oplocení a všechny související práce po dobu trvání
stavby Součástí položky je i údržba a péče o dopravně inženýrská opatření v
průběhu celé stavby a zajištění a projednání DIR." údržba k zajištění bezpečného provozu 
komunikací po dobu stavby</t>
  </si>
  <si>
    <t>VV</t>
  </si>
  <si>
    <t>02730</t>
  </si>
  <si>
    <t>POMOC PRÁCE ZŘÍZ NEBO ZAJIŠŤ OCHRANU INŽENÝRSKÝCH SÍTÍ</t>
  </si>
  <si>
    <t>zajištění inženýrských sítí v souladu s podmínkami  jednotlivých správců sítí (práce v ochranném pásmu IS)
ochrana stávajících IS po dobu stavby
dočasná opatření na stávajících IS
Koordinace se správci sítí</t>
  </si>
  <si>
    <t>02910</t>
  </si>
  <si>
    <t>A</t>
  </si>
  <si>
    <t>OSTATNÍ POŽADAVKY - ZEMĚMĚŘIČSKÁ MĚŘENÍ</t>
  </si>
  <si>
    <t>Geodetická činnost v průběhu provádění stavebních prací (geodet zhotovitele stavby) včetně vytyčení stavby a skutečného zjištění průběhu inženýrských sítí. 
Součástí je případné vybudování potřebné vytyčovací sítě.</t>
  </si>
  <si>
    <t>B</t>
  </si>
  <si>
    <t>ZAMĚŘENÍ SKUTEČNÉHO PROVEDENÍ STAVBY
Náklady na vyhotovení geodetického zaměření skutečného provedení díla včetně jejich předání objednateli v požadované formě a požadovaném počtu.
Geodetické zaměření skutečného provedení díla bude provedeno a ověřeno oprávněným zeměměřičským inženýrem a bude předáno objednateli</t>
  </si>
  <si>
    <t>02940</t>
  </si>
  <si>
    <t>OSTATNÍ POŽADAVKY - VYPRACOVÁNÍ DOKUMENTACE</t>
  </si>
  <si>
    <t>Zpřesnění PD pro zhotovitele stavby</t>
  </si>
  <si>
    <t>02944</t>
  </si>
  <si>
    <t>OSTAT POŽADAVKY - DOKUMENTACE SKUTEČ PROVEDENÍ V DIGIT FORMĚ</t>
  </si>
  <si>
    <t>Dokumentace skutečného provedení stavby</t>
  </si>
  <si>
    <t>03100</t>
  </si>
  <si>
    <t>ZAŘÍZENÍ STAVENIŠTĚ - ZŘÍZENÍ, PROVOZ, DEMONTÁŽ</t>
  </si>
  <si>
    <t>Technická specifikace: Kompletní zařízení staveniště pro celou stavbu  včetně zajištění potřebných povolení a rozhodnutí.
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 době výstavby až do předání díla. Zajištění údržby veřejných komunikací a komunikací pro pěší v průběhu celé stavby, včetně případné zimní údržby.</t>
  </si>
  <si>
    <t>014101</t>
  </si>
  <si>
    <t>POPLATKY ZA SKLÁDKU</t>
  </si>
  <si>
    <t>M3</t>
  </si>
  <si>
    <t>poplatek za uložení nebo recyklaci - zemina  a kamenivo</t>
  </si>
  <si>
    <t>z pol.č. 113328 290,65m3 = 290,650 [A]_x000D_
z pol.č. 132738 38,0m3 = 38,000 [B]_x000D_
z pol.č. 123738 130,0m3 = 130,000 [C]_x000D_
Celkové množství = 458,650</t>
  </si>
  <si>
    <t>014102</t>
  </si>
  <si>
    <t>T</t>
  </si>
  <si>
    <t>poplatek za uložení nebo recyklaci - stavební suť</t>
  </si>
  <si>
    <t>z pol.č. 113158 0,3m3*2,5t/m3 = 0,750 [A]_x000D_
z pol.č. 113178 - suť bez kostky 0,35m3*2,0t/m3 = 0,700 [B]_x000D_
z pol.č. 113188 25,2m3*2,5t/m3 = 63,000 [C]_x000D_
z pol.č. 113518 10,0m*0,04t/m = 0,400 [E]_x000D_
z pol.č. 113528 330,0m*0,10t/m = 33,000 [F]_x000D_
z pol.č. 966118 1,92m3*2,5t/m3 = 4,800 [G]_x000D_
z pol.č. 96687 1ks*0,6t/ks = 0,600 [H]_x000D_
Celkové množství = 103,250</t>
  </si>
  <si>
    <t>014132</t>
  </si>
  <si>
    <t>POPLATKY ZA SKLÁDKU TYP S-NO (NEBEZPEČNÝ ODPAD)</t>
  </si>
  <si>
    <t>z pol.č. 113338 15,0m3*2,5t/m3 = 37,500 [A]_x000D_
z pol.č. 113728 420,0m3*2,5t/m3 = 1050,000 [B]_x000D_
Celkové množství = 1087,500</t>
  </si>
  <si>
    <t>02960</t>
  </si>
  <si>
    <t>OSTATNÍ POŽADAVKY - ODBORNÝ DOZOR</t>
  </si>
  <si>
    <t>geolog stavby - posouzení a zhodnocení zemní pláně, sanace podloží 
(provizorní cena 30000,- Kč bez DPH - položka bude fakturována dle skutečnosti na základě Zhotovitelem předložených faktur vystavených oprávněným geologem).</t>
  </si>
  <si>
    <t>R02920.1</t>
  </si>
  <si>
    <t>OCHRANA DŘEVIN PŘI STAVEBNÍ ČINNOSTI</t>
  </si>
  <si>
    <t>Komplexní opatření pro ochranu stromů a kořenového systému po dobu stavebních prací
- Vymezení chráněného kořenového prostoru
- Instalace ochranné konstrukce kmene a koruny 
- Dodržování ochranných opatření v chráněném kořenovém prostoru dle a ČSN 83 9061 Technologie vegetačních úprav v krajině - Ochrana stromů, porostů a vegetačních ploch při stavebních pracích, zejm. čl. 4.6 Ochrana stromů před mechanickým poškozením a 4.10 Ochrana kořenového prostoru při výkopech rýh nebo stavebních jam.</t>
  </si>
  <si>
    <t>1</t>
  </si>
  <si>
    <t>Zemní práce</t>
  </si>
  <si>
    <t>113158</t>
  </si>
  <si>
    <t>ODSTRANĚNÍ KRYTU ZPEVNĚNÝCH PLOCH Z BETONU, ODVOZ DO 20KM</t>
  </si>
  <si>
    <t>odvoz k recyklaci nebo na skládku</t>
  </si>
  <si>
    <t>2,0*0,15 = 0,300 [A]</t>
  </si>
  <si>
    <t>113178</t>
  </si>
  <si>
    <t>ODSTRAN KRYTU ZPEVNĚNÝCH PLOCH Z DLAŽEB KOSTEK, ODVOZ DO 20KM</t>
  </si>
  <si>
    <t>očištění a uložení kamenné kostky na deponii stavebníka _x000D_
odvoz siti k recyklaci nebo na skládku</t>
  </si>
  <si>
    <t>35,0*0,10 = 3,500 [A]</t>
  </si>
  <si>
    <t>113188</t>
  </si>
  <si>
    <t>ODSTRANĚNÍ KRYTU ZPEVNĚNÝCH PLOCH Z DLAŽDIC, ODVOZ DO 20KM</t>
  </si>
  <si>
    <t>220,0m2*0,06+150,0m2*0,08 = 25,200 [A]</t>
  </si>
  <si>
    <t>113328</t>
  </si>
  <si>
    <t>ODSTRANĚNÍ PODKLADŮ ZPEVNĚNÝCH PLOCH Z KAMENIVA NESTMEL, ODVOZ DO 20KM</t>
  </si>
  <si>
    <t>63,0*0,30+1050,0*0,25+2,0*0,25+35,0*0,25 = 290,650 [A]</t>
  </si>
  <si>
    <t>113338</t>
  </si>
  <si>
    <t>ODSTRAN PODKL ZPEVNĚNÝCH PLOCH S ASFALT POJIVEM, ODVOZ DO 20KM</t>
  </si>
  <si>
    <t>128 mg/kg sušiny (asfaltové směs třídy ZAS-T3)</t>
  </si>
  <si>
    <t>zbytkový asfalt po odfrézování 15,0m3 = 15,000 [A]</t>
  </si>
  <si>
    <t>113518</t>
  </si>
  <si>
    <t>ODSTRANĚNÍ ZÁHONOVÝCH OBRUBNÍKŮ, ODVOZ DO 20KM</t>
  </si>
  <si>
    <t>M</t>
  </si>
  <si>
    <t>113528</t>
  </si>
  <si>
    <t>ODSTRANĚNÍ CHODNÍKOVÝCH A SILNIČNÍCH OBRUBNÍKŮ BETONOVÝCH, ODVOZ DO 20KM</t>
  </si>
  <si>
    <t>113728</t>
  </si>
  <si>
    <t>FRÉZOVÁNÍ ZPEVNĚNÝCH PLOCH ASFALTOVÝCH, ODVOZ DO 20KM</t>
  </si>
  <si>
    <t>3300,0m2*0,10+600,0m2*0,15 = 420,000 [A]</t>
  </si>
  <si>
    <t>123731</t>
  </si>
  <si>
    <t>ODKOP PRO SPOD STAVBU SILNIC A ŽELEZNIC TŘ. I, ODVOZ DO 1KM</t>
  </si>
  <si>
    <t>odvoz na dočasnou deponii - zpětné využití</t>
  </si>
  <si>
    <t>123738</t>
  </si>
  <si>
    <t>ODKOP PRO SPOD STAVBU SILNIC A ŽELEZNIC TŘ. I, ODVOZ DO 20KM</t>
  </si>
  <si>
    <t>odvoz na trvalou deponii</t>
  </si>
  <si>
    <t>150,0-20,0 = 130,000 [A]</t>
  </si>
  <si>
    <t>12980</t>
  </si>
  <si>
    <t>ČIŠTĚNÍ ULIČNÍCH VPUSTÍ</t>
  </si>
  <si>
    <t>KUS</t>
  </si>
  <si>
    <t>132738</t>
  </si>
  <si>
    <t>HLOUBENÍ RÝH ŠÍŘ DO 2M PAŽ I NEPAŽ TŘ. I, ODVOZ DO 20KM</t>
  </si>
  <si>
    <t>17110</t>
  </si>
  <si>
    <t>ULOŽENÍ SYPANINY DO NÁSYPŮ SE ZHUTNĚNÍM</t>
  </si>
  <si>
    <t>zásyp po vybourané vozovce v místě ozelenění 80,0*0,25 = 20,000 [A]</t>
  </si>
  <si>
    <t>17120</t>
  </si>
  <si>
    <t>ULOŽENÍ SYPANINY DO NÁSYPŮ A NA SKLÁDKY BEZ ZHUTNĚNÍ</t>
  </si>
  <si>
    <t>130,0+38,0+20,0 = 188,000 [A]</t>
  </si>
  <si>
    <t>17481</t>
  </si>
  <si>
    <t>ZÁSYP JAM A RÝH Z NAKUPOVANÝCH MATERIÁLŮ</t>
  </si>
  <si>
    <t>lože kamenivo fr. 0-22, tl. 100mm_x000D_
obsyp kamenivo fr. 8-16 nebo 8-32</t>
  </si>
  <si>
    <t>150,0m*0,25m2/m = 37,500 [A]</t>
  </si>
  <si>
    <t>18110</t>
  </si>
  <si>
    <t>ÚPRAVA PLÁNĚ SE ZHUTNĚNÍM V HORNINĚ TŘ. I</t>
  </si>
  <si>
    <t>M2</t>
  </si>
  <si>
    <t>18214</t>
  </si>
  <si>
    <t>ÚPRAVA POVRCHŮ SROVNÁNÍM ÚZEMÍ V TL DO 0,25M</t>
  </si>
  <si>
    <t>terénní úpravy</t>
  </si>
  <si>
    <t>18231A</t>
  </si>
  <si>
    <t>ROZPROSTŘENÍ NAKUPOVANÉ ORNICE V ROVINĚ V TL. DO 0,10 M</t>
  </si>
  <si>
    <t>18241</t>
  </si>
  <si>
    <t>ZALOŽENÍ TRÁVNÍKU RUČNÍM VÝSEVEM</t>
  </si>
  <si>
    <t>183511</t>
  </si>
  <si>
    <t>CHEMICKÉ ODPLEVELENÍ CELOPLOŠNÉ</t>
  </si>
  <si>
    <t>před výsevem travní směsi - odplevelení ornice</t>
  </si>
  <si>
    <t>2</t>
  </si>
  <si>
    <t>Základy</t>
  </si>
  <si>
    <t>214612</t>
  </si>
  <si>
    <t>SEPARAČNÍ GEOTEXTILIE S2 S NEVÝZNAMNOU FILTRAČNÍ FUNKCÍ</t>
  </si>
  <si>
    <t>21461C</t>
  </si>
  <si>
    <t>SEPARAČNÍ GEOTEXTILIE DO 300G/M2</t>
  </si>
  <si>
    <t>4</t>
  </si>
  <si>
    <t>Vodorovné konstrukce</t>
  </si>
  <si>
    <t>45152</t>
  </si>
  <si>
    <t>PODKLADNÍ A VÝPLŇOVÉ VRSTVY Z KAMENIVA DRCENÉHO</t>
  </si>
  <si>
    <t>hrubé drcené kamenivo 32/63</t>
  </si>
  <si>
    <t>230,0m2*0,15+260,0m2*0,20 = 86,500 [A]</t>
  </si>
  <si>
    <t>5</t>
  </si>
  <si>
    <t>Komunikace</t>
  </si>
  <si>
    <t>56330</t>
  </si>
  <si>
    <t>a</t>
  </si>
  <si>
    <t>VOZOVKOVÉ VRSTVY ZE ŠTĚRKODRTI</t>
  </si>
  <si>
    <t>tř. A 0/63</t>
  </si>
  <si>
    <t>plná skladba (250,0+190,0+22,0+500,0+90,0)m2*0,25 = 263,000 [A]</t>
  </si>
  <si>
    <t>b</t>
  </si>
  <si>
    <t>tř. A 0/32</t>
  </si>
  <si>
    <t>doplnění podkladních vrstev chodníku 15,0m3 = 15,000 [A]_x000D_
štěrkové sjezdy 70,0m2*0,15 = 10,500 [B]_x000D_
Celkové množství = 25,500</t>
  </si>
  <si>
    <t>56930</t>
  </si>
  <si>
    <t>ZPEVNĚNÍ KRAJNIC ZE ŠTĚRKODRTI</t>
  </si>
  <si>
    <t>70,0*0,50*0,10 = 3,500 [A]</t>
  </si>
  <si>
    <t>572121</t>
  </si>
  <si>
    <t>INFILTRAČNÍ POSTŘIK ASFALTOVÝ DO 1,0KG/M2</t>
  </si>
  <si>
    <t>povrchová úprava 2300,0m2 = 2300,000 [A]</t>
  </si>
  <si>
    <t>572213</t>
  </si>
  <si>
    <t>SPOJOVACÍ POSTŘIK Z EMULZE DO 0,5KG/M2</t>
  </si>
  <si>
    <t>povrchová úprava 2300,0m2 = 2300,000 [A]_x000D_
plná skladba 250,0m2 = 250,000 [B]_x000D_
Celkové množství = 2550,000</t>
  </si>
  <si>
    <t>574A03</t>
  </si>
  <si>
    <t>ASFALTOVÝ BETON PRO OBRUSNÉ VRSTVY ACO 11</t>
  </si>
  <si>
    <t>povrchová úprava 2300,0m2*0,04 = 92,000 [A]_x000D_
plná skladba 250,0m2*0,04 = 10,000 [B]_x000D_
Celkové množství = 102,000</t>
  </si>
  <si>
    <t>574E06</t>
  </si>
  <si>
    <t>ASFALTOVÝ BETON PRO PODKLADNÍ VRSTVY ACP 16+, 16S</t>
  </si>
  <si>
    <t>povrchová úprava 2300,0m2*0,06 = 138,000 [A]_x000D_
plná skladba 250,0m2*0,06 = 15,000 [B]_x000D_
Celkové množství = 153,000</t>
  </si>
  <si>
    <t>58222</t>
  </si>
  <si>
    <t>DLÁŽDĚNÉ KRYTY Z DROBNÝCH KOSTEK DO LOŽE Z MC</t>
  </si>
  <si>
    <t>štípaná žula - světlá_x000D_
lože betonové C 20/25 XF3, spárování M25 XF4</t>
  </si>
  <si>
    <t>268,0m2+33,50m2 = 301,500 [A]</t>
  </si>
  <si>
    <t>štípaná žula - tmavá (syenit)
lože betonové C 20/25 XF3, spárování M25 XF4</t>
  </si>
  <si>
    <t>750,0m2 = 750,000 [A]</t>
  </si>
  <si>
    <t>58251</t>
  </si>
  <si>
    <t>DLÁŽDĚNÉ KRYTY Z BETONOVÝCH DLAŽDIC DO LOŽE Z KAMENIVA</t>
  </si>
  <si>
    <t>200x200mm, tl. 60mm, s ostrou rovnou hranou (bez fazety), šedé barvy 
lože - kamenivo, výplň spar kamenivo</t>
  </si>
  <si>
    <t>chodník 260,0-23,4 = 236,600 [A]</t>
  </si>
  <si>
    <t>200x200mm, tl. 80mm, s ostrou rovnou hranou (bez fazety), šedé barvy 
lože - kamenivo, výplň spar kamenivo</t>
  </si>
  <si>
    <t>90,0-24,6 = 65,400 [A]</t>
  </si>
  <si>
    <t>c</t>
  </si>
  <si>
    <t>dlažba vegetační s distančními nálisky ("vegetační kámen")  tl. 80mm
lože - minerální substrát,  tl. 40mm
výplň spar  - kamenivo</t>
  </si>
  <si>
    <t>500,0m2 = 500,000 [A]</t>
  </si>
  <si>
    <t>58261A</t>
  </si>
  <si>
    <t>KRYTY Z BETON DLAŽDIC SE ZÁMKEM BAREV RELIÉF TL 60MM DO LOŽE Z KAM</t>
  </si>
  <si>
    <t>dlažba hmatová dle TN TZÚS 12.03.04
kontrastní odstín 
lože - kamenivo, výplň spar kamenivo
použité výrobky pro bezbariérové úpravy staveb musí odpovídat technickým předpisům a musí mít „Ověření o shodě výrobku dle nařízení vlády  
č. 163/2002 Sb. §7, ve znění NV č. 215/2016  Sb. platné od 1.1.2017 a aktualizované od 1.1.2018</t>
  </si>
  <si>
    <t>58261B</t>
  </si>
  <si>
    <t>KRYTY Z BETON DLAŽDIC SE ZÁMKEM BAREV RELIÉF TL 80MM DO LOŽE Z KAM</t>
  </si>
  <si>
    <t>587206</t>
  </si>
  <si>
    <t>PŘEDLÁŽDĚNÍ KRYTU Z BETONOVÝCH DLAŽDIC SE ZÁMKEM</t>
  </si>
  <si>
    <t>58920</t>
  </si>
  <si>
    <t>VÝPLŇ SPAR MODIFIKOVANÝM ASFALTEM</t>
  </si>
  <si>
    <t>pracovní spára, dle TP 115</t>
  </si>
  <si>
    <t>8</t>
  </si>
  <si>
    <t>Potrubí</t>
  </si>
  <si>
    <t>875332</t>
  </si>
  <si>
    <t>POTRUBÍ DREN Z TRUB PLAST DN DO 150MM DĚROVANÝCH</t>
  </si>
  <si>
    <t>drenážní potrubí PE, DN 150mm, SN4, částečně perforovaná drenážní trubka, perforace 220°</t>
  </si>
  <si>
    <t>87734</t>
  </si>
  <si>
    <t>CHRÁNIČKY PŮLENÉ Z TRUB PLAST DN DO 200MM</t>
  </si>
  <si>
    <t>4*1,50 = 6,000 [A]</t>
  </si>
  <si>
    <t>894846</t>
  </si>
  <si>
    <t>ŠACHTY KANALIZAČNÍ PLASTOVÉ D 400MM</t>
  </si>
  <si>
    <t>systémové plastové revizní šachty D 400, dopr. zat. min. D400, s litinovým poklopem a teleskopickou rourou</t>
  </si>
  <si>
    <t>89712</t>
  </si>
  <si>
    <t>VPUSŤ KANALIZAČNÍ ULIČNÍ KOMPLETNÍ Z BETONOVÝCH DÍLCŮ</t>
  </si>
  <si>
    <t>typová systémová vpust se sběrným košem a kalovým prostorem, litinová mříž, 
včetně podkladních a ložných vrstev C20/25 XF2, XD2, tl. 100mm</t>
  </si>
  <si>
    <t>89921</t>
  </si>
  <si>
    <t>VÝŠKOVÁ ÚPRAVA POKLOPŮ</t>
  </si>
  <si>
    <t>89922</t>
  </si>
  <si>
    <t>VÝŠKOVÁ ÚPRAVA MŘÍŽÍ</t>
  </si>
  <si>
    <t>89923</t>
  </si>
  <si>
    <t>VÝŠKOVÁ ÚPRAVA KRYCÍCH HRNCŮ</t>
  </si>
  <si>
    <t>9</t>
  </si>
  <si>
    <t>Ostatní konstrukce a práce</t>
  </si>
  <si>
    <t>9111A3</t>
  </si>
  <si>
    <t>ZÁBRADLÍ SILNIČNÍ S VODOR MADLY - DEMONTÁŽ S PŘESUNEM</t>
  </si>
  <si>
    <t>912282</t>
  </si>
  <si>
    <t>SMĚROVÉ SLOUPKY Z PLAST HMOT - DEMONTÁŽ A ZPĚTNÁ MONTÁŽ</t>
  </si>
  <si>
    <t>914121</t>
  </si>
  <si>
    <t>DOPRAVNÍ ZNAČKY ZÁKLADNÍ VELIKOSTI OCELOVÉ TŘ RA1- DODÁVKA A MONTÁŽ</t>
  </si>
  <si>
    <t>914123</t>
  </si>
  <si>
    <t>DOPRAVNÍ ZNAČKY ZÁKLADNÍ VELIKOSTI OCELOVÉ TŘ RA1 - DEMONTÁŽ</t>
  </si>
  <si>
    <t>zpětná montáž</t>
  </si>
  <si>
    <t>914912</t>
  </si>
  <si>
    <t>SLOUPKY A STOJKY DZ Z OCEL TRUBEK ZABETON MONTÁŽ S PŘESUNEM</t>
  </si>
  <si>
    <t>zpětná montáž, včetně značky na sloupku</t>
  </si>
  <si>
    <t>914913</t>
  </si>
  <si>
    <t>SLOUPKY A STOJKY DZ Z OCEL TRUBEK ZABETON DEMONTÁŽ</t>
  </si>
  <si>
    <t>dočasná, včetně značky na sloupku</t>
  </si>
  <si>
    <t>915211</t>
  </si>
  <si>
    <t>VODOROVNÉ DOPRAVNÍ ZNAČENÍ PLASTEM HLADKÉ - DODÁVKA A POKLÁDKA</t>
  </si>
  <si>
    <t>23,0*0,25/2 = 2,875 [A]</t>
  </si>
  <si>
    <t>917422</t>
  </si>
  <si>
    <t>CHODNÍKOVÉ OBRUBY Z KAMENNÝCH OBRUBNÍKŮ ŠÍŘ 80MM</t>
  </si>
  <si>
    <t>řezaná obruba 150/250mm
do zavlhlé betonové směsi C20/25 - XF3</t>
  </si>
  <si>
    <t>917423</t>
  </si>
  <si>
    <t>CHODNÍKOVÉ OBRUBY Z KAMENNÝCH OBRUBNÍKŮ ŠÍŘ 100MM</t>
  </si>
  <si>
    <t>řezaná obruba 150/250mm_x000D_
do zavlhlé betonové směsi C20/25 - XF3</t>
  </si>
  <si>
    <t>917424</t>
  </si>
  <si>
    <t>CHODNÍKOVÉ OBRUBY Z KAMENNÝCH OBRUBNÍKŮ ŠÍŘ 150MM</t>
  </si>
  <si>
    <t>919112</t>
  </si>
  <si>
    <t>ŘEZÁNÍ ASFALTOVÉHO KRYTU VOZOVEK TL DO 100MM</t>
  </si>
  <si>
    <t>966118</t>
  </si>
  <si>
    <t>BOURÁNÍ KONSTRUKCÍ Z BETON DÍLCŮ S ODVOZEM DO 20KM</t>
  </si>
  <si>
    <t>sloupky zábradlí 12*0,40*0,40*1,0 = 1,920 [A]</t>
  </si>
  <si>
    <t>96687</t>
  </si>
  <si>
    <t>VYBOURÁNÍ ULIČNÍCH VPUSTÍ KOMPLETNÍCH</t>
  </si>
  <si>
    <t>položka realizována pouze na přímý pokyn TDI a geologa stavby na základě skutečných poměrů podloží na stavbě</t>
  </si>
  <si>
    <t>z pol.č. 123738 600,0 = 600,000 [A]</t>
  </si>
  <si>
    <t>vč. odvozu na skládku určenou zhotovitelem. Poplatek je uveden v položce 014101.b
položka realizována pouze na přímý pokyn TDI a geologa stavby na základě skutečných poměrů podloží na stavbě</t>
  </si>
  <si>
    <t>sanace podloží 1200,0m2*0,50 = 600,000 [A]</t>
  </si>
  <si>
    <t>zemina</t>
  </si>
  <si>
    <t>21452</t>
  </si>
  <si>
    <t>SANAČNÍ VRSTVY Z KAMENIVA DRCENÉHO</t>
  </si>
</sst>
</file>

<file path=xl/styles.xml><?xml version="1.0" encoding="utf-8"?>
<styleSheet xmlns="http://schemas.openxmlformats.org/spreadsheetml/2006/main">
  <numFmts count="2">
    <numFmt numFmtId="164" formatCode="#\ ###\ ###\ ###\ ##0.00"/>
    <numFmt numFmtId="165" formatCode="#\ ###\ ###\ ###\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6" fillId="2" borderId="4" xfId="6" applyFill="1" applyBorder="1">
      <alignment horizontal="left" vertical="center" wrapText="1"/>
    </xf>
    <xf numFmtId="0" fontId="6" fillId="2" borderId="0" xfId="6" applyFill="1" applyBorder="1">
      <alignment horizontal="left" vertical="center" wrapText="1"/>
    </xf>
    <xf numFmtId="0" fontId="0" fillId="2" borderId="5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7" fillId="2" borderId="5" xfId="0" applyFont="1" applyFill="1" applyBorder="1"/>
    <xf numFmtId="0" fontId="7" fillId="2" borderId="10" xfId="0" applyFont="1" applyFill="1" applyBorder="1"/>
    <xf numFmtId="0" fontId="7" fillId="2" borderId="5" xfId="0" applyFont="1" applyFill="1" applyBorder="1" applyAlignment="1">
      <alignment horizontal="right"/>
    </xf>
    <xf numFmtId="0" fontId="7" fillId="2" borderId="11" xfId="0" applyFont="1" applyFill="1" applyBorder="1"/>
    <xf numFmtId="164" fontId="7" fillId="2" borderId="5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/>
    <xf numFmtId="0" fontId="0" fillId="0" borderId="0" xfId="0" applyBorder="1"/>
    <xf numFmtId="0" fontId="8" fillId="0" borderId="0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8" fillId="0" borderId="1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6" xfId="4" applyFill="1" applyBorder="1">
      <alignment horizontal="center" vertical="center" wrapText="1"/>
    </xf>
    <xf numFmtId="0" fontId="5" fillId="3" borderId="7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</cellXfs>
  <cellStyles count="14">
    <cellStyle name="NadpisRekapitulaceSoupisPraciStyle" xfId="2"/>
    <cellStyle name="NadpisStrukturyStyle" xfId="7"/>
    <cellStyle name="NadpisySloupcuStyle" xfId="4"/>
    <cellStyle name="NormalBoldLeftStyle" xfId="9"/>
    <cellStyle name="NormalBoldRightStyle" xfId="10"/>
    <cellStyle name="NormalBoldStyle" xfId="5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6"/>
    <cellStyle name="StavebniDilStyle" xf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tabSelected="1" workbookViewId="0">
      <selection activeCell="B17" sqref="B17"/>
    </sheetView>
  </sheetViews>
  <sheetFormatPr defaultRowHeight="15"/>
  <cols>
    <col min="1" max="1" width="19.5703125" customWidth="1"/>
    <col min="2" max="2" width="46.42578125" customWidth="1"/>
    <col min="3" max="5" width="19.42578125" customWidth="1"/>
  </cols>
  <sheetData>
    <row r="1" spans="1:5">
      <c r="A1" s="1" t="s">
        <v>0</v>
      </c>
      <c r="B1" s="2" t="s">
        <v>1</v>
      </c>
      <c r="C1" s="3"/>
      <c r="D1" s="3"/>
      <c r="E1" s="3"/>
    </row>
    <row r="2" spans="1:5">
      <c r="A2" s="1"/>
      <c r="B2" s="44" t="s">
        <v>2</v>
      </c>
      <c r="C2" s="3"/>
      <c r="D2" s="3"/>
      <c r="E2" s="3"/>
    </row>
    <row r="3" spans="1:5">
      <c r="A3" s="3"/>
      <c r="B3" s="45"/>
      <c r="C3" s="3"/>
      <c r="D3" s="3"/>
      <c r="E3" s="3"/>
    </row>
    <row r="4" spans="1:5" ht="37.5" customHeight="1">
      <c r="A4" s="3"/>
      <c r="B4" s="44" t="s">
        <v>3</v>
      </c>
      <c r="C4" s="45"/>
      <c r="D4" s="45"/>
      <c r="E4" s="45"/>
    </row>
    <row r="5" spans="1:5">
      <c r="A5" s="3"/>
      <c r="B5" s="3"/>
      <c r="C5" s="3"/>
      <c r="D5" s="3"/>
      <c r="E5" s="3"/>
    </row>
    <row r="6" spans="1:5">
      <c r="A6" s="3"/>
      <c r="B6" s="4" t="s">
        <v>4</v>
      </c>
      <c r="C6" s="5">
        <f>SUM(C10:C12)</f>
        <v>0</v>
      </c>
      <c r="D6" s="3"/>
      <c r="E6" s="3"/>
    </row>
    <row r="7" spans="1:5">
      <c r="A7" s="3"/>
      <c r="B7" s="4" t="s">
        <v>5</v>
      </c>
      <c r="C7" s="5">
        <f>SUM(E10:E12)</f>
        <v>0</v>
      </c>
      <c r="D7" s="3"/>
      <c r="E7" s="3"/>
    </row>
    <row r="8" spans="1:5">
      <c r="A8" s="3"/>
      <c r="B8" s="3"/>
      <c r="C8" s="3"/>
      <c r="D8" s="3"/>
      <c r="E8" s="3"/>
    </row>
    <row r="9" spans="1: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>
      <c r="A10" s="7" t="s">
        <v>11</v>
      </c>
      <c r="B10" s="8" t="s">
        <v>12</v>
      </c>
      <c r="C10" s="9">
        <f>'000'!I3</f>
        <v>0</v>
      </c>
      <c r="D10" s="9">
        <f>SUMIFS('000'!N:N,'000'!A:A,"P")</f>
        <v>0</v>
      </c>
      <c r="E10" s="9">
        <f>C10+D10</f>
        <v>0</v>
      </c>
    </row>
    <row r="11" spans="1:5">
      <c r="A11" s="7" t="s">
        <v>13</v>
      </c>
      <c r="B11" s="8" t="s">
        <v>14</v>
      </c>
      <c r="C11" s="9">
        <f>'101'!I3</f>
        <v>0</v>
      </c>
      <c r="D11" s="9">
        <f>SUMIFS('101'!N:N,'101'!A:A,"P")</f>
        <v>0</v>
      </c>
      <c r="E11" s="9">
        <f>C11+D11</f>
        <v>0</v>
      </c>
    </row>
    <row r="12" spans="1:5">
      <c r="A12" s="7" t="s">
        <v>15</v>
      </c>
      <c r="B12" s="8" t="s">
        <v>16</v>
      </c>
      <c r="C12" s="9">
        <f>'101.1'!I3</f>
        <v>0</v>
      </c>
      <c r="D12" s="9">
        <f>SUMIFS('101.1'!N:N,'101.1'!A:A,"P")</f>
        <v>0</v>
      </c>
      <c r="E12" s="9">
        <f>C12+D12</f>
        <v>0</v>
      </c>
    </row>
  </sheetData>
  <mergeCells count="2">
    <mergeCell ref="B2:B3"/>
    <mergeCell ref="B4:E4"/>
  </mergeCells>
  <pageMargins left="0.70866141732283472" right="0.70866141732283472" top="0.78740157480314965" bottom="0.78740157480314965" header="0.31496062992125984" footer="0.31496062992125984"/>
  <pageSetup scale="9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opLeftCell="B1" workbookViewId="0">
      <selection activeCell="K2" sqref="K2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17</v>
      </c>
      <c r="F2" s="14"/>
      <c r="G2" s="14"/>
      <c r="H2" s="14"/>
      <c r="I2" s="14"/>
    </row>
    <row r="3" spans="1:15">
      <c r="A3" s="3" t="s">
        <v>18</v>
      </c>
      <c r="B3" s="16" t="s">
        <v>19</v>
      </c>
      <c r="C3" s="46" t="s">
        <v>20</v>
      </c>
      <c r="D3" s="47"/>
      <c r="E3" s="17" t="s">
        <v>21</v>
      </c>
      <c r="F3" s="14"/>
      <c r="G3" s="14"/>
      <c r="H3" s="18" t="s">
        <v>11</v>
      </c>
      <c r="I3" s="19">
        <f>SUMIFS(I8:I29,A8:A29,"SD")</f>
        <v>0</v>
      </c>
      <c r="N3">
        <v>0</v>
      </c>
      <c r="O3">
        <v>2</v>
      </c>
    </row>
    <row r="4" spans="1:15">
      <c r="A4" s="3" t="s">
        <v>22</v>
      </c>
      <c r="B4" s="16" t="s">
        <v>23</v>
      </c>
      <c r="C4" s="46" t="s">
        <v>11</v>
      </c>
      <c r="D4" s="47"/>
      <c r="E4" s="17" t="s">
        <v>12</v>
      </c>
      <c r="F4" s="14"/>
      <c r="G4" s="14"/>
      <c r="H4" s="14"/>
      <c r="I4" s="14"/>
      <c r="N4">
        <v>0.12</v>
      </c>
      <c r="O4">
        <v>2</v>
      </c>
    </row>
    <row r="5" spans="1:15" ht="15" customHeight="1">
      <c r="A5" s="48" t="s">
        <v>24</v>
      </c>
      <c r="B5" s="49" t="s">
        <v>25</v>
      </c>
      <c r="C5" s="50" t="s">
        <v>26</v>
      </c>
      <c r="D5" s="50" t="s">
        <v>27</v>
      </c>
      <c r="E5" s="50" t="s">
        <v>28</v>
      </c>
      <c r="F5" s="50" t="s">
        <v>29</v>
      </c>
      <c r="G5" s="50" t="s">
        <v>30</v>
      </c>
      <c r="H5" s="50" t="s">
        <v>31</v>
      </c>
      <c r="I5" s="50"/>
      <c r="N5">
        <v>0.21</v>
      </c>
    </row>
    <row r="6" spans="1:15">
      <c r="A6" s="48"/>
      <c r="B6" s="49"/>
      <c r="C6" s="50"/>
      <c r="D6" s="50"/>
      <c r="E6" s="50"/>
      <c r="F6" s="50"/>
      <c r="G6" s="50"/>
      <c r="H6" s="6" t="s">
        <v>32</v>
      </c>
      <c r="I6" s="6" t="s">
        <v>33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34</v>
      </c>
      <c r="B8" s="24"/>
      <c r="C8" s="25" t="s">
        <v>35</v>
      </c>
      <c r="D8" s="26"/>
      <c r="E8" s="23" t="s">
        <v>36</v>
      </c>
      <c r="F8" s="26"/>
      <c r="G8" s="26"/>
      <c r="H8" s="26"/>
      <c r="I8" s="27">
        <f>SUMIFS(I9:I29,A9:A29,"P")</f>
        <v>0</v>
      </c>
    </row>
    <row r="9" spans="1:15">
      <c r="A9" s="28" t="s">
        <v>37</v>
      </c>
      <c r="B9" s="28">
        <v>1</v>
      </c>
      <c r="C9" s="29" t="s">
        <v>38</v>
      </c>
      <c r="D9" s="28" t="s">
        <v>39</v>
      </c>
      <c r="E9" s="30" t="s">
        <v>40</v>
      </c>
      <c r="F9" s="31" t="s">
        <v>41</v>
      </c>
      <c r="G9" s="32">
        <v>1</v>
      </c>
      <c r="H9" s="33">
        <v>0</v>
      </c>
      <c r="I9" s="33">
        <f>ROUND(G9*H9,O4)</f>
        <v>0</v>
      </c>
      <c r="N9" s="34">
        <f>I9*0.21</f>
        <v>0</v>
      </c>
      <c r="O9">
        <v>3</v>
      </c>
    </row>
    <row r="10" spans="1:15" ht="225">
      <c r="A10" s="28" t="s">
        <v>42</v>
      </c>
      <c r="B10" s="35"/>
      <c r="C10" s="36"/>
      <c r="D10" s="36"/>
      <c r="E10" s="30" t="s">
        <v>43</v>
      </c>
      <c r="F10" s="36"/>
      <c r="G10" s="36"/>
      <c r="H10" s="36"/>
      <c r="I10" s="36"/>
    </row>
    <row r="11" spans="1:15">
      <c r="A11" s="28" t="s">
        <v>44</v>
      </c>
      <c r="B11" s="35"/>
      <c r="C11" s="36"/>
      <c r="D11" s="36"/>
      <c r="E11" s="37" t="s">
        <v>39</v>
      </c>
      <c r="F11" s="36"/>
      <c r="G11" s="36"/>
      <c r="H11" s="36"/>
      <c r="I11" s="36"/>
    </row>
    <row r="12" spans="1:15">
      <c r="A12" s="28" t="s">
        <v>37</v>
      </c>
      <c r="B12" s="28">
        <v>2</v>
      </c>
      <c r="C12" s="29" t="s">
        <v>45</v>
      </c>
      <c r="D12" s="28" t="s">
        <v>39</v>
      </c>
      <c r="E12" s="30" t="s">
        <v>46</v>
      </c>
      <c r="F12" s="31" t="s">
        <v>41</v>
      </c>
      <c r="G12" s="32">
        <v>1</v>
      </c>
      <c r="H12" s="33">
        <v>0</v>
      </c>
      <c r="I12" s="33">
        <f>ROUND(G12*H12,O4)</f>
        <v>0</v>
      </c>
      <c r="N12" s="34">
        <f>I12*0.21</f>
        <v>0</v>
      </c>
      <c r="O12">
        <v>3</v>
      </c>
    </row>
    <row r="13" spans="1:15" ht="75">
      <c r="A13" s="28" t="s">
        <v>42</v>
      </c>
      <c r="B13" s="35"/>
      <c r="C13" s="36"/>
      <c r="D13" s="36"/>
      <c r="E13" s="30" t="s">
        <v>47</v>
      </c>
      <c r="F13" s="36"/>
      <c r="G13" s="36"/>
      <c r="H13" s="36"/>
      <c r="I13" s="36"/>
    </row>
    <row r="14" spans="1:15">
      <c r="A14" s="28" t="s">
        <v>44</v>
      </c>
      <c r="B14" s="35"/>
      <c r="C14" s="36"/>
      <c r="D14" s="36"/>
      <c r="E14" s="37" t="s">
        <v>39</v>
      </c>
      <c r="F14" s="36"/>
      <c r="G14" s="36"/>
      <c r="H14" s="36"/>
      <c r="I14" s="36"/>
    </row>
    <row r="15" spans="1:15">
      <c r="A15" s="28" t="s">
        <v>37</v>
      </c>
      <c r="B15" s="28">
        <v>3</v>
      </c>
      <c r="C15" s="29" t="s">
        <v>48</v>
      </c>
      <c r="D15" s="28" t="s">
        <v>49</v>
      </c>
      <c r="E15" s="30" t="s">
        <v>50</v>
      </c>
      <c r="F15" s="31" t="s">
        <v>41</v>
      </c>
      <c r="G15" s="32">
        <v>1</v>
      </c>
      <c r="H15" s="33">
        <v>0</v>
      </c>
      <c r="I15" s="33">
        <f>ROUND(G15*H15,O4)</f>
        <v>0</v>
      </c>
      <c r="N15" s="34">
        <f>I15*0.21</f>
        <v>0</v>
      </c>
      <c r="O15">
        <v>3</v>
      </c>
    </row>
    <row r="16" spans="1:15" ht="60">
      <c r="A16" s="28" t="s">
        <v>42</v>
      </c>
      <c r="B16" s="35"/>
      <c r="C16" s="36"/>
      <c r="D16" s="36"/>
      <c r="E16" s="30" t="s">
        <v>51</v>
      </c>
      <c r="F16" s="36"/>
      <c r="G16" s="36"/>
      <c r="H16" s="36"/>
      <c r="I16" s="36"/>
    </row>
    <row r="17" spans="1:15">
      <c r="A17" s="28" t="s">
        <v>44</v>
      </c>
      <c r="B17" s="35"/>
      <c r="C17" s="36"/>
      <c r="D17" s="36"/>
      <c r="E17" s="37" t="s">
        <v>39</v>
      </c>
      <c r="F17" s="36"/>
      <c r="G17" s="36"/>
      <c r="H17" s="36"/>
      <c r="I17" s="36"/>
    </row>
    <row r="18" spans="1:15">
      <c r="A18" s="28" t="s">
        <v>37</v>
      </c>
      <c r="B18" s="28">
        <v>4</v>
      </c>
      <c r="C18" s="29" t="s">
        <v>48</v>
      </c>
      <c r="D18" s="28" t="s">
        <v>52</v>
      </c>
      <c r="E18" s="30" t="s">
        <v>50</v>
      </c>
      <c r="F18" s="31" t="s">
        <v>41</v>
      </c>
      <c r="G18" s="32">
        <v>1</v>
      </c>
      <c r="H18" s="33">
        <v>0</v>
      </c>
      <c r="I18" s="33">
        <f>ROUND(G18*H18,O4)</f>
        <v>0</v>
      </c>
      <c r="N18" s="34">
        <f>I18*0.21</f>
        <v>0</v>
      </c>
      <c r="O18">
        <v>3</v>
      </c>
    </row>
    <row r="19" spans="1:15" ht="105">
      <c r="A19" s="28" t="s">
        <v>42</v>
      </c>
      <c r="B19" s="35"/>
      <c r="C19" s="36"/>
      <c r="D19" s="36"/>
      <c r="E19" s="30" t="s">
        <v>53</v>
      </c>
      <c r="F19" s="36"/>
      <c r="G19" s="36"/>
      <c r="H19" s="36"/>
      <c r="I19" s="36"/>
    </row>
    <row r="20" spans="1:15">
      <c r="A20" s="28" t="s">
        <v>44</v>
      </c>
      <c r="B20" s="35"/>
      <c r="C20" s="36"/>
      <c r="D20" s="36"/>
      <c r="E20" s="37" t="s">
        <v>39</v>
      </c>
      <c r="F20" s="36"/>
      <c r="G20" s="36"/>
      <c r="H20" s="36"/>
      <c r="I20" s="36"/>
    </row>
    <row r="21" spans="1:15">
      <c r="A21" s="28" t="s">
        <v>37</v>
      </c>
      <c r="B21" s="28">
        <v>5</v>
      </c>
      <c r="C21" s="29" t="s">
        <v>54</v>
      </c>
      <c r="D21" s="28" t="s">
        <v>39</v>
      </c>
      <c r="E21" s="30" t="s">
        <v>55</v>
      </c>
      <c r="F21" s="31" t="s">
        <v>41</v>
      </c>
      <c r="G21" s="32">
        <v>1</v>
      </c>
      <c r="H21" s="33">
        <v>0</v>
      </c>
      <c r="I21" s="33">
        <f>ROUND(G21*H21,O4)</f>
        <v>0</v>
      </c>
      <c r="N21" s="34">
        <f>I21*0.21</f>
        <v>0</v>
      </c>
      <c r="O21">
        <v>3</v>
      </c>
    </row>
    <row r="22" spans="1:15">
      <c r="A22" s="28" t="s">
        <v>42</v>
      </c>
      <c r="B22" s="35"/>
      <c r="C22" s="36"/>
      <c r="D22" s="36"/>
      <c r="E22" s="30" t="s">
        <v>56</v>
      </c>
      <c r="F22" s="36"/>
      <c r="G22" s="36"/>
      <c r="H22" s="36"/>
      <c r="I22" s="36"/>
    </row>
    <row r="23" spans="1:15">
      <c r="A23" s="28" t="s">
        <v>44</v>
      </c>
      <c r="B23" s="35"/>
      <c r="C23" s="36"/>
      <c r="D23" s="36"/>
      <c r="E23" s="37" t="s">
        <v>39</v>
      </c>
      <c r="F23" s="36"/>
      <c r="G23" s="36"/>
      <c r="H23" s="36"/>
      <c r="I23" s="36"/>
    </row>
    <row r="24" spans="1:15" ht="30">
      <c r="A24" s="28" t="s">
        <v>37</v>
      </c>
      <c r="B24" s="28">
        <v>6</v>
      </c>
      <c r="C24" s="29" t="s">
        <v>57</v>
      </c>
      <c r="D24" s="28" t="s">
        <v>39</v>
      </c>
      <c r="E24" s="30" t="s">
        <v>58</v>
      </c>
      <c r="F24" s="31" t="s">
        <v>41</v>
      </c>
      <c r="G24" s="32">
        <v>1</v>
      </c>
      <c r="H24" s="33">
        <v>0</v>
      </c>
      <c r="I24" s="33">
        <f>ROUND(G24*H24,O4)</f>
        <v>0</v>
      </c>
      <c r="N24" s="34">
        <f>I24*0.21</f>
        <v>0</v>
      </c>
      <c r="O24">
        <v>3</v>
      </c>
    </row>
    <row r="25" spans="1:15">
      <c r="A25" s="28" t="s">
        <v>42</v>
      </c>
      <c r="B25" s="35"/>
      <c r="C25" s="36"/>
      <c r="D25" s="36"/>
      <c r="E25" s="30" t="s">
        <v>59</v>
      </c>
      <c r="F25" s="36"/>
      <c r="G25" s="36"/>
      <c r="H25" s="36"/>
      <c r="I25" s="36"/>
    </row>
    <row r="26" spans="1:15">
      <c r="A26" s="28" t="s">
        <v>44</v>
      </c>
      <c r="B26" s="35"/>
      <c r="C26" s="36"/>
      <c r="D26" s="36"/>
      <c r="E26" s="37" t="s">
        <v>39</v>
      </c>
      <c r="F26" s="36"/>
      <c r="G26" s="36"/>
      <c r="H26" s="36"/>
      <c r="I26" s="36"/>
    </row>
    <row r="27" spans="1:15">
      <c r="A27" s="28" t="s">
        <v>37</v>
      </c>
      <c r="B27" s="28">
        <v>7</v>
      </c>
      <c r="C27" s="29" t="s">
        <v>60</v>
      </c>
      <c r="D27" s="28" t="s">
        <v>39</v>
      </c>
      <c r="E27" s="30" t="s">
        <v>61</v>
      </c>
      <c r="F27" s="31" t="s">
        <v>41</v>
      </c>
      <c r="G27" s="32">
        <v>1</v>
      </c>
      <c r="H27" s="33">
        <v>0</v>
      </c>
      <c r="I27" s="33">
        <f>ROUND(G27*H27,O4)</f>
        <v>0</v>
      </c>
      <c r="N27" s="34">
        <f>I27*0.21</f>
        <v>0</v>
      </c>
      <c r="O27">
        <v>3</v>
      </c>
    </row>
    <row r="28" spans="1:15" ht="255">
      <c r="A28" s="28" t="s">
        <v>42</v>
      </c>
      <c r="B28" s="35"/>
      <c r="C28" s="36"/>
      <c r="D28" s="36"/>
      <c r="E28" s="30" t="s">
        <v>62</v>
      </c>
      <c r="F28" s="36"/>
      <c r="G28" s="36"/>
      <c r="H28" s="36"/>
      <c r="I28" s="36"/>
    </row>
    <row r="29" spans="1:15">
      <c r="A29" s="28" t="s">
        <v>44</v>
      </c>
      <c r="B29" s="38"/>
      <c r="C29" s="39"/>
      <c r="D29" s="39"/>
      <c r="E29" s="40" t="s">
        <v>39</v>
      </c>
      <c r="F29" s="39"/>
      <c r="G29" s="39"/>
      <c r="H29" s="39"/>
      <c r="I29" s="39"/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0866141732283472" right="0.70866141732283472" top="0.78740157480314965" bottom="0.78740157480314965" header="0.31496062992125984" footer="0.31496062992125984"/>
  <pageSetup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4"/>
  <sheetViews>
    <sheetView topLeftCell="B1" workbookViewId="0">
      <selection activeCell="K2" sqref="K2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17</v>
      </c>
      <c r="F2" s="14"/>
      <c r="G2" s="14"/>
      <c r="H2" s="14"/>
      <c r="I2" s="14"/>
    </row>
    <row r="3" spans="1:15">
      <c r="A3" s="3" t="s">
        <v>18</v>
      </c>
      <c r="B3" s="16" t="s">
        <v>19</v>
      </c>
      <c r="C3" s="46" t="s">
        <v>20</v>
      </c>
      <c r="D3" s="47"/>
      <c r="E3" s="17" t="s">
        <v>21</v>
      </c>
      <c r="F3" s="14"/>
      <c r="G3" s="14"/>
      <c r="H3" s="18" t="s">
        <v>13</v>
      </c>
      <c r="I3" s="19">
        <f>SUMIFS(I8:I174,A8:A174,"SD")</f>
        <v>0</v>
      </c>
      <c r="N3">
        <v>0</v>
      </c>
      <c r="O3">
        <v>2</v>
      </c>
    </row>
    <row r="4" spans="1:15">
      <c r="A4" s="3" t="s">
        <v>22</v>
      </c>
      <c r="B4" s="16" t="s">
        <v>23</v>
      </c>
      <c r="C4" s="46" t="s">
        <v>13</v>
      </c>
      <c r="D4" s="47"/>
      <c r="E4" s="17" t="s">
        <v>14</v>
      </c>
      <c r="F4" s="14"/>
      <c r="G4" s="14"/>
      <c r="H4" s="14"/>
      <c r="I4" s="14"/>
      <c r="N4">
        <v>0.12</v>
      </c>
      <c r="O4">
        <v>2</v>
      </c>
    </row>
    <row r="5" spans="1:15" ht="15" customHeight="1">
      <c r="A5" s="48" t="s">
        <v>24</v>
      </c>
      <c r="B5" s="49" t="s">
        <v>25</v>
      </c>
      <c r="C5" s="50" t="s">
        <v>26</v>
      </c>
      <c r="D5" s="50" t="s">
        <v>27</v>
      </c>
      <c r="E5" s="50" t="s">
        <v>28</v>
      </c>
      <c r="F5" s="50" t="s">
        <v>29</v>
      </c>
      <c r="G5" s="50" t="s">
        <v>30</v>
      </c>
      <c r="H5" s="50" t="s">
        <v>31</v>
      </c>
      <c r="I5" s="50"/>
      <c r="N5">
        <v>0.21</v>
      </c>
    </row>
    <row r="6" spans="1:15">
      <c r="A6" s="48"/>
      <c r="B6" s="49"/>
      <c r="C6" s="50"/>
      <c r="D6" s="50"/>
      <c r="E6" s="50"/>
      <c r="F6" s="50"/>
      <c r="G6" s="50"/>
      <c r="H6" s="6" t="s">
        <v>32</v>
      </c>
      <c r="I6" s="6" t="s">
        <v>33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34</v>
      </c>
      <c r="B8" s="24"/>
      <c r="C8" s="25" t="s">
        <v>35</v>
      </c>
      <c r="D8" s="26"/>
      <c r="E8" s="23" t="s">
        <v>36</v>
      </c>
      <c r="F8" s="26"/>
      <c r="G8" s="26"/>
      <c r="H8" s="26"/>
      <c r="I8" s="27">
        <f>SUMIFS(I9:I21,A9:A21,"P")</f>
        <v>0</v>
      </c>
    </row>
    <row r="9" spans="1:15">
      <c r="A9" s="28" t="s">
        <v>37</v>
      </c>
      <c r="B9" s="28">
        <v>1</v>
      </c>
      <c r="C9" s="29" t="s">
        <v>63</v>
      </c>
      <c r="D9" s="28" t="s">
        <v>39</v>
      </c>
      <c r="E9" s="30" t="s">
        <v>64</v>
      </c>
      <c r="F9" s="31" t="s">
        <v>65</v>
      </c>
      <c r="G9" s="32">
        <v>458.65</v>
      </c>
      <c r="H9" s="33">
        <v>0</v>
      </c>
      <c r="I9" s="33">
        <f>ROUND(G9*H9,O4)</f>
        <v>0</v>
      </c>
      <c r="N9" s="34">
        <f>I9*0.21</f>
        <v>0</v>
      </c>
      <c r="O9">
        <v>3</v>
      </c>
    </row>
    <row r="10" spans="1:15">
      <c r="A10" s="28" t="s">
        <v>42</v>
      </c>
      <c r="B10" s="35"/>
      <c r="C10" s="36"/>
      <c r="D10" s="36"/>
      <c r="E10" s="30" t="s">
        <v>66</v>
      </c>
      <c r="F10" s="36"/>
      <c r="G10" s="36"/>
      <c r="H10" s="36"/>
      <c r="I10" s="36"/>
    </row>
    <row r="11" spans="1:15" ht="60">
      <c r="A11" s="28" t="s">
        <v>44</v>
      </c>
      <c r="B11" s="35"/>
      <c r="C11" s="36"/>
      <c r="D11" s="36"/>
      <c r="E11" s="41" t="s">
        <v>67</v>
      </c>
      <c r="F11" s="36"/>
      <c r="G11" s="36"/>
      <c r="H11" s="36"/>
      <c r="I11" s="36"/>
    </row>
    <row r="12" spans="1:15">
      <c r="A12" s="28" t="s">
        <v>37</v>
      </c>
      <c r="B12" s="28">
        <v>2</v>
      </c>
      <c r="C12" s="29" t="s">
        <v>68</v>
      </c>
      <c r="D12" s="28" t="s">
        <v>39</v>
      </c>
      <c r="E12" s="30" t="s">
        <v>64</v>
      </c>
      <c r="F12" s="31" t="s">
        <v>69</v>
      </c>
      <c r="G12" s="32">
        <v>103.25</v>
      </c>
      <c r="H12" s="33">
        <v>0</v>
      </c>
      <c r="I12" s="33">
        <f>ROUND(G12*H12,O4)</f>
        <v>0</v>
      </c>
      <c r="N12" s="34">
        <f>I12*0.21</f>
        <v>0</v>
      </c>
      <c r="O12">
        <v>3</v>
      </c>
    </row>
    <row r="13" spans="1:15">
      <c r="A13" s="28" t="s">
        <v>42</v>
      </c>
      <c r="B13" s="35"/>
      <c r="C13" s="36"/>
      <c r="D13" s="36"/>
      <c r="E13" s="30" t="s">
        <v>70</v>
      </c>
      <c r="F13" s="36"/>
      <c r="G13" s="36"/>
      <c r="H13" s="36"/>
      <c r="I13" s="36"/>
    </row>
    <row r="14" spans="1:15" ht="120">
      <c r="A14" s="28" t="s">
        <v>44</v>
      </c>
      <c r="B14" s="35"/>
      <c r="C14" s="36"/>
      <c r="D14" s="36"/>
      <c r="E14" s="41" t="s">
        <v>71</v>
      </c>
      <c r="F14" s="36"/>
      <c r="G14" s="36"/>
      <c r="H14" s="36"/>
      <c r="I14" s="36"/>
    </row>
    <row r="15" spans="1:15">
      <c r="A15" s="28" t="s">
        <v>37</v>
      </c>
      <c r="B15" s="28">
        <v>3</v>
      </c>
      <c r="C15" s="29" t="s">
        <v>72</v>
      </c>
      <c r="D15" s="28" t="s">
        <v>39</v>
      </c>
      <c r="E15" s="30" t="s">
        <v>73</v>
      </c>
      <c r="F15" s="31" t="s">
        <v>69</v>
      </c>
      <c r="G15" s="32">
        <v>1087.5</v>
      </c>
      <c r="H15" s="33">
        <v>0</v>
      </c>
      <c r="I15" s="33">
        <f>ROUND(G15*H15,O4)</f>
        <v>0</v>
      </c>
      <c r="N15" s="34">
        <f>I15*0.21</f>
        <v>0</v>
      </c>
      <c r="O15">
        <v>3</v>
      </c>
    </row>
    <row r="16" spans="1:15">
      <c r="A16" s="28" t="s">
        <v>42</v>
      </c>
      <c r="B16" s="35"/>
      <c r="C16" s="36"/>
      <c r="D16" s="36"/>
      <c r="E16" s="42"/>
      <c r="F16" s="36"/>
      <c r="G16" s="36"/>
      <c r="H16" s="36"/>
      <c r="I16" s="36"/>
    </row>
    <row r="17" spans="1:15" ht="45">
      <c r="A17" s="28" t="s">
        <v>44</v>
      </c>
      <c r="B17" s="35"/>
      <c r="C17" s="36"/>
      <c r="D17" s="36"/>
      <c r="E17" s="41" t="s">
        <v>74</v>
      </c>
      <c r="F17" s="36"/>
      <c r="G17" s="36"/>
      <c r="H17" s="36"/>
      <c r="I17" s="36"/>
    </row>
    <row r="18" spans="1:15">
      <c r="A18" s="28" t="s">
        <v>37</v>
      </c>
      <c r="B18" s="28">
        <v>4</v>
      </c>
      <c r="C18" s="29" t="s">
        <v>75</v>
      </c>
      <c r="D18" s="28" t="s">
        <v>39</v>
      </c>
      <c r="E18" s="30" t="s">
        <v>76</v>
      </c>
      <c r="F18" s="31" t="s">
        <v>41</v>
      </c>
      <c r="G18" s="32">
        <v>1</v>
      </c>
      <c r="H18" s="33">
        <v>0</v>
      </c>
      <c r="I18" s="33">
        <f>ROUND(G18*H18,O4)</f>
        <v>0</v>
      </c>
      <c r="N18" s="34">
        <f>I18*0.21</f>
        <v>0</v>
      </c>
      <c r="O18">
        <v>3</v>
      </c>
    </row>
    <row r="19" spans="1:15" ht="60">
      <c r="A19" s="28" t="s">
        <v>42</v>
      </c>
      <c r="B19" s="35"/>
      <c r="C19" s="36"/>
      <c r="D19" s="36"/>
      <c r="E19" s="30" t="s">
        <v>77</v>
      </c>
      <c r="F19" s="36"/>
      <c r="G19" s="36"/>
      <c r="H19" s="36"/>
      <c r="I19" s="36"/>
    </row>
    <row r="20" spans="1:15">
      <c r="A20" s="28" t="s">
        <v>37</v>
      </c>
      <c r="B20" s="28">
        <v>5</v>
      </c>
      <c r="C20" s="29" t="s">
        <v>78</v>
      </c>
      <c r="D20" s="28" t="s">
        <v>39</v>
      </c>
      <c r="E20" s="30" t="s">
        <v>79</v>
      </c>
      <c r="F20" s="31" t="s">
        <v>41</v>
      </c>
      <c r="G20" s="32">
        <v>1</v>
      </c>
      <c r="H20" s="33">
        <v>0</v>
      </c>
      <c r="I20" s="33">
        <f>ROUND(G20*H20,O4)</f>
        <v>0</v>
      </c>
      <c r="N20" s="34">
        <f>I20*0.21</f>
        <v>0</v>
      </c>
      <c r="O20">
        <v>3</v>
      </c>
    </row>
    <row r="21" spans="1:15" ht="135">
      <c r="A21" s="28" t="s">
        <v>42</v>
      </c>
      <c r="B21" s="35"/>
      <c r="C21" s="36"/>
      <c r="D21" s="36"/>
      <c r="E21" s="30" t="s">
        <v>80</v>
      </c>
      <c r="F21" s="36"/>
      <c r="G21" s="36"/>
      <c r="H21" s="36"/>
      <c r="I21" s="36"/>
    </row>
    <row r="22" spans="1:15">
      <c r="A22" s="23" t="s">
        <v>34</v>
      </c>
      <c r="B22" s="24"/>
      <c r="C22" s="25" t="s">
        <v>81</v>
      </c>
      <c r="D22" s="26"/>
      <c r="E22" s="23" t="s">
        <v>82</v>
      </c>
      <c r="F22" s="26"/>
      <c r="G22" s="26"/>
      <c r="H22" s="26"/>
      <c r="I22" s="27">
        <f>SUMIFS(I23:I73,A23:A73,"P")</f>
        <v>0</v>
      </c>
    </row>
    <row r="23" spans="1:15">
      <c r="A23" s="28" t="s">
        <v>37</v>
      </c>
      <c r="B23" s="28">
        <v>6</v>
      </c>
      <c r="C23" s="29" t="s">
        <v>83</v>
      </c>
      <c r="D23" s="28" t="s">
        <v>39</v>
      </c>
      <c r="E23" s="30" t="s">
        <v>84</v>
      </c>
      <c r="F23" s="31" t="s">
        <v>65</v>
      </c>
      <c r="G23" s="32">
        <v>0.3</v>
      </c>
      <c r="H23" s="33">
        <v>0</v>
      </c>
      <c r="I23" s="33">
        <f>ROUND(G23*H23,O4)</f>
        <v>0</v>
      </c>
      <c r="N23" s="34">
        <f>I23*0.21</f>
        <v>0</v>
      </c>
      <c r="O23">
        <v>3</v>
      </c>
    </row>
    <row r="24" spans="1:15">
      <c r="A24" s="28" t="s">
        <v>42</v>
      </c>
      <c r="B24" s="35"/>
      <c r="C24" s="36"/>
      <c r="D24" s="36"/>
      <c r="E24" s="30" t="s">
        <v>85</v>
      </c>
      <c r="F24" s="36"/>
      <c r="G24" s="36"/>
      <c r="H24" s="36"/>
      <c r="I24" s="36"/>
    </row>
    <row r="25" spans="1:15">
      <c r="A25" s="28" t="s">
        <v>44</v>
      </c>
      <c r="B25" s="35"/>
      <c r="C25" s="36"/>
      <c r="D25" s="36"/>
      <c r="E25" s="41" t="s">
        <v>86</v>
      </c>
      <c r="F25" s="36"/>
      <c r="G25" s="36"/>
      <c r="H25" s="36"/>
      <c r="I25" s="36"/>
    </row>
    <row r="26" spans="1:15" ht="30">
      <c r="A26" s="28" t="s">
        <v>37</v>
      </c>
      <c r="B26" s="28">
        <v>7</v>
      </c>
      <c r="C26" s="29" t="s">
        <v>87</v>
      </c>
      <c r="D26" s="28" t="s">
        <v>39</v>
      </c>
      <c r="E26" s="30" t="s">
        <v>88</v>
      </c>
      <c r="F26" s="31" t="s">
        <v>65</v>
      </c>
      <c r="G26" s="32">
        <v>3.5</v>
      </c>
      <c r="H26" s="33">
        <v>0</v>
      </c>
      <c r="I26" s="33">
        <f>ROUND(G26*H26,O4)</f>
        <v>0</v>
      </c>
      <c r="N26" s="34">
        <f>I26*0.21</f>
        <v>0</v>
      </c>
      <c r="O26">
        <v>3</v>
      </c>
    </row>
    <row r="27" spans="1:15" ht="30">
      <c r="A27" s="28" t="s">
        <v>42</v>
      </c>
      <c r="B27" s="35"/>
      <c r="C27" s="36"/>
      <c r="D27" s="36"/>
      <c r="E27" s="30" t="s">
        <v>89</v>
      </c>
      <c r="F27" s="36"/>
      <c r="G27" s="36"/>
      <c r="H27" s="36"/>
      <c r="I27" s="36"/>
    </row>
    <row r="28" spans="1:15">
      <c r="A28" s="28" t="s">
        <v>44</v>
      </c>
      <c r="B28" s="35"/>
      <c r="C28" s="36"/>
      <c r="D28" s="36"/>
      <c r="E28" s="41" t="s">
        <v>90</v>
      </c>
      <c r="F28" s="36"/>
      <c r="G28" s="36"/>
      <c r="H28" s="36"/>
      <c r="I28" s="36"/>
    </row>
    <row r="29" spans="1:15">
      <c r="A29" s="28" t="s">
        <v>37</v>
      </c>
      <c r="B29" s="28">
        <v>8</v>
      </c>
      <c r="C29" s="29" t="s">
        <v>91</v>
      </c>
      <c r="D29" s="28" t="s">
        <v>39</v>
      </c>
      <c r="E29" s="30" t="s">
        <v>92</v>
      </c>
      <c r="F29" s="31" t="s">
        <v>65</v>
      </c>
      <c r="G29" s="32">
        <v>25.2</v>
      </c>
      <c r="H29" s="33">
        <v>0</v>
      </c>
      <c r="I29" s="33">
        <f>ROUND(G29*H29,O4)</f>
        <v>0</v>
      </c>
      <c r="N29" s="34">
        <f>I29*0.21</f>
        <v>0</v>
      </c>
      <c r="O29">
        <v>3</v>
      </c>
    </row>
    <row r="30" spans="1:15">
      <c r="A30" s="28" t="s">
        <v>42</v>
      </c>
      <c r="B30" s="35"/>
      <c r="C30" s="36"/>
      <c r="D30" s="36"/>
      <c r="E30" s="30" t="s">
        <v>85</v>
      </c>
      <c r="F30" s="36"/>
      <c r="G30" s="36"/>
      <c r="H30" s="36"/>
      <c r="I30" s="36"/>
    </row>
    <row r="31" spans="1:15">
      <c r="A31" s="28" t="s">
        <v>44</v>
      </c>
      <c r="B31" s="35"/>
      <c r="C31" s="36"/>
      <c r="D31" s="36"/>
      <c r="E31" s="41" t="s">
        <v>93</v>
      </c>
      <c r="F31" s="36"/>
      <c r="G31" s="36"/>
      <c r="H31" s="36"/>
      <c r="I31" s="36"/>
    </row>
    <row r="32" spans="1:15" ht="30">
      <c r="A32" s="28" t="s">
        <v>37</v>
      </c>
      <c r="B32" s="28">
        <v>9</v>
      </c>
      <c r="C32" s="29" t="s">
        <v>94</v>
      </c>
      <c r="D32" s="28" t="s">
        <v>39</v>
      </c>
      <c r="E32" s="30" t="s">
        <v>95</v>
      </c>
      <c r="F32" s="31" t="s">
        <v>65</v>
      </c>
      <c r="G32" s="32">
        <v>290.64999999999998</v>
      </c>
      <c r="H32" s="33">
        <v>0</v>
      </c>
      <c r="I32" s="33">
        <f>ROUND(G32*H32,O4)</f>
        <v>0</v>
      </c>
      <c r="N32" s="34">
        <f>I32*0.21</f>
        <v>0</v>
      </c>
      <c r="O32">
        <v>3</v>
      </c>
    </row>
    <row r="33" spans="1:15">
      <c r="A33" s="28" t="s">
        <v>42</v>
      </c>
      <c r="B33" s="35"/>
      <c r="C33" s="36"/>
      <c r="D33" s="36"/>
      <c r="E33" s="30" t="s">
        <v>85</v>
      </c>
      <c r="F33" s="36"/>
      <c r="G33" s="36"/>
      <c r="H33" s="36"/>
      <c r="I33" s="36"/>
    </row>
    <row r="34" spans="1:15">
      <c r="A34" s="28" t="s">
        <v>44</v>
      </c>
      <c r="B34" s="35"/>
      <c r="C34" s="36"/>
      <c r="D34" s="36"/>
      <c r="E34" s="41" t="s">
        <v>96</v>
      </c>
      <c r="F34" s="36"/>
      <c r="G34" s="36"/>
      <c r="H34" s="36"/>
      <c r="I34" s="36"/>
    </row>
    <row r="35" spans="1:15" ht="30">
      <c r="A35" s="28" t="s">
        <v>37</v>
      </c>
      <c r="B35" s="28">
        <v>10</v>
      </c>
      <c r="C35" s="29" t="s">
        <v>97</v>
      </c>
      <c r="D35" s="28" t="s">
        <v>39</v>
      </c>
      <c r="E35" s="30" t="s">
        <v>98</v>
      </c>
      <c r="F35" s="31" t="s">
        <v>65</v>
      </c>
      <c r="G35" s="32">
        <v>15</v>
      </c>
      <c r="H35" s="33">
        <v>0</v>
      </c>
      <c r="I35" s="33">
        <f>ROUND(G35*H35,O4)</f>
        <v>0</v>
      </c>
      <c r="N35" s="34">
        <f>I35*0.21</f>
        <v>0</v>
      </c>
      <c r="O35">
        <v>3</v>
      </c>
    </row>
    <row r="36" spans="1:15">
      <c r="A36" s="28" t="s">
        <v>42</v>
      </c>
      <c r="B36" s="35"/>
      <c r="C36" s="36"/>
      <c r="D36" s="36"/>
      <c r="E36" s="30" t="s">
        <v>99</v>
      </c>
      <c r="F36" s="36"/>
      <c r="G36" s="36"/>
      <c r="H36" s="36"/>
      <c r="I36" s="36"/>
    </row>
    <row r="37" spans="1:15">
      <c r="A37" s="28" t="s">
        <v>44</v>
      </c>
      <c r="B37" s="35"/>
      <c r="C37" s="36"/>
      <c r="D37" s="36"/>
      <c r="E37" s="41" t="s">
        <v>100</v>
      </c>
      <c r="F37" s="36"/>
      <c r="G37" s="36"/>
      <c r="H37" s="36"/>
      <c r="I37" s="36"/>
    </row>
    <row r="38" spans="1:15">
      <c r="A38" s="28" t="s">
        <v>37</v>
      </c>
      <c r="B38" s="28">
        <v>11</v>
      </c>
      <c r="C38" s="29" t="s">
        <v>101</v>
      </c>
      <c r="D38" s="28" t="s">
        <v>39</v>
      </c>
      <c r="E38" s="30" t="s">
        <v>102</v>
      </c>
      <c r="F38" s="31" t="s">
        <v>103</v>
      </c>
      <c r="G38" s="32">
        <v>10</v>
      </c>
      <c r="H38" s="33">
        <v>0</v>
      </c>
      <c r="I38" s="33">
        <f>ROUND(G38*H38,O4)</f>
        <v>0</v>
      </c>
      <c r="N38" s="34">
        <f>I38*0.21</f>
        <v>0</v>
      </c>
      <c r="O38">
        <v>3</v>
      </c>
    </row>
    <row r="39" spans="1:15">
      <c r="A39" s="28" t="s">
        <v>42</v>
      </c>
      <c r="B39" s="35"/>
      <c r="C39" s="36"/>
      <c r="D39" s="36"/>
      <c r="E39" s="42" t="s">
        <v>39</v>
      </c>
      <c r="F39" s="36"/>
      <c r="G39" s="36"/>
      <c r="H39" s="36"/>
      <c r="I39" s="36"/>
    </row>
    <row r="40" spans="1:15" ht="30">
      <c r="A40" s="28" t="s">
        <v>37</v>
      </c>
      <c r="B40" s="28">
        <v>12</v>
      </c>
      <c r="C40" s="29" t="s">
        <v>104</v>
      </c>
      <c r="D40" s="28" t="s">
        <v>39</v>
      </c>
      <c r="E40" s="30" t="s">
        <v>105</v>
      </c>
      <c r="F40" s="31" t="s">
        <v>103</v>
      </c>
      <c r="G40" s="32">
        <v>330</v>
      </c>
      <c r="H40" s="33">
        <v>0</v>
      </c>
      <c r="I40" s="33">
        <f>ROUND(G40*H40,O4)</f>
        <v>0</v>
      </c>
      <c r="N40" s="34">
        <f>I40*0.21</f>
        <v>0</v>
      </c>
      <c r="O40">
        <v>3</v>
      </c>
    </row>
    <row r="41" spans="1:15">
      <c r="A41" s="28" t="s">
        <v>42</v>
      </c>
      <c r="B41" s="35"/>
      <c r="C41" s="36"/>
      <c r="D41" s="36"/>
      <c r="E41" s="42" t="s">
        <v>39</v>
      </c>
      <c r="F41" s="36"/>
      <c r="G41" s="36"/>
      <c r="H41" s="36"/>
      <c r="I41" s="36"/>
    </row>
    <row r="42" spans="1:15">
      <c r="A42" s="28" t="s">
        <v>37</v>
      </c>
      <c r="B42" s="28">
        <v>13</v>
      </c>
      <c r="C42" s="29" t="s">
        <v>106</v>
      </c>
      <c r="D42" s="28" t="s">
        <v>39</v>
      </c>
      <c r="E42" s="30" t="s">
        <v>107</v>
      </c>
      <c r="F42" s="31" t="s">
        <v>65</v>
      </c>
      <c r="G42" s="32">
        <v>420</v>
      </c>
      <c r="H42" s="33">
        <v>0</v>
      </c>
      <c r="I42" s="33">
        <f>ROUND(G42*H42,O4)</f>
        <v>0</v>
      </c>
      <c r="N42" s="34">
        <f>I42*0.21</f>
        <v>0</v>
      </c>
      <c r="O42">
        <v>3</v>
      </c>
    </row>
    <row r="43" spans="1:15">
      <c r="A43" s="28" t="s">
        <v>42</v>
      </c>
      <c r="B43" s="35"/>
      <c r="C43" s="36"/>
      <c r="D43" s="36"/>
      <c r="E43" s="30" t="s">
        <v>99</v>
      </c>
      <c r="F43" s="36"/>
      <c r="G43" s="36"/>
      <c r="H43" s="36"/>
      <c r="I43" s="36"/>
    </row>
    <row r="44" spans="1:15">
      <c r="A44" s="28" t="s">
        <v>44</v>
      </c>
      <c r="B44" s="35"/>
      <c r="C44" s="36"/>
      <c r="D44" s="36"/>
      <c r="E44" s="41" t="s">
        <v>108</v>
      </c>
      <c r="F44" s="36"/>
      <c r="G44" s="36"/>
      <c r="H44" s="36"/>
      <c r="I44" s="36"/>
    </row>
    <row r="45" spans="1:15">
      <c r="A45" s="28" t="s">
        <v>37</v>
      </c>
      <c r="B45" s="28">
        <v>14</v>
      </c>
      <c r="C45" s="29" t="s">
        <v>109</v>
      </c>
      <c r="D45" s="28" t="s">
        <v>39</v>
      </c>
      <c r="E45" s="30" t="s">
        <v>110</v>
      </c>
      <c r="F45" s="31" t="s">
        <v>65</v>
      </c>
      <c r="G45" s="32">
        <v>20</v>
      </c>
      <c r="H45" s="33">
        <v>0</v>
      </c>
      <c r="I45" s="33">
        <f>ROUND(G45*H45,O4)</f>
        <v>0</v>
      </c>
      <c r="N45" s="34">
        <f>I45*0.21</f>
        <v>0</v>
      </c>
      <c r="O45">
        <v>3</v>
      </c>
    </row>
    <row r="46" spans="1:15">
      <c r="A46" s="28" t="s">
        <v>42</v>
      </c>
      <c r="B46" s="35"/>
      <c r="C46" s="36"/>
      <c r="D46" s="36"/>
      <c r="E46" s="30" t="s">
        <v>111</v>
      </c>
      <c r="F46" s="36"/>
      <c r="G46" s="36"/>
      <c r="H46" s="36"/>
      <c r="I46" s="36"/>
    </row>
    <row r="47" spans="1:15">
      <c r="A47" s="28" t="s">
        <v>37</v>
      </c>
      <c r="B47" s="28">
        <v>15</v>
      </c>
      <c r="C47" s="29" t="s">
        <v>112</v>
      </c>
      <c r="D47" s="28" t="s">
        <v>39</v>
      </c>
      <c r="E47" s="30" t="s">
        <v>113</v>
      </c>
      <c r="F47" s="31" t="s">
        <v>65</v>
      </c>
      <c r="G47" s="32">
        <v>130</v>
      </c>
      <c r="H47" s="33">
        <v>0</v>
      </c>
      <c r="I47" s="33">
        <f>ROUND(G47*H47,O4)</f>
        <v>0</v>
      </c>
      <c r="N47" s="34">
        <f>I47*0.21</f>
        <v>0</v>
      </c>
      <c r="O47">
        <v>3</v>
      </c>
    </row>
    <row r="48" spans="1:15">
      <c r="A48" s="28" t="s">
        <v>42</v>
      </c>
      <c r="B48" s="35"/>
      <c r="C48" s="36"/>
      <c r="D48" s="36"/>
      <c r="E48" s="30" t="s">
        <v>114</v>
      </c>
      <c r="F48" s="36"/>
      <c r="G48" s="36"/>
      <c r="H48" s="36"/>
      <c r="I48" s="36"/>
    </row>
    <row r="49" spans="1:15">
      <c r="A49" s="28" t="s">
        <v>44</v>
      </c>
      <c r="B49" s="35"/>
      <c r="C49" s="36"/>
      <c r="D49" s="36"/>
      <c r="E49" s="41" t="s">
        <v>115</v>
      </c>
      <c r="F49" s="36"/>
      <c r="G49" s="36"/>
      <c r="H49" s="36"/>
      <c r="I49" s="36"/>
    </row>
    <row r="50" spans="1:15">
      <c r="A50" s="28" t="s">
        <v>37</v>
      </c>
      <c r="B50" s="28">
        <v>16</v>
      </c>
      <c r="C50" s="29" t="s">
        <v>116</v>
      </c>
      <c r="D50" s="28" t="s">
        <v>39</v>
      </c>
      <c r="E50" s="30" t="s">
        <v>117</v>
      </c>
      <c r="F50" s="31" t="s">
        <v>118</v>
      </c>
      <c r="G50" s="32">
        <v>3</v>
      </c>
      <c r="H50" s="33">
        <v>0</v>
      </c>
      <c r="I50" s="33">
        <f>ROUND(G50*H50,O4)</f>
        <v>0</v>
      </c>
      <c r="N50" s="34">
        <f>I50*0.21</f>
        <v>0</v>
      </c>
      <c r="O50">
        <v>3</v>
      </c>
    </row>
    <row r="51" spans="1:15">
      <c r="A51" s="28" t="s">
        <v>42</v>
      </c>
      <c r="B51" s="35"/>
      <c r="C51" s="36"/>
      <c r="D51" s="36"/>
      <c r="E51" s="42" t="s">
        <v>39</v>
      </c>
      <c r="F51" s="36"/>
      <c r="G51" s="36"/>
      <c r="H51" s="36"/>
      <c r="I51" s="36"/>
    </row>
    <row r="52" spans="1:15">
      <c r="A52" s="28" t="s">
        <v>37</v>
      </c>
      <c r="B52" s="28">
        <v>17</v>
      </c>
      <c r="C52" s="29" t="s">
        <v>119</v>
      </c>
      <c r="D52" s="28" t="s">
        <v>39</v>
      </c>
      <c r="E52" s="30" t="s">
        <v>120</v>
      </c>
      <c r="F52" s="31" t="s">
        <v>65</v>
      </c>
      <c r="G52" s="32">
        <v>38</v>
      </c>
      <c r="H52" s="33">
        <v>0</v>
      </c>
      <c r="I52" s="33">
        <f>ROUND(G52*H52,O4)</f>
        <v>0</v>
      </c>
      <c r="N52" s="34">
        <f>I52*0.21</f>
        <v>0</v>
      </c>
      <c r="O52">
        <v>3</v>
      </c>
    </row>
    <row r="53" spans="1:15">
      <c r="A53" s="28" t="s">
        <v>42</v>
      </c>
      <c r="B53" s="35"/>
      <c r="C53" s="36"/>
      <c r="D53" s="36"/>
      <c r="E53" s="42" t="s">
        <v>39</v>
      </c>
      <c r="F53" s="36"/>
      <c r="G53" s="36"/>
      <c r="H53" s="36"/>
      <c r="I53" s="36"/>
    </row>
    <row r="54" spans="1:15">
      <c r="A54" s="28" t="s">
        <v>37</v>
      </c>
      <c r="B54" s="28">
        <v>18</v>
      </c>
      <c r="C54" s="29" t="s">
        <v>121</v>
      </c>
      <c r="D54" s="28" t="s">
        <v>39</v>
      </c>
      <c r="E54" s="30" t="s">
        <v>122</v>
      </c>
      <c r="F54" s="31" t="s">
        <v>65</v>
      </c>
      <c r="G54" s="32">
        <v>20</v>
      </c>
      <c r="H54" s="33">
        <v>0</v>
      </c>
      <c r="I54" s="33">
        <f>ROUND(G54*H54,O4)</f>
        <v>0</v>
      </c>
      <c r="N54" s="34">
        <f>I54*0.21</f>
        <v>0</v>
      </c>
      <c r="O54">
        <v>3</v>
      </c>
    </row>
    <row r="55" spans="1:15">
      <c r="A55" s="28" t="s">
        <v>42</v>
      </c>
      <c r="B55" s="35"/>
      <c r="C55" s="36"/>
      <c r="D55" s="36"/>
      <c r="E55" s="42" t="s">
        <v>39</v>
      </c>
      <c r="F55" s="36"/>
      <c r="G55" s="36"/>
      <c r="H55" s="36"/>
      <c r="I55" s="36"/>
    </row>
    <row r="56" spans="1:15">
      <c r="A56" s="28" t="s">
        <v>44</v>
      </c>
      <c r="B56" s="35"/>
      <c r="C56" s="36"/>
      <c r="D56" s="36"/>
      <c r="E56" s="41" t="s">
        <v>123</v>
      </c>
      <c r="F56" s="36"/>
      <c r="G56" s="36"/>
      <c r="H56" s="36"/>
      <c r="I56" s="36"/>
    </row>
    <row r="57" spans="1:15">
      <c r="A57" s="28" t="s">
        <v>37</v>
      </c>
      <c r="B57" s="28">
        <v>19</v>
      </c>
      <c r="C57" s="29" t="s">
        <v>124</v>
      </c>
      <c r="D57" s="28" t="s">
        <v>39</v>
      </c>
      <c r="E57" s="30" t="s">
        <v>125</v>
      </c>
      <c r="F57" s="31" t="s">
        <v>65</v>
      </c>
      <c r="G57" s="32">
        <v>188</v>
      </c>
      <c r="H57" s="33">
        <v>0</v>
      </c>
      <c r="I57" s="33">
        <f>ROUND(G57*H57,O4)</f>
        <v>0</v>
      </c>
      <c r="N57" s="34">
        <f>I57*0.21</f>
        <v>0</v>
      </c>
      <c r="O57">
        <v>3</v>
      </c>
    </row>
    <row r="58" spans="1:15">
      <c r="A58" s="28" t="s">
        <v>42</v>
      </c>
      <c r="B58" s="35"/>
      <c r="C58" s="36"/>
      <c r="D58" s="36"/>
      <c r="E58" s="42" t="s">
        <v>39</v>
      </c>
      <c r="F58" s="36"/>
      <c r="G58" s="36"/>
      <c r="H58" s="36"/>
      <c r="I58" s="36"/>
    </row>
    <row r="59" spans="1:15">
      <c r="A59" s="28" t="s">
        <v>44</v>
      </c>
      <c r="B59" s="35"/>
      <c r="C59" s="36"/>
      <c r="D59" s="36"/>
      <c r="E59" s="41" t="s">
        <v>126</v>
      </c>
      <c r="F59" s="36"/>
      <c r="G59" s="36"/>
      <c r="H59" s="36"/>
      <c r="I59" s="36"/>
    </row>
    <row r="60" spans="1:15">
      <c r="A60" s="28" t="s">
        <v>37</v>
      </c>
      <c r="B60" s="28">
        <v>20</v>
      </c>
      <c r="C60" s="29" t="s">
        <v>127</v>
      </c>
      <c r="D60" s="28" t="s">
        <v>39</v>
      </c>
      <c r="E60" s="30" t="s">
        <v>128</v>
      </c>
      <c r="F60" s="31" t="s">
        <v>65</v>
      </c>
      <c r="G60" s="32">
        <v>37.5</v>
      </c>
      <c r="H60" s="33">
        <v>0</v>
      </c>
      <c r="I60" s="33">
        <f>ROUND(G60*H60,O4)</f>
        <v>0</v>
      </c>
      <c r="N60" s="34">
        <f>I60*0.21</f>
        <v>0</v>
      </c>
      <c r="O60">
        <v>3</v>
      </c>
    </row>
    <row r="61" spans="1:15" ht="30">
      <c r="A61" s="28" t="s">
        <v>42</v>
      </c>
      <c r="B61" s="35"/>
      <c r="C61" s="36"/>
      <c r="D61" s="36"/>
      <c r="E61" s="30" t="s">
        <v>129</v>
      </c>
      <c r="F61" s="36"/>
      <c r="G61" s="36"/>
      <c r="H61" s="36"/>
      <c r="I61" s="36"/>
    </row>
    <row r="62" spans="1:15">
      <c r="A62" s="28" t="s">
        <v>44</v>
      </c>
      <c r="B62" s="35"/>
      <c r="C62" s="36"/>
      <c r="D62" s="36"/>
      <c r="E62" s="41" t="s">
        <v>130</v>
      </c>
      <c r="F62" s="36"/>
      <c r="G62" s="36"/>
      <c r="H62" s="36"/>
      <c r="I62" s="36"/>
    </row>
    <row r="63" spans="1:15">
      <c r="A63" s="28" t="s">
        <v>37</v>
      </c>
      <c r="B63" s="28">
        <v>21</v>
      </c>
      <c r="C63" s="29" t="s">
        <v>131</v>
      </c>
      <c r="D63" s="28" t="s">
        <v>39</v>
      </c>
      <c r="E63" s="30" t="s">
        <v>132</v>
      </c>
      <c r="F63" s="31" t="s">
        <v>133</v>
      </c>
      <c r="G63" s="32">
        <v>1200</v>
      </c>
      <c r="H63" s="33">
        <v>0</v>
      </c>
      <c r="I63" s="33">
        <f>ROUND(G63*H63,O4)</f>
        <v>0</v>
      </c>
      <c r="N63" s="34">
        <f>I63*0.21</f>
        <v>0</v>
      </c>
      <c r="O63">
        <v>3</v>
      </c>
    </row>
    <row r="64" spans="1:15">
      <c r="A64" s="28" t="s">
        <v>42</v>
      </c>
      <c r="B64" s="35"/>
      <c r="C64" s="36"/>
      <c r="D64" s="36"/>
      <c r="E64" s="42" t="s">
        <v>39</v>
      </c>
      <c r="F64" s="36"/>
      <c r="G64" s="36"/>
      <c r="H64" s="36"/>
      <c r="I64" s="36"/>
    </row>
    <row r="65" spans="1:15">
      <c r="A65" s="28" t="s">
        <v>44</v>
      </c>
      <c r="B65" s="35"/>
      <c r="C65" s="36"/>
      <c r="D65" s="36"/>
      <c r="E65" s="37" t="s">
        <v>39</v>
      </c>
      <c r="F65" s="36"/>
      <c r="G65" s="36"/>
      <c r="H65" s="36"/>
      <c r="I65" s="36"/>
    </row>
    <row r="66" spans="1:15">
      <c r="A66" s="28" t="s">
        <v>37</v>
      </c>
      <c r="B66" s="28">
        <v>22</v>
      </c>
      <c r="C66" s="29" t="s">
        <v>134</v>
      </c>
      <c r="D66" s="28" t="s">
        <v>39</v>
      </c>
      <c r="E66" s="30" t="s">
        <v>135</v>
      </c>
      <c r="F66" s="31" t="s">
        <v>133</v>
      </c>
      <c r="G66" s="32">
        <v>700</v>
      </c>
      <c r="H66" s="33">
        <v>0</v>
      </c>
      <c r="I66" s="33">
        <f>ROUND(G66*H66,O4)</f>
        <v>0</v>
      </c>
      <c r="N66" s="34">
        <f>I66*0.21</f>
        <v>0</v>
      </c>
      <c r="O66">
        <v>3</v>
      </c>
    </row>
    <row r="67" spans="1:15">
      <c r="A67" s="28" t="s">
        <v>42</v>
      </c>
      <c r="B67" s="35"/>
      <c r="C67" s="36"/>
      <c r="D67" s="36"/>
      <c r="E67" s="30" t="s">
        <v>136</v>
      </c>
      <c r="F67" s="36"/>
      <c r="G67" s="36"/>
      <c r="H67" s="36"/>
      <c r="I67" s="36"/>
    </row>
    <row r="68" spans="1:15">
      <c r="A68" s="28" t="s">
        <v>37</v>
      </c>
      <c r="B68" s="28">
        <v>23</v>
      </c>
      <c r="C68" s="29" t="s">
        <v>137</v>
      </c>
      <c r="D68" s="28" t="s">
        <v>39</v>
      </c>
      <c r="E68" s="30" t="s">
        <v>138</v>
      </c>
      <c r="F68" s="31" t="s">
        <v>133</v>
      </c>
      <c r="G68" s="32">
        <v>700</v>
      </c>
      <c r="H68" s="33">
        <v>0</v>
      </c>
      <c r="I68" s="33">
        <f>ROUND(G68*H68,O4)</f>
        <v>0</v>
      </c>
      <c r="N68" s="34">
        <f>I68*0.21</f>
        <v>0</v>
      </c>
      <c r="O68">
        <v>3</v>
      </c>
    </row>
    <row r="69" spans="1:15">
      <c r="A69" s="28" t="s">
        <v>42</v>
      </c>
      <c r="B69" s="35"/>
      <c r="C69" s="36"/>
      <c r="D69" s="36"/>
      <c r="E69" s="42" t="s">
        <v>39</v>
      </c>
      <c r="F69" s="36"/>
      <c r="G69" s="36"/>
      <c r="H69" s="36"/>
      <c r="I69" s="36"/>
    </row>
    <row r="70" spans="1:15">
      <c r="A70" s="28" t="s">
        <v>37</v>
      </c>
      <c r="B70" s="28">
        <v>24</v>
      </c>
      <c r="C70" s="29" t="s">
        <v>139</v>
      </c>
      <c r="D70" s="28" t="s">
        <v>39</v>
      </c>
      <c r="E70" s="30" t="s">
        <v>140</v>
      </c>
      <c r="F70" s="31" t="s">
        <v>133</v>
      </c>
      <c r="G70" s="32">
        <v>700</v>
      </c>
      <c r="H70" s="33">
        <v>0</v>
      </c>
      <c r="I70" s="33">
        <f>ROUND(G70*H70,O4)</f>
        <v>0</v>
      </c>
      <c r="N70" s="34">
        <f>I70*0.21</f>
        <v>0</v>
      </c>
      <c r="O70">
        <v>3</v>
      </c>
    </row>
    <row r="71" spans="1:15">
      <c r="A71" s="28" t="s">
        <v>42</v>
      </c>
      <c r="B71" s="35"/>
      <c r="C71" s="36"/>
      <c r="D71" s="36"/>
      <c r="E71" s="42" t="s">
        <v>39</v>
      </c>
      <c r="F71" s="36"/>
      <c r="G71" s="36"/>
      <c r="H71" s="36"/>
      <c r="I71" s="36"/>
    </row>
    <row r="72" spans="1:15">
      <c r="A72" s="28" t="s">
        <v>37</v>
      </c>
      <c r="B72" s="28">
        <v>25</v>
      </c>
      <c r="C72" s="29" t="s">
        <v>141</v>
      </c>
      <c r="D72" s="28" t="s">
        <v>39</v>
      </c>
      <c r="E72" s="30" t="s">
        <v>142</v>
      </c>
      <c r="F72" s="31" t="s">
        <v>133</v>
      </c>
      <c r="G72" s="32">
        <v>700</v>
      </c>
      <c r="H72" s="33">
        <v>0</v>
      </c>
      <c r="I72" s="33">
        <f>ROUND(G72*H72,O4)</f>
        <v>0</v>
      </c>
      <c r="N72" s="34">
        <f>I72*0.21</f>
        <v>0</v>
      </c>
      <c r="O72">
        <v>3</v>
      </c>
    </row>
    <row r="73" spans="1:15">
      <c r="A73" s="28" t="s">
        <v>42</v>
      </c>
      <c r="B73" s="35"/>
      <c r="C73" s="36"/>
      <c r="D73" s="36"/>
      <c r="E73" s="30" t="s">
        <v>143</v>
      </c>
      <c r="F73" s="36"/>
      <c r="G73" s="36"/>
      <c r="H73" s="36"/>
      <c r="I73" s="36"/>
    </row>
    <row r="74" spans="1:15">
      <c r="A74" s="23" t="s">
        <v>34</v>
      </c>
      <c r="B74" s="24"/>
      <c r="C74" s="25" t="s">
        <v>144</v>
      </c>
      <c r="D74" s="26"/>
      <c r="E74" s="23" t="s">
        <v>145</v>
      </c>
      <c r="F74" s="26"/>
      <c r="G74" s="26"/>
      <c r="H74" s="26"/>
      <c r="I74" s="27">
        <f>SUMIFS(I75:I78,A75:A78,"P")</f>
        <v>0</v>
      </c>
    </row>
    <row r="75" spans="1:15">
      <c r="A75" s="28" t="s">
        <v>37</v>
      </c>
      <c r="B75" s="28">
        <v>26</v>
      </c>
      <c r="C75" s="29" t="s">
        <v>146</v>
      </c>
      <c r="D75" s="28" t="s">
        <v>39</v>
      </c>
      <c r="E75" s="30" t="s">
        <v>147</v>
      </c>
      <c r="F75" s="31" t="s">
        <v>133</v>
      </c>
      <c r="G75" s="32">
        <v>450</v>
      </c>
      <c r="H75" s="33">
        <v>0</v>
      </c>
      <c r="I75" s="33">
        <f>ROUND(G75*H75,O4)</f>
        <v>0</v>
      </c>
      <c r="N75" s="34">
        <f>I75*0.21</f>
        <v>0</v>
      </c>
      <c r="O75">
        <v>3</v>
      </c>
    </row>
    <row r="76" spans="1:15">
      <c r="A76" s="28" t="s">
        <v>42</v>
      </c>
      <c r="B76" s="35"/>
      <c r="C76" s="36"/>
      <c r="D76" s="36"/>
      <c r="E76" s="42" t="s">
        <v>39</v>
      </c>
      <c r="F76" s="36"/>
      <c r="G76" s="36"/>
      <c r="H76" s="36"/>
      <c r="I76" s="36"/>
    </row>
    <row r="77" spans="1:15">
      <c r="A77" s="28" t="s">
        <v>37</v>
      </c>
      <c r="B77" s="28">
        <v>27</v>
      </c>
      <c r="C77" s="29" t="s">
        <v>148</v>
      </c>
      <c r="D77" s="28" t="s">
        <v>39</v>
      </c>
      <c r="E77" s="30" t="s">
        <v>149</v>
      </c>
      <c r="F77" s="31" t="s">
        <v>133</v>
      </c>
      <c r="G77" s="32">
        <v>1200</v>
      </c>
      <c r="H77" s="33">
        <v>0</v>
      </c>
      <c r="I77" s="33">
        <f>ROUND(G77*H77,O4)</f>
        <v>0</v>
      </c>
      <c r="N77" s="34">
        <f>I77*0.21</f>
        <v>0</v>
      </c>
      <c r="O77">
        <v>3</v>
      </c>
    </row>
    <row r="78" spans="1:15">
      <c r="A78" s="28" t="s">
        <v>42</v>
      </c>
      <c r="B78" s="35"/>
      <c r="C78" s="36"/>
      <c r="D78" s="36"/>
      <c r="E78" s="42" t="s">
        <v>39</v>
      </c>
      <c r="F78" s="36"/>
      <c r="G78" s="36"/>
      <c r="H78" s="36"/>
      <c r="I78" s="36"/>
    </row>
    <row r="79" spans="1:15">
      <c r="A79" s="23" t="s">
        <v>34</v>
      </c>
      <c r="B79" s="24"/>
      <c r="C79" s="25" t="s">
        <v>150</v>
      </c>
      <c r="D79" s="26"/>
      <c r="E79" s="23" t="s">
        <v>151</v>
      </c>
      <c r="F79" s="26"/>
      <c r="G79" s="26"/>
      <c r="H79" s="26"/>
      <c r="I79" s="27">
        <f>SUMIFS(I80:I82,A80:A82,"P")</f>
        <v>0</v>
      </c>
    </row>
    <row r="80" spans="1:15">
      <c r="A80" s="28" t="s">
        <v>37</v>
      </c>
      <c r="B80" s="28">
        <v>28</v>
      </c>
      <c r="C80" s="29" t="s">
        <v>152</v>
      </c>
      <c r="D80" s="28" t="s">
        <v>39</v>
      </c>
      <c r="E80" s="30" t="s">
        <v>153</v>
      </c>
      <c r="F80" s="31" t="s">
        <v>65</v>
      </c>
      <c r="G80" s="32">
        <v>86.5</v>
      </c>
      <c r="H80" s="33">
        <v>0</v>
      </c>
      <c r="I80" s="33">
        <f>ROUND(G80*H80,O4)</f>
        <v>0</v>
      </c>
      <c r="N80" s="34">
        <f>I80*0.21</f>
        <v>0</v>
      </c>
      <c r="O80">
        <v>3</v>
      </c>
    </row>
    <row r="81" spans="1:15">
      <c r="A81" s="28" t="s">
        <v>42</v>
      </c>
      <c r="B81" s="35"/>
      <c r="C81" s="36"/>
      <c r="D81" s="36"/>
      <c r="E81" s="30" t="s">
        <v>154</v>
      </c>
      <c r="F81" s="36"/>
      <c r="G81" s="36"/>
      <c r="H81" s="36"/>
      <c r="I81" s="36"/>
    </row>
    <row r="82" spans="1:15">
      <c r="A82" s="28" t="s">
        <v>44</v>
      </c>
      <c r="B82" s="35"/>
      <c r="C82" s="36"/>
      <c r="D82" s="36"/>
      <c r="E82" s="41" t="s">
        <v>155</v>
      </c>
      <c r="F82" s="36"/>
      <c r="G82" s="36"/>
      <c r="H82" s="36"/>
      <c r="I82" s="36"/>
    </row>
    <row r="83" spans="1:15">
      <c r="A83" s="23" t="s">
        <v>34</v>
      </c>
      <c r="B83" s="24"/>
      <c r="C83" s="25" t="s">
        <v>156</v>
      </c>
      <c r="D83" s="26"/>
      <c r="E83" s="23" t="s">
        <v>157</v>
      </c>
      <c r="F83" s="26"/>
      <c r="G83" s="26"/>
      <c r="H83" s="26"/>
      <c r="I83" s="27">
        <f>SUMIFS(I84:I129,A84:A129,"P")</f>
        <v>0</v>
      </c>
    </row>
    <row r="84" spans="1:15">
      <c r="A84" s="28" t="s">
        <v>37</v>
      </c>
      <c r="B84" s="28">
        <v>29</v>
      </c>
      <c r="C84" s="29" t="s">
        <v>158</v>
      </c>
      <c r="D84" s="28" t="s">
        <v>159</v>
      </c>
      <c r="E84" s="30" t="s">
        <v>160</v>
      </c>
      <c r="F84" s="31" t="s">
        <v>65</v>
      </c>
      <c r="G84" s="32">
        <v>263</v>
      </c>
      <c r="H84" s="33">
        <v>0</v>
      </c>
      <c r="I84" s="33">
        <f>ROUND(G84*H84,O4)</f>
        <v>0</v>
      </c>
      <c r="N84" s="34">
        <f>I84*0.21</f>
        <v>0</v>
      </c>
      <c r="O84">
        <v>3</v>
      </c>
    </row>
    <row r="85" spans="1:15">
      <c r="A85" s="28" t="s">
        <v>42</v>
      </c>
      <c r="B85" s="35"/>
      <c r="C85" s="36"/>
      <c r="D85" s="36"/>
      <c r="E85" s="30" t="s">
        <v>161</v>
      </c>
      <c r="F85" s="36"/>
      <c r="G85" s="36"/>
      <c r="H85" s="36"/>
      <c r="I85" s="36"/>
    </row>
    <row r="86" spans="1:15">
      <c r="A86" s="28" t="s">
        <v>44</v>
      </c>
      <c r="B86" s="35"/>
      <c r="C86" s="36"/>
      <c r="D86" s="36"/>
      <c r="E86" s="41" t="s">
        <v>162</v>
      </c>
      <c r="F86" s="36"/>
      <c r="G86" s="36"/>
      <c r="H86" s="36"/>
      <c r="I86" s="36"/>
    </row>
    <row r="87" spans="1:15">
      <c r="A87" s="28" t="s">
        <v>37</v>
      </c>
      <c r="B87" s="28">
        <v>30</v>
      </c>
      <c r="C87" s="29" t="s">
        <v>158</v>
      </c>
      <c r="D87" s="28" t="s">
        <v>163</v>
      </c>
      <c r="E87" s="30" t="s">
        <v>160</v>
      </c>
      <c r="F87" s="31" t="s">
        <v>65</v>
      </c>
      <c r="G87" s="32">
        <v>25.5</v>
      </c>
      <c r="H87" s="33">
        <v>0</v>
      </c>
      <c r="I87" s="33">
        <f>ROUND(G87*H87,O4)</f>
        <v>0</v>
      </c>
      <c r="N87" s="34">
        <f>I87*0.21</f>
        <v>0</v>
      </c>
      <c r="O87">
        <v>3</v>
      </c>
    </row>
    <row r="88" spans="1:15">
      <c r="A88" s="28" t="s">
        <v>42</v>
      </c>
      <c r="B88" s="35"/>
      <c r="C88" s="36"/>
      <c r="D88" s="36"/>
      <c r="E88" s="30" t="s">
        <v>164</v>
      </c>
      <c r="F88" s="36"/>
      <c r="G88" s="36"/>
      <c r="H88" s="36"/>
      <c r="I88" s="36"/>
    </row>
    <row r="89" spans="1:15" ht="45">
      <c r="A89" s="28" t="s">
        <v>44</v>
      </c>
      <c r="B89" s="35"/>
      <c r="C89" s="36"/>
      <c r="D89" s="36"/>
      <c r="E89" s="41" t="s">
        <v>165</v>
      </c>
      <c r="F89" s="36"/>
      <c r="G89" s="36"/>
      <c r="H89" s="36"/>
      <c r="I89" s="36"/>
    </row>
    <row r="90" spans="1:15">
      <c r="A90" s="28" t="s">
        <v>37</v>
      </c>
      <c r="B90" s="28">
        <v>31</v>
      </c>
      <c r="C90" s="29" t="s">
        <v>166</v>
      </c>
      <c r="D90" s="28" t="s">
        <v>39</v>
      </c>
      <c r="E90" s="30" t="s">
        <v>167</v>
      </c>
      <c r="F90" s="31" t="s">
        <v>65</v>
      </c>
      <c r="G90" s="32">
        <v>3.5</v>
      </c>
      <c r="H90" s="33">
        <v>0</v>
      </c>
      <c r="I90" s="33">
        <f>ROUND(G90*H90,O4)</f>
        <v>0</v>
      </c>
      <c r="N90" s="34">
        <f>I90*0.21</f>
        <v>0</v>
      </c>
      <c r="O90">
        <v>3</v>
      </c>
    </row>
    <row r="91" spans="1:15">
      <c r="A91" s="28" t="s">
        <v>42</v>
      </c>
      <c r="B91" s="35"/>
      <c r="C91" s="36"/>
      <c r="D91" s="36"/>
      <c r="E91" s="42" t="s">
        <v>39</v>
      </c>
      <c r="F91" s="36"/>
      <c r="G91" s="36"/>
      <c r="H91" s="36"/>
      <c r="I91" s="36"/>
    </row>
    <row r="92" spans="1:15">
      <c r="A92" s="28" t="s">
        <v>44</v>
      </c>
      <c r="B92" s="35"/>
      <c r="C92" s="36"/>
      <c r="D92" s="36"/>
      <c r="E92" s="41" t="s">
        <v>168</v>
      </c>
      <c r="F92" s="36"/>
      <c r="G92" s="36"/>
      <c r="H92" s="36"/>
      <c r="I92" s="36"/>
    </row>
    <row r="93" spans="1:15">
      <c r="A93" s="28" t="s">
        <v>37</v>
      </c>
      <c r="B93" s="28">
        <v>32</v>
      </c>
      <c r="C93" s="29" t="s">
        <v>169</v>
      </c>
      <c r="D93" s="28" t="s">
        <v>39</v>
      </c>
      <c r="E93" s="30" t="s">
        <v>170</v>
      </c>
      <c r="F93" s="31" t="s">
        <v>133</v>
      </c>
      <c r="G93" s="32">
        <v>2300</v>
      </c>
      <c r="H93" s="33">
        <v>0</v>
      </c>
      <c r="I93" s="33">
        <f>ROUND(G93*H93,O4)</f>
        <v>0</v>
      </c>
      <c r="N93" s="34">
        <f>I93*0.21</f>
        <v>0</v>
      </c>
      <c r="O93">
        <v>3</v>
      </c>
    </row>
    <row r="94" spans="1:15">
      <c r="A94" s="28" t="s">
        <v>42</v>
      </c>
      <c r="B94" s="35"/>
      <c r="C94" s="36"/>
      <c r="D94" s="36"/>
      <c r="E94" s="42" t="s">
        <v>39</v>
      </c>
      <c r="F94" s="36"/>
      <c r="G94" s="36"/>
      <c r="H94" s="36"/>
      <c r="I94" s="36"/>
    </row>
    <row r="95" spans="1:15">
      <c r="A95" s="28" t="s">
        <v>44</v>
      </c>
      <c r="B95" s="35"/>
      <c r="C95" s="36"/>
      <c r="D95" s="36"/>
      <c r="E95" s="41" t="s">
        <v>171</v>
      </c>
      <c r="F95" s="36"/>
      <c r="G95" s="36"/>
      <c r="H95" s="36"/>
      <c r="I95" s="36"/>
    </row>
    <row r="96" spans="1:15">
      <c r="A96" s="28" t="s">
        <v>37</v>
      </c>
      <c r="B96" s="28">
        <v>33</v>
      </c>
      <c r="C96" s="29" t="s">
        <v>172</v>
      </c>
      <c r="D96" s="28" t="s">
        <v>39</v>
      </c>
      <c r="E96" s="30" t="s">
        <v>173</v>
      </c>
      <c r="F96" s="31" t="s">
        <v>133</v>
      </c>
      <c r="G96" s="32">
        <v>2550</v>
      </c>
      <c r="H96" s="33">
        <v>0</v>
      </c>
      <c r="I96" s="33">
        <f>ROUND(G96*H96,O4)</f>
        <v>0</v>
      </c>
      <c r="N96" s="34">
        <f>I96*0.21</f>
        <v>0</v>
      </c>
      <c r="O96">
        <v>3</v>
      </c>
    </row>
    <row r="97" spans="1:15">
      <c r="A97" s="28" t="s">
        <v>42</v>
      </c>
      <c r="B97" s="35"/>
      <c r="C97" s="36"/>
      <c r="D97" s="36"/>
      <c r="E97" s="42" t="s">
        <v>39</v>
      </c>
      <c r="F97" s="36"/>
      <c r="G97" s="36"/>
      <c r="H97" s="36"/>
      <c r="I97" s="36"/>
    </row>
    <row r="98" spans="1:15" ht="45">
      <c r="A98" s="28" t="s">
        <v>44</v>
      </c>
      <c r="B98" s="35"/>
      <c r="C98" s="36"/>
      <c r="D98" s="36"/>
      <c r="E98" s="41" t="s">
        <v>174</v>
      </c>
      <c r="F98" s="36"/>
      <c r="G98" s="36"/>
      <c r="H98" s="36"/>
      <c r="I98" s="36"/>
    </row>
    <row r="99" spans="1:15">
      <c r="A99" s="28" t="s">
        <v>37</v>
      </c>
      <c r="B99" s="28">
        <v>34</v>
      </c>
      <c r="C99" s="29" t="s">
        <v>175</v>
      </c>
      <c r="D99" s="28" t="s">
        <v>39</v>
      </c>
      <c r="E99" s="30" t="s">
        <v>176</v>
      </c>
      <c r="F99" s="31" t="s">
        <v>65</v>
      </c>
      <c r="G99" s="32">
        <v>102</v>
      </c>
      <c r="H99" s="33">
        <v>0</v>
      </c>
      <c r="I99" s="33">
        <f>ROUND(G99*H99,O4)</f>
        <v>0</v>
      </c>
      <c r="N99" s="34">
        <f>I99*0.21</f>
        <v>0</v>
      </c>
      <c r="O99">
        <v>3</v>
      </c>
    </row>
    <row r="100" spans="1:15">
      <c r="A100" s="28" t="s">
        <v>42</v>
      </c>
      <c r="B100" s="35"/>
      <c r="C100" s="36"/>
      <c r="D100" s="36"/>
      <c r="E100" s="42" t="s">
        <v>39</v>
      </c>
      <c r="F100" s="36"/>
      <c r="G100" s="36"/>
      <c r="H100" s="36"/>
      <c r="I100" s="36"/>
    </row>
    <row r="101" spans="1:15" ht="45">
      <c r="A101" s="28" t="s">
        <v>44</v>
      </c>
      <c r="B101" s="35"/>
      <c r="C101" s="36"/>
      <c r="D101" s="36"/>
      <c r="E101" s="41" t="s">
        <v>177</v>
      </c>
      <c r="F101" s="36"/>
      <c r="G101" s="36"/>
      <c r="H101" s="36"/>
      <c r="I101" s="36"/>
    </row>
    <row r="102" spans="1:15">
      <c r="A102" s="28" t="s">
        <v>37</v>
      </c>
      <c r="B102" s="28">
        <v>35</v>
      </c>
      <c r="C102" s="29" t="s">
        <v>178</v>
      </c>
      <c r="D102" s="28" t="s">
        <v>39</v>
      </c>
      <c r="E102" s="30" t="s">
        <v>179</v>
      </c>
      <c r="F102" s="31" t="s">
        <v>65</v>
      </c>
      <c r="G102" s="32">
        <v>153</v>
      </c>
      <c r="H102" s="33">
        <v>0</v>
      </c>
      <c r="I102" s="33">
        <f>ROUND(G102*H102,O4)</f>
        <v>0</v>
      </c>
      <c r="N102" s="34">
        <f>I102*0.21</f>
        <v>0</v>
      </c>
      <c r="O102">
        <v>3</v>
      </c>
    </row>
    <row r="103" spans="1:15">
      <c r="A103" s="28" t="s">
        <v>42</v>
      </c>
      <c r="B103" s="35"/>
      <c r="C103" s="36"/>
      <c r="D103" s="36"/>
      <c r="E103" s="42" t="s">
        <v>39</v>
      </c>
      <c r="F103" s="36"/>
      <c r="G103" s="36"/>
      <c r="H103" s="36"/>
      <c r="I103" s="36"/>
    </row>
    <row r="104" spans="1:15" ht="45">
      <c r="A104" s="28" t="s">
        <v>44</v>
      </c>
      <c r="B104" s="35"/>
      <c r="C104" s="36"/>
      <c r="D104" s="36"/>
      <c r="E104" s="41" t="s">
        <v>180</v>
      </c>
      <c r="F104" s="36"/>
      <c r="G104" s="36"/>
      <c r="H104" s="36"/>
      <c r="I104" s="36"/>
    </row>
    <row r="105" spans="1:15">
      <c r="A105" s="28" t="s">
        <v>37</v>
      </c>
      <c r="B105" s="28">
        <v>36</v>
      </c>
      <c r="C105" s="29" t="s">
        <v>181</v>
      </c>
      <c r="D105" s="28" t="s">
        <v>159</v>
      </c>
      <c r="E105" s="30" t="s">
        <v>182</v>
      </c>
      <c r="F105" s="31" t="s">
        <v>133</v>
      </c>
      <c r="G105" s="32">
        <v>301.5</v>
      </c>
      <c r="H105" s="33">
        <v>0</v>
      </c>
      <c r="I105" s="33">
        <f>ROUND(G105*H105,O4)</f>
        <v>0</v>
      </c>
      <c r="N105" s="34">
        <f>I105*0.21</f>
        <v>0</v>
      </c>
      <c r="O105">
        <v>3</v>
      </c>
    </row>
    <row r="106" spans="1:15" ht="30">
      <c r="A106" s="28" t="s">
        <v>42</v>
      </c>
      <c r="B106" s="35"/>
      <c r="C106" s="36"/>
      <c r="D106" s="36"/>
      <c r="E106" s="30" t="s">
        <v>183</v>
      </c>
      <c r="F106" s="36"/>
      <c r="G106" s="36"/>
      <c r="H106" s="36"/>
      <c r="I106" s="36"/>
    </row>
    <row r="107" spans="1:15">
      <c r="A107" s="28" t="s">
        <v>44</v>
      </c>
      <c r="B107" s="35"/>
      <c r="C107" s="36"/>
      <c r="D107" s="36"/>
      <c r="E107" s="41" t="s">
        <v>184</v>
      </c>
      <c r="F107" s="36"/>
      <c r="G107" s="36"/>
      <c r="H107" s="36"/>
      <c r="I107" s="36"/>
    </row>
    <row r="108" spans="1:15">
      <c r="A108" s="28" t="s">
        <v>37</v>
      </c>
      <c r="B108" s="28">
        <v>37</v>
      </c>
      <c r="C108" s="29" t="s">
        <v>181</v>
      </c>
      <c r="D108" s="28" t="s">
        <v>163</v>
      </c>
      <c r="E108" s="30" t="s">
        <v>182</v>
      </c>
      <c r="F108" s="31" t="s">
        <v>133</v>
      </c>
      <c r="G108" s="32">
        <v>750</v>
      </c>
      <c r="H108" s="33">
        <v>0</v>
      </c>
      <c r="I108" s="33">
        <f>ROUND(G108*H108,O4)</f>
        <v>0</v>
      </c>
      <c r="N108" s="34">
        <f>I108*0.21</f>
        <v>0</v>
      </c>
      <c r="O108">
        <v>3</v>
      </c>
    </row>
    <row r="109" spans="1:15" ht="30">
      <c r="A109" s="28" t="s">
        <v>42</v>
      </c>
      <c r="B109" s="35"/>
      <c r="C109" s="36"/>
      <c r="D109" s="36"/>
      <c r="E109" s="30" t="s">
        <v>185</v>
      </c>
      <c r="F109" s="36"/>
      <c r="G109" s="36"/>
      <c r="H109" s="36"/>
      <c r="I109" s="36"/>
    </row>
    <row r="110" spans="1:15">
      <c r="A110" s="28" t="s">
        <v>44</v>
      </c>
      <c r="B110" s="35"/>
      <c r="C110" s="36"/>
      <c r="D110" s="36"/>
      <c r="E110" s="41" t="s">
        <v>186</v>
      </c>
      <c r="F110" s="36"/>
      <c r="G110" s="36"/>
      <c r="H110" s="36"/>
      <c r="I110" s="36"/>
    </row>
    <row r="111" spans="1:15">
      <c r="A111" s="28" t="s">
        <v>37</v>
      </c>
      <c r="B111" s="28">
        <v>38</v>
      </c>
      <c r="C111" s="29" t="s">
        <v>187</v>
      </c>
      <c r="D111" s="28" t="s">
        <v>159</v>
      </c>
      <c r="E111" s="30" t="s">
        <v>188</v>
      </c>
      <c r="F111" s="31" t="s">
        <v>133</v>
      </c>
      <c r="G111" s="32">
        <v>236.6</v>
      </c>
      <c r="H111" s="33">
        <v>0</v>
      </c>
      <c r="I111" s="33">
        <f>ROUND(G111*H111,O4)</f>
        <v>0</v>
      </c>
      <c r="N111" s="34">
        <f>I111*0.21</f>
        <v>0</v>
      </c>
      <c r="O111">
        <v>3</v>
      </c>
    </row>
    <row r="112" spans="1:15" ht="30">
      <c r="A112" s="28" t="s">
        <v>42</v>
      </c>
      <c r="B112" s="35"/>
      <c r="C112" s="36"/>
      <c r="D112" s="36"/>
      <c r="E112" s="30" t="s">
        <v>189</v>
      </c>
      <c r="F112" s="36"/>
      <c r="G112" s="36"/>
      <c r="H112" s="36"/>
      <c r="I112" s="36"/>
    </row>
    <row r="113" spans="1:15">
      <c r="A113" s="28" t="s">
        <v>44</v>
      </c>
      <c r="B113" s="35"/>
      <c r="C113" s="36"/>
      <c r="D113" s="36"/>
      <c r="E113" s="41" t="s">
        <v>190</v>
      </c>
      <c r="F113" s="36"/>
      <c r="G113" s="36"/>
      <c r="H113" s="36"/>
      <c r="I113" s="36"/>
    </row>
    <row r="114" spans="1:15">
      <c r="A114" s="28" t="s">
        <v>37</v>
      </c>
      <c r="B114" s="28">
        <v>39</v>
      </c>
      <c r="C114" s="29" t="s">
        <v>187</v>
      </c>
      <c r="D114" s="28" t="s">
        <v>163</v>
      </c>
      <c r="E114" s="30" t="s">
        <v>188</v>
      </c>
      <c r="F114" s="31" t="s">
        <v>133</v>
      </c>
      <c r="G114" s="32">
        <v>65.400000000000006</v>
      </c>
      <c r="H114" s="33">
        <v>0</v>
      </c>
      <c r="I114" s="33">
        <f>ROUND(G114*H114,O4)</f>
        <v>0</v>
      </c>
      <c r="N114" s="34">
        <f>I114*0.21</f>
        <v>0</v>
      </c>
      <c r="O114">
        <v>3</v>
      </c>
    </row>
    <row r="115" spans="1:15" ht="30">
      <c r="A115" s="28" t="s">
        <v>42</v>
      </c>
      <c r="B115" s="35"/>
      <c r="C115" s="36"/>
      <c r="D115" s="36"/>
      <c r="E115" s="30" t="s">
        <v>191</v>
      </c>
      <c r="F115" s="36"/>
      <c r="G115" s="36"/>
      <c r="H115" s="36"/>
      <c r="I115" s="36"/>
    </row>
    <row r="116" spans="1:15">
      <c r="A116" s="28" t="s">
        <v>44</v>
      </c>
      <c r="B116" s="35"/>
      <c r="C116" s="36"/>
      <c r="D116" s="36"/>
      <c r="E116" s="41" t="s">
        <v>192</v>
      </c>
      <c r="F116" s="36"/>
      <c r="G116" s="36"/>
      <c r="H116" s="36"/>
      <c r="I116" s="36"/>
    </row>
    <row r="117" spans="1:15">
      <c r="A117" s="28" t="s">
        <v>37</v>
      </c>
      <c r="B117" s="28">
        <v>40</v>
      </c>
      <c r="C117" s="29" t="s">
        <v>187</v>
      </c>
      <c r="D117" s="28" t="s">
        <v>193</v>
      </c>
      <c r="E117" s="30" t="s">
        <v>188</v>
      </c>
      <c r="F117" s="31" t="s">
        <v>133</v>
      </c>
      <c r="G117" s="32">
        <v>500</v>
      </c>
      <c r="H117" s="33">
        <v>0</v>
      </c>
      <c r="I117" s="33">
        <f>ROUND(G117*H117,O4)</f>
        <v>0</v>
      </c>
      <c r="N117" s="34">
        <f>I117*0.21</f>
        <v>0</v>
      </c>
      <c r="O117">
        <v>3</v>
      </c>
    </row>
    <row r="118" spans="1:15" ht="45">
      <c r="A118" s="28" t="s">
        <v>42</v>
      </c>
      <c r="B118" s="35"/>
      <c r="C118" s="36"/>
      <c r="D118" s="36"/>
      <c r="E118" s="30" t="s">
        <v>194</v>
      </c>
      <c r="F118" s="36"/>
      <c r="G118" s="36"/>
      <c r="H118" s="36"/>
      <c r="I118" s="36"/>
    </row>
    <row r="119" spans="1:15">
      <c r="A119" s="28" t="s">
        <v>44</v>
      </c>
      <c r="B119" s="35"/>
      <c r="C119" s="36"/>
      <c r="D119" s="36"/>
      <c r="E119" s="41" t="s">
        <v>195</v>
      </c>
      <c r="F119" s="36"/>
      <c r="G119" s="36"/>
      <c r="H119" s="36"/>
      <c r="I119" s="36"/>
    </row>
    <row r="120" spans="1:15" ht="30">
      <c r="A120" s="28" t="s">
        <v>37</v>
      </c>
      <c r="B120" s="28">
        <v>41</v>
      </c>
      <c r="C120" s="29" t="s">
        <v>196</v>
      </c>
      <c r="D120" s="28" t="s">
        <v>39</v>
      </c>
      <c r="E120" s="30" t="s">
        <v>197</v>
      </c>
      <c r="F120" s="31" t="s">
        <v>133</v>
      </c>
      <c r="G120" s="32">
        <v>23.4</v>
      </c>
      <c r="H120" s="33">
        <v>0</v>
      </c>
      <c r="I120" s="33">
        <f>ROUND(G120*H120,O4)</f>
        <v>0</v>
      </c>
      <c r="N120" s="34">
        <f>I120*0.21</f>
        <v>0</v>
      </c>
      <c r="O120">
        <v>3</v>
      </c>
    </row>
    <row r="121" spans="1:15" ht="120">
      <c r="A121" s="28" t="s">
        <v>42</v>
      </c>
      <c r="B121" s="35"/>
      <c r="C121" s="36"/>
      <c r="D121" s="36"/>
      <c r="E121" s="30" t="s">
        <v>198</v>
      </c>
      <c r="F121" s="36"/>
      <c r="G121" s="36"/>
      <c r="H121" s="36"/>
      <c r="I121" s="36"/>
    </row>
    <row r="122" spans="1:15">
      <c r="A122" s="28" t="s">
        <v>44</v>
      </c>
      <c r="B122" s="35"/>
      <c r="C122" s="36"/>
      <c r="D122" s="36"/>
      <c r="E122" s="37" t="s">
        <v>39</v>
      </c>
      <c r="F122" s="36"/>
      <c r="G122" s="36"/>
      <c r="H122" s="36"/>
      <c r="I122" s="36"/>
    </row>
    <row r="123" spans="1:15" ht="30">
      <c r="A123" s="28" t="s">
        <v>37</v>
      </c>
      <c r="B123" s="28">
        <v>42</v>
      </c>
      <c r="C123" s="29" t="s">
        <v>199</v>
      </c>
      <c r="D123" s="28" t="s">
        <v>39</v>
      </c>
      <c r="E123" s="30" t="s">
        <v>200</v>
      </c>
      <c r="F123" s="31" t="s">
        <v>133</v>
      </c>
      <c r="G123" s="32">
        <v>24.6</v>
      </c>
      <c r="H123" s="33">
        <v>0</v>
      </c>
      <c r="I123" s="33">
        <f>ROUND(G123*H123,O4)</f>
        <v>0</v>
      </c>
      <c r="N123" s="34">
        <f>I123*0.21</f>
        <v>0</v>
      </c>
      <c r="O123">
        <v>3</v>
      </c>
    </row>
    <row r="124" spans="1:15" ht="120">
      <c r="A124" s="28" t="s">
        <v>42</v>
      </c>
      <c r="B124" s="35"/>
      <c r="C124" s="36"/>
      <c r="D124" s="36"/>
      <c r="E124" s="30" t="s">
        <v>198</v>
      </c>
      <c r="F124" s="36"/>
      <c r="G124" s="36"/>
      <c r="H124" s="36"/>
      <c r="I124" s="36"/>
    </row>
    <row r="125" spans="1:15">
      <c r="A125" s="28" t="s">
        <v>44</v>
      </c>
      <c r="B125" s="35"/>
      <c r="C125" s="36"/>
      <c r="D125" s="36"/>
      <c r="E125" s="37" t="s">
        <v>39</v>
      </c>
      <c r="F125" s="36"/>
      <c r="G125" s="36"/>
      <c r="H125" s="36"/>
      <c r="I125" s="36"/>
    </row>
    <row r="126" spans="1:15">
      <c r="A126" s="28" t="s">
        <v>37</v>
      </c>
      <c r="B126" s="28">
        <v>43</v>
      </c>
      <c r="C126" s="29" t="s">
        <v>201</v>
      </c>
      <c r="D126" s="28" t="s">
        <v>39</v>
      </c>
      <c r="E126" s="30" t="s">
        <v>202</v>
      </c>
      <c r="F126" s="31" t="s">
        <v>133</v>
      </c>
      <c r="G126" s="32">
        <v>55</v>
      </c>
      <c r="H126" s="33">
        <v>0</v>
      </c>
      <c r="I126" s="33">
        <f>ROUND(G126*H126,O4)</f>
        <v>0</v>
      </c>
      <c r="N126" s="34">
        <f>I126*0.21</f>
        <v>0</v>
      </c>
      <c r="O126">
        <v>3</v>
      </c>
    </row>
    <row r="127" spans="1:15">
      <c r="A127" s="28" t="s">
        <v>42</v>
      </c>
      <c r="B127" s="35"/>
      <c r="C127" s="36"/>
      <c r="D127" s="36"/>
      <c r="E127" s="42" t="s">
        <v>39</v>
      </c>
      <c r="F127" s="36"/>
      <c r="G127" s="36"/>
      <c r="H127" s="36"/>
      <c r="I127" s="36"/>
    </row>
    <row r="128" spans="1:15">
      <c r="A128" s="28" t="s">
        <v>37</v>
      </c>
      <c r="B128" s="28">
        <v>44</v>
      </c>
      <c r="C128" s="29" t="s">
        <v>203</v>
      </c>
      <c r="D128" s="28" t="s">
        <v>39</v>
      </c>
      <c r="E128" s="30" t="s">
        <v>204</v>
      </c>
      <c r="F128" s="31" t="s">
        <v>103</v>
      </c>
      <c r="G128" s="32">
        <v>410</v>
      </c>
      <c r="H128" s="33">
        <v>0</v>
      </c>
      <c r="I128" s="33">
        <f>ROUND(G128*H128,O4)</f>
        <v>0</v>
      </c>
      <c r="N128" s="34">
        <f>I128*0.21</f>
        <v>0</v>
      </c>
      <c r="O128">
        <v>3</v>
      </c>
    </row>
    <row r="129" spans="1:15">
      <c r="A129" s="28" t="s">
        <v>42</v>
      </c>
      <c r="B129" s="35"/>
      <c r="C129" s="36"/>
      <c r="D129" s="36"/>
      <c r="E129" s="30" t="s">
        <v>205</v>
      </c>
      <c r="F129" s="36"/>
      <c r="G129" s="36"/>
      <c r="H129" s="36"/>
      <c r="I129" s="36"/>
    </row>
    <row r="130" spans="1:15">
      <c r="A130" s="23" t="s">
        <v>34</v>
      </c>
      <c r="B130" s="24"/>
      <c r="C130" s="25" t="s">
        <v>206</v>
      </c>
      <c r="D130" s="26"/>
      <c r="E130" s="23" t="s">
        <v>207</v>
      </c>
      <c r="F130" s="26"/>
      <c r="G130" s="26"/>
      <c r="H130" s="26"/>
      <c r="I130" s="27">
        <f>SUMIFS(I131:I145,A131:A145,"P")</f>
        <v>0</v>
      </c>
    </row>
    <row r="131" spans="1:15">
      <c r="A131" s="28" t="s">
        <v>37</v>
      </c>
      <c r="B131" s="28">
        <v>45</v>
      </c>
      <c r="C131" s="29" t="s">
        <v>208</v>
      </c>
      <c r="D131" s="28" t="s">
        <v>39</v>
      </c>
      <c r="E131" s="30" t="s">
        <v>209</v>
      </c>
      <c r="F131" s="31" t="s">
        <v>103</v>
      </c>
      <c r="G131" s="32">
        <v>142</v>
      </c>
      <c r="H131" s="33">
        <v>0</v>
      </c>
      <c r="I131" s="33">
        <f>ROUND(G131*H131,O4)</f>
        <v>0</v>
      </c>
      <c r="N131" s="34">
        <f>I131*0.21</f>
        <v>0</v>
      </c>
      <c r="O131">
        <v>3</v>
      </c>
    </row>
    <row r="132" spans="1:15" ht="30">
      <c r="A132" s="28" t="s">
        <v>42</v>
      </c>
      <c r="B132" s="35"/>
      <c r="C132" s="36"/>
      <c r="D132" s="36"/>
      <c r="E132" s="30" t="s">
        <v>210</v>
      </c>
      <c r="F132" s="36"/>
      <c r="G132" s="36"/>
      <c r="H132" s="36"/>
      <c r="I132" s="36"/>
    </row>
    <row r="133" spans="1:15">
      <c r="A133" s="28" t="s">
        <v>37</v>
      </c>
      <c r="B133" s="28">
        <v>46</v>
      </c>
      <c r="C133" s="29" t="s">
        <v>211</v>
      </c>
      <c r="D133" s="28" t="s">
        <v>39</v>
      </c>
      <c r="E133" s="30" t="s">
        <v>212</v>
      </c>
      <c r="F133" s="31" t="s">
        <v>103</v>
      </c>
      <c r="G133" s="32">
        <v>6</v>
      </c>
      <c r="H133" s="33">
        <v>0</v>
      </c>
      <c r="I133" s="33">
        <f>ROUND(G133*H133,O4)</f>
        <v>0</v>
      </c>
      <c r="N133" s="34">
        <f>I133*0.21</f>
        <v>0</v>
      </c>
      <c r="O133">
        <v>3</v>
      </c>
    </row>
    <row r="134" spans="1:15">
      <c r="A134" s="28" t="s">
        <v>42</v>
      </c>
      <c r="B134" s="35"/>
      <c r="C134" s="36"/>
      <c r="D134" s="36"/>
      <c r="E134" s="42" t="s">
        <v>39</v>
      </c>
      <c r="F134" s="36"/>
      <c r="G134" s="36"/>
      <c r="H134" s="36"/>
      <c r="I134" s="36"/>
    </row>
    <row r="135" spans="1:15">
      <c r="A135" s="28" t="s">
        <v>44</v>
      </c>
      <c r="B135" s="35"/>
      <c r="C135" s="36"/>
      <c r="D135" s="36"/>
      <c r="E135" s="41" t="s">
        <v>213</v>
      </c>
      <c r="F135" s="36"/>
      <c r="G135" s="36"/>
      <c r="H135" s="36"/>
      <c r="I135" s="36"/>
    </row>
    <row r="136" spans="1:15">
      <c r="A136" s="28" t="s">
        <v>37</v>
      </c>
      <c r="B136" s="28">
        <v>47</v>
      </c>
      <c r="C136" s="29" t="s">
        <v>214</v>
      </c>
      <c r="D136" s="28" t="s">
        <v>39</v>
      </c>
      <c r="E136" s="30" t="s">
        <v>215</v>
      </c>
      <c r="F136" s="31" t="s">
        <v>118</v>
      </c>
      <c r="G136" s="32">
        <v>2</v>
      </c>
      <c r="H136" s="33">
        <v>0</v>
      </c>
      <c r="I136" s="33">
        <f>ROUND(G136*H136,O4)</f>
        <v>0</v>
      </c>
      <c r="N136" s="34">
        <f>I136*0.21</f>
        <v>0</v>
      </c>
      <c r="O136">
        <v>3</v>
      </c>
    </row>
    <row r="137" spans="1:15" ht="30">
      <c r="A137" s="28" t="s">
        <v>42</v>
      </c>
      <c r="B137" s="35"/>
      <c r="C137" s="36"/>
      <c r="D137" s="36"/>
      <c r="E137" s="30" t="s">
        <v>216</v>
      </c>
      <c r="F137" s="36"/>
      <c r="G137" s="36"/>
      <c r="H137" s="36"/>
      <c r="I137" s="36"/>
    </row>
    <row r="138" spans="1:15">
      <c r="A138" s="28" t="s">
        <v>37</v>
      </c>
      <c r="B138" s="28">
        <v>48</v>
      </c>
      <c r="C138" s="29" t="s">
        <v>217</v>
      </c>
      <c r="D138" s="28" t="s">
        <v>39</v>
      </c>
      <c r="E138" s="30" t="s">
        <v>218</v>
      </c>
      <c r="F138" s="31" t="s">
        <v>118</v>
      </c>
      <c r="G138" s="32">
        <v>1</v>
      </c>
      <c r="H138" s="33">
        <v>0</v>
      </c>
      <c r="I138" s="33">
        <f>ROUND(G138*H138,O4)</f>
        <v>0</v>
      </c>
      <c r="N138" s="34">
        <f>I138*0.21</f>
        <v>0</v>
      </c>
      <c r="O138">
        <v>3</v>
      </c>
    </row>
    <row r="139" spans="1:15" ht="45">
      <c r="A139" s="28" t="s">
        <v>42</v>
      </c>
      <c r="B139" s="35"/>
      <c r="C139" s="36"/>
      <c r="D139" s="36"/>
      <c r="E139" s="30" t="s">
        <v>219</v>
      </c>
      <c r="F139" s="36"/>
      <c r="G139" s="36"/>
      <c r="H139" s="36"/>
      <c r="I139" s="36"/>
    </row>
    <row r="140" spans="1:15">
      <c r="A140" s="28" t="s">
        <v>37</v>
      </c>
      <c r="B140" s="28">
        <v>49</v>
      </c>
      <c r="C140" s="29" t="s">
        <v>220</v>
      </c>
      <c r="D140" s="28" t="s">
        <v>39</v>
      </c>
      <c r="E140" s="30" t="s">
        <v>221</v>
      </c>
      <c r="F140" s="31" t="s">
        <v>118</v>
      </c>
      <c r="G140" s="32">
        <v>7</v>
      </c>
      <c r="H140" s="33">
        <v>0</v>
      </c>
      <c r="I140" s="33">
        <f>ROUND(G140*H140,O4)</f>
        <v>0</v>
      </c>
      <c r="N140" s="34">
        <f>I140*0.21</f>
        <v>0</v>
      </c>
      <c r="O140">
        <v>3</v>
      </c>
    </row>
    <row r="141" spans="1:15">
      <c r="A141" s="28" t="s">
        <v>42</v>
      </c>
      <c r="B141" s="35"/>
      <c r="C141" s="36"/>
      <c r="D141" s="36"/>
      <c r="E141" s="42" t="s">
        <v>39</v>
      </c>
      <c r="F141" s="36"/>
      <c r="G141" s="36"/>
      <c r="H141" s="36"/>
      <c r="I141" s="36"/>
    </row>
    <row r="142" spans="1:15">
      <c r="A142" s="28" t="s">
        <v>37</v>
      </c>
      <c r="B142" s="28">
        <v>50</v>
      </c>
      <c r="C142" s="29" t="s">
        <v>222</v>
      </c>
      <c r="D142" s="28" t="s">
        <v>39</v>
      </c>
      <c r="E142" s="30" t="s">
        <v>223</v>
      </c>
      <c r="F142" s="31" t="s">
        <v>118</v>
      </c>
      <c r="G142" s="32">
        <v>3</v>
      </c>
      <c r="H142" s="33">
        <v>0</v>
      </c>
      <c r="I142" s="33">
        <f>ROUND(G142*H142,O4)</f>
        <v>0</v>
      </c>
      <c r="N142" s="34">
        <f>I142*0.21</f>
        <v>0</v>
      </c>
      <c r="O142">
        <v>3</v>
      </c>
    </row>
    <row r="143" spans="1:15">
      <c r="A143" s="28" t="s">
        <v>42</v>
      </c>
      <c r="B143" s="35"/>
      <c r="C143" s="36"/>
      <c r="D143" s="36"/>
      <c r="E143" s="42" t="s">
        <v>39</v>
      </c>
      <c r="F143" s="36"/>
      <c r="G143" s="36"/>
      <c r="H143" s="36"/>
      <c r="I143" s="36"/>
    </row>
    <row r="144" spans="1:15">
      <c r="A144" s="28" t="s">
        <v>37</v>
      </c>
      <c r="B144" s="28">
        <v>51</v>
      </c>
      <c r="C144" s="29" t="s">
        <v>224</v>
      </c>
      <c r="D144" s="28" t="s">
        <v>39</v>
      </c>
      <c r="E144" s="30" t="s">
        <v>225</v>
      </c>
      <c r="F144" s="31" t="s">
        <v>118</v>
      </c>
      <c r="G144" s="32">
        <v>36</v>
      </c>
      <c r="H144" s="33">
        <v>0</v>
      </c>
      <c r="I144" s="33">
        <f>ROUND(G144*H144,O4)</f>
        <v>0</v>
      </c>
      <c r="N144" s="34">
        <f>I144*0.21</f>
        <v>0</v>
      </c>
      <c r="O144">
        <v>3</v>
      </c>
    </row>
    <row r="145" spans="1:15">
      <c r="A145" s="28" t="s">
        <v>42</v>
      </c>
      <c r="B145" s="35"/>
      <c r="C145" s="36"/>
      <c r="D145" s="36"/>
      <c r="E145" s="42" t="s">
        <v>39</v>
      </c>
      <c r="F145" s="36"/>
      <c r="G145" s="36"/>
      <c r="H145" s="36"/>
      <c r="I145" s="36"/>
    </row>
    <row r="146" spans="1:15">
      <c r="A146" s="23" t="s">
        <v>34</v>
      </c>
      <c r="B146" s="24"/>
      <c r="C146" s="25" t="s">
        <v>226</v>
      </c>
      <c r="D146" s="26"/>
      <c r="E146" s="23" t="s">
        <v>227</v>
      </c>
      <c r="F146" s="26"/>
      <c r="G146" s="26"/>
      <c r="H146" s="26"/>
      <c r="I146" s="27">
        <f>SUMIFS(I147:I174,A147:A174,"P")</f>
        <v>0</v>
      </c>
    </row>
    <row r="147" spans="1:15">
      <c r="A147" s="28" t="s">
        <v>37</v>
      </c>
      <c r="B147" s="28">
        <v>52</v>
      </c>
      <c r="C147" s="29" t="s">
        <v>228</v>
      </c>
      <c r="D147" s="28" t="s">
        <v>39</v>
      </c>
      <c r="E147" s="30" t="s">
        <v>229</v>
      </c>
      <c r="F147" s="31" t="s">
        <v>103</v>
      </c>
      <c r="G147" s="32">
        <v>20</v>
      </c>
      <c r="H147" s="33">
        <v>0</v>
      </c>
      <c r="I147" s="33">
        <f>ROUND(G147*H147,O4)</f>
        <v>0</v>
      </c>
      <c r="N147" s="34">
        <f>I147*0.21</f>
        <v>0</v>
      </c>
      <c r="O147">
        <v>3</v>
      </c>
    </row>
    <row r="148" spans="1:15">
      <c r="A148" s="28" t="s">
        <v>42</v>
      </c>
      <c r="B148" s="35"/>
      <c r="C148" s="36"/>
      <c r="D148" s="36"/>
      <c r="E148" s="30" t="s">
        <v>85</v>
      </c>
      <c r="F148" s="36"/>
      <c r="G148" s="36"/>
      <c r="H148" s="36"/>
      <c r="I148" s="36"/>
    </row>
    <row r="149" spans="1:15">
      <c r="A149" s="28" t="s">
        <v>37</v>
      </c>
      <c r="B149" s="28">
        <v>53</v>
      </c>
      <c r="C149" s="29" t="s">
        <v>230</v>
      </c>
      <c r="D149" s="28" t="s">
        <v>39</v>
      </c>
      <c r="E149" s="30" t="s">
        <v>231</v>
      </c>
      <c r="F149" s="31" t="s">
        <v>118</v>
      </c>
      <c r="G149" s="32">
        <v>2</v>
      </c>
      <c r="H149" s="33">
        <v>0</v>
      </c>
      <c r="I149" s="33">
        <f>ROUND(G149*H149,O4)</f>
        <v>0</v>
      </c>
      <c r="N149" s="34">
        <f>I149*0.21</f>
        <v>0</v>
      </c>
      <c r="O149">
        <v>3</v>
      </c>
    </row>
    <row r="150" spans="1:15">
      <c r="A150" s="28" t="s">
        <v>42</v>
      </c>
      <c r="B150" s="35"/>
      <c r="C150" s="36"/>
      <c r="D150" s="36"/>
      <c r="E150" s="42" t="s">
        <v>39</v>
      </c>
      <c r="F150" s="36"/>
      <c r="G150" s="36"/>
      <c r="H150" s="36"/>
      <c r="I150" s="36"/>
    </row>
    <row r="151" spans="1:15" ht="30">
      <c r="A151" s="28" t="s">
        <v>37</v>
      </c>
      <c r="B151" s="28">
        <v>54</v>
      </c>
      <c r="C151" s="29" t="s">
        <v>232</v>
      </c>
      <c r="D151" s="28" t="s">
        <v>39</v>
      </c>
      <c r="E151" s="30" t="s">
        <v>233</v>
      </c>
      <c r="F151" s="31" t="s">
        <v>118</v>
      </c>
      <c r="G151" s="32">
        <v>2</v>
      </c>
      <c r="H151" s="33">
        <v>0</v>
      </c>
      <c r="I151" s="33">
        <f>ROUND(G151*H151,O4)</f>
        <v>0</v>
      </c>
      <c r="N151" s="34">
        <f>I151*0.21</f>
        <v>0</v>
      </c>
      <c r="O151">
        <v>3</v>
      </c>
    </row>
    <row r="152" spans="1:15">
      <c r="A152" s="28" t="s">
        <v>42</v>
      </c>
      <c r="B152" s="35"/>
      <c r="C152" s="36"/>
      <c r="D152" s="36"/>
      <c r="E152" s="42" t="s">
        <v>39</v>
      </c>
      <c r="F152" s="36"/>
      <c r="G152" s="36"/>
      <c r="H152" s="36"/>
      <c r="I152" s="36"/>
    </row>
    <row r="153" spans="1:15" ht="30">
      <c r="A153" s="28" t="s">
        <v>37</v>
      </c>
      <c r="B153" s="28">
        <v>55</v>
      </c>
      <c r="C153" s="29" t="s">
        <v>234</v>
      </c>
      <c r="D153" s="28" t="s">
        <v>39</v>
      </c>
      <c r="E153" s="30" t="s">
        <v>235</v>
      </c>
      <c r="F153" s="31" t="s">
        <v>118</v>
      </c>
      <c r="G153" s="32">
        <v>1</v>
      </c>
      <c r="H153" s="33">
        <v>0</v>
      </c>
      <c r="I153" s="33">
        <f>ROUND(G153*H153,O4)</f>
        <v>0</v>
      </c>
      <c r="N153" s="34">
        <f>I153*0.21</f>
        <v>0</v>
      </c>
      <c r="O153">
        <v>3</v>
      </c>
    </row>
    <row r="154" spans="1:15">
      <c r="A154" s="28" t="s">
        <v>42</v>
      </c>
      <c r="B154" s="35"/>
      <c r="C154" s="36"/>
      <c r="D154" s="36"/>
      <c r="E154" s="30" t="s">
        <v>236</v>
      </c>
      <c r="F154" s="36"/>
      <c r="G154" s="36"/>
      <c r="H154" s="36"/>
      <c r="I154" s="36"/>
    </row>
    <row r="155" spans="1:15">
      <c r="A155" s="28" t="s">
        <v>37</v>
      </c>
      <c r="B155" s="28">
        <v>56</v>
      </c>
      <c r="C155" s="29" t="s">
        <v>237</v>
      </c>
      <c r="D155" s="28" t="s">
        <v>39</v>
      </c>
      <c r="E155" s="30" t="s">
        <v>238</v>
      </c>
      <c r="F155" s="31" t="s">
        <v>118</v>
      </c>
      <c r="G155" s="32">
        <v>1</v>
      </c>
      <c r="H155" s="33">
        <v>0</v>
      </c>
      <c r="I155" s="33">
        <f>ROUND(G155*H155,O4)</f>
        <v>0</v>
      </c>
      <c r="N155" s="34">
        <f>I155*0.21</f>
        <v>0</v>
      </c>
      <c r="O155">
        <v>3</v>
      </c>
    </row>
    <row r="156" spans="1:15">
      <c r="A156" s="28" t="s">
        <v>42</v>
      </c>
      <c r="B156" s="35"/>
      <c r="C156" s="36"/>
      <c r="D156" s="36"/>
      <c r="E156" s="30" t="s">
        <v>239</v>
      </c>
      <c r="F156" s="36"/>
      <c r="G156" s="36"/>
      <c r="H156" s="36"/>
      <c r="I156" s="36"/>
    </row>
    <row r="157" spans="1:15">
      <c r="A157" s="28" t="s">
        <v>37</v>
      </c>
      <c r="B157" s="28">
        <v>57</v>
      </c>
      <c r="C157" s="29" t="s">
        <v>240</v>
      </c>
      <c r="D157" s="28" t="s">
        <v>39</v>
      </c>
      <c r="E157" s="30" t="s">
        <v>241</v>
      </c>
      <c r="F157" s="31" t="s">
        <v>118</v>
      </c>
      <c r="G157" s="32">
        <v>1</v>
      </c>
      <c r="H157" s="33">
        <v>0</v>
      </c>
      <c r="I157" s="33">
        <f>ROUND(G157*H157,O4)</f>
        <v>0</v>
      </c>
      <c r="N157" s="34">
        <f>I157*0.21</f>
        <v>0</v>
      </c>
      <c r="O157">
        <v>3</v>
      </c>
    </row>
    <row r="158" spans="1:15">
      <c r="A158" s="28" t="s">
        <v>42</v>
      </c>
      <c r="B158" s="35"/>
      <c r="C158" s="36"/>
      <c r="D158" s="36"/>
      <c r="E158" s="30" t="s">
        <v>242</v>
      </c>
      <c r="F158" s="36"/>
      <c r="G158" s="36"/>
      <c r="H158" s="36"/>
      <c r="I158" s="36"/>
    </row>
    <row r="159" spans="1:15" ht="30">
      <c r="A159" s="28" t="s">
        <v>37</v>
      </c>
      <c r="B159" s="28">
        <v>58</v>
      </c>
      <c r="C159" s="29" t="s">
        <v>243</v>
      </c>
      <c r="D159" s="28" t="s">
        <v>39</v>
      </c>
      <c r="E159" s="30" t="s">
        <v>244</v>
      </c>
      <c r="F159" s="31" t="s">
        <v>133</v>
      </c>
      <c r="G159" s="32">
        <v>2.875</v>
      </c>
      <c r="H159" s="33">
        <v>0</v>
      </c>
      <c r="I159" s="33">
        <f>ROUND(G159*H159,O4)</f>
        <v>0</v>
      </c>
      <c r="N159" s="34">
        <f>I159*0.21</f>
        <v>0</v>
      </c>
      <c r="O159">
        <v>3</v>
      </c>
    </row>
    <row r="160" spans="1:15">
      <c r="A160" s="28" t="s">
        <v>42</v>
      </c>
      <c r="B160" s="35"/>
      <c r="C160" s="36"/>
      <c r="D160" s="36"/>
      <c r="E160" s="42" t="s">
        <v>39</v>
      </c>
      <c r="F160" s="36"/>
      <c r="G160" s="36"/>
      <c r="H160" s="36"/>
      <c r="I160" s="36"/>
    </row>
    <row r="161" spans="1:15">
      <c r="A161" s="28" t="s">
        <v>44</v>
      </c>
      <c r="B161" s="35"/>
      <c r="C161" s="36"/>
      <c r="D161" s="36"/>
      <c r="E161" s="41" t="s">
        <v>245</v>
      </c>
      <c r="F161" s="36"/>
      <c r="G161" s="36"/>
      <c r="H161" s="36"/>
      <c r="I161" s="36"/>
    </row>
    <row r="162" spans="1:15">
      <c r="A162" s="28" t="s">
        <v>37</v>
      </c>
      <c r="B162" s="28">
        <v>59</v>
      </c>
      <c r="C162" s="29" t="s">
        <v>246</v>
      </c>
      <c r="D162" s="28"/>
      <c r="E162" s="30" t="s">
        <v>247</v>
      </c>
      <c r="F162" s="31" t="s">
        <v>103</v>
      </c>
      <c r="G162" s="32">
        <v>10</v>
      </c>
      <c r="H162" s="33">
        <v>0</v>
      </c>
      <c r="I162" s="33">
        <f>ROUND(G162*H162,O4)</f>
        <v>0</v>
      </c>
      <c r="N162" s="34">
        <f>I162*0.21</f>
        <v>0</v>
      </c>
      <c r="O162">
        <v>3</v>
      </c>
    </row>
    <row r="163" spans="1:15" ht="30">
      <c r="A163" s="28" t="s">
        <v>42</v>
      </c>
      <c r="B163" s="35"/>
      <c r="C163" s="36"/>
      <c r="D163" s="36"/>
      <c r="E163" s="30" t="s">
        <v>248</v>
      </c>
      <c r="F163" s="36"/>
      <c r="G163" s="36"/>
      <c r="H163" s="36"/>
      <c r="I163" s="36"/>
    </row>
    <row r="164" spans="1:15">
      <c r="A164" s="28" t="s">
        <v>37</v>
      </c>
      <c r="B164" s="28">
        <v>60</v>
      </c>
      <c r="C164" s="29" t="s">
        <v>249</v>
      </c>
      <c r="D164" s="28" t="s">
        <v>39</v>
      </c>
      <c r="E164" s="30" t="s">
        <v>250</v>
      </c>
      <c r="F164" s="31" t="s">
        <v>103</v>
      </c>
      <c r="G164" s="32">
        <v>430</v>
      </c>
      <c r="H164" s="33">
        <v>0</v>
      </c>
      <c r="I164" s="33">
        <f>ROUND(G164*H164,O4)</f>
        <v>0</v>
      </c>
      <c r="N164" s="34">
        <f>I164*0.21</f>
        <v>0</v>
      </c>
      <c r="O164">
        <v>3</v>
      </c>
    </row>
    <row r="165" spans="1:15" ht="30">
      <c r="A165" s="28" t="s">
        <v>42</v>
      </c>
      <c r="B165" s="35"/>
      <c r="C165" s="36"/>
      <c r="D165" s="36"/>
      <c r="E165" s="30" t="s">
        <v>251</v>
      </c>
      <c r="F165" s="36"/>
      <c r="G165" s="36"/>
      <c r="H165" s="36"/>
      <c r="I165" s="36"/>
    </row>
    <row r="166" spans="1:15">
      <c r="A166" s="28" t="s">
        <v>37</v>
      </c>
      <c r="B166" s="28">
        <v>61</v>
      </c>
      <c r="C166" s="29" t="s">
        <v>252</v>
      </c>
      <c r="D166" s="28" t="s">
        <v>39</v>
      </c>
      <c r="E166" s="30" t="s">
        <v>253</v>
      </c>
      <c r="F166" s="31" t="s">
        <v>103</v>
      </c>
      <c r="G166" s="32">
        <v>390</v>
      </c>
      <c r="H166" s="33">
        <v>0</v>
      </c>
      <c r="I166" s="33">
        <f>ROUND(G166*H166,O4)</f>
        <v>0</v>
      </c>
      <c r="N166" s="34">
        <f>I166*0.21</f>
        <v>0</v>
      </c>
      <c r="O166">
        <v>3</v>
      </c>
    </row>
    <row r="167" spans="1:15" ht="30">
      <c r="A167" s="28" t="s">
        <v>42</v>
      </c>
      <c r="B167" s="35"/>
      <c r="C167" s="36"/>
      <c r="D167" s="36"/>
      <c r="E167" s="30" t="s">
        <v>251</v>
      </c>
      <c r="F167" s="36"/>
      <c r="G167" s="36"/>
      <c r="H167" s="36"/>
      <c r="I167" s="36"/>
    </row>
    <row r="168" spans="1:15">
      <c r="A168" s="28" t="s">
        <v>37</v>
      </c>
      <c r="B168" s="28">
        <v>62</v>
      </c>
      <c r="C168" s="29" t="s">
        <v>254</v>
      </c>
      <c r="D168" s="28" t="s">
        <v>39</v>
      </c>
      <c r="E168" s="30" t="s">
        <v>255</v>
      </c>
      <c r="F168" s="31" t="s">
        <v>103</v>
      </c>
      <c r="G168" s="32">
        <v>1610</v>
      </c>
      <c r="H168" s="33">
        <v>0</v>
      </c>
      <c r="I168" s="33">
        <f>ROUND(G168*H168,O4)</f>
        <v>0</v>
      </c>
      <c r="N168" s="34">
        <f>I168*0.21</f>
        <v>0</v>
      </c>
      <c r="O168">
        <v>3</v>
      </c>
    </row>
    <row r="169" spans="1:15">
      <c r="A169" s="28" t="s">
        <v>42</v>
      </c>
      <c r="B169" s="35"/>
      <c r="C169" s="36"/>
      <c r="D169" s="36"/>
      <c r="E169" s="42" t="s">
        <v>39</v>
      </c>
      <c r="F169" s="36"/>
      <c r="G169" s="36"/>
      <c r="H169" s="36"/>
      <c r="I169" s="36"/>
    </row>
    <row r="170" spans="1:15">
      <c r="A170" s="28" t="s">
        <v>37</v>
      </c>
      <c r="B170" s="28">
        <v>63</v>
      </c>
      <c r="C170" s="29" t="s">
        <v>256</v>
      </c>
      <c r="D170" s="28" t="s">
        <v>39</v>
      </c>
      <c r="E170" s="30" t="s">
        <v>257</v>
      </c>
      <c r="F170" s="31" t="s">
        <v>65</v>
      </c>
      <c r="G170" s="32">
        <v>1.92</v>
      </c>
      <c r="H170" s="33">
        <v>0</v>
      </c>
      <c r="I170" s="33">
        <f>ROUND(G170*H170,O4)</f>
        <v>0</v>
      </c>
      <c r="N170" s="34">
        <f>I170*0.21</f>
        <v>0</v>
      </c>
      <c r="O170">
        <v>3</v>
      </c>
    </row>
    <row r="171" spans="1:15">
      <c r="A171" s="28" t="s">
        <v>42</v>
      </c>
      <c r="B171" s="35"/>
      <c r="C171" s="36"/>
      <c r="D171" s="36"/>
      <c r="E171" s="30" t="s">
        <v>85</v>
      </c>
      <c r="F171" s="36"/>
      <c r="G171" s="36"/>
      <c r="H171" s="36"/>
      <c r="I171" s="36"/>
    </row>
    <row r="172" spans="1:15">
      <c r="A172" s="28" t="s">
        <v>44</v>
      </c>
      <c r="B172" s="35"/>
      <c r="C172" s="36"/>
      <c r="D172" s="36"/>
      <c r="E172" s="41" t="s">
        <v>258</v>
      </c>
      <c r="F172" s="36"/>
      <c r="G172" s="36"/>
      <c r="H172" s="36"/>
      <c r="I172" s="36"/>
    </row>
    <row r="173" spans="1:15">
      <c r="A173" s="28" t="s">
        <v>37</v>
      </c>
      <c r="B173" s="28">
        <v>64</v>
      </c>
      <c r="C173" s="29" t="s">
        <v>259</v>
      </c>
      <c r="D173" s="28" t="s">
        <v>39</v>
      </c>
      <c r="E173" s="30" t="s">
        <v>260</v>
      </c>
      <c r="F173" s="31" t="s">
        <v>118</v>
      </c>
      <c r="G173" s="32">
        <v>1</v>
      </c>
      <c r="H173" s="33">
        <v>0</v>
      </c>
      <c r="I173" s="33">
        <f>ROUND(G173*H173,O4)</f>
        <v>0</v>
      </c>
      <c r="N173" s="34">
        <f>I173*0.21</f>
        <v>0</v>
      </c>
      <c r="O173">
        <v>3</v>
      </c>
    </row>
    <row r="174" spans="1:15">
      <c r="A174" s="28" t="s">
        <v>42</v>
      </c>
      <c r="B174" s="38"/>
      <c r="C174" s="39"/>
      <c r="D174" s="39"/>
      <c r="E174" s="43" t="s">
        <v>39</v>
      </c>
      <c r="F174" s="39"/>
      <c r="G174" s="39"/>
      <c r="H174" s="39"/>
      <c r="I174" s="39"/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0866141732283472" right="0.70866141732283472" top="0.78740157480314965" bottom="0.78740157480314965" header="0.31496062992125984" footer="0.31496062992125984"/>
  <pageSetup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"/>
  <sheetViews>
    <sheetView topLeftCell="B1" workbookViewId="0">
      <selection activeCell="J1" sqref="J1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17</v>
      </c>
      <c r="F2" s="14"/>
      <c r="G2" s="14"/>
      <c r="H2" s="14"/>
      <c r="I2" s="14"/>
    </row>
    <row r="3" spans="1:15">
      <c r="A3" s="3" t="s">
        <v>18</v>
      </c>
      <c r="B3" s="16" t="s">
        <v>19</v>
      </c>
      <c r="C3" s="46" t="s">
        <v>20</v>
      </c>
      <c r="D3" s="47"/>
      <c r="E3" s="17" t="s">
        <v>21</v>
      </c>
      <c r="F3" s="14"/>
      <c r="G3" s="14"/>
      <c r="H3" s="18" t="s">
        <v>15</v>
      </c>
      <c r="I3" s="19">
        <f>SUMIFS(I8:I22,A8:A22,"SD")</f>
        <v>0</v>
      </c>
      <c r="N3">
        <v>0</v>
      </c>
      <c r="O3">
        <v>2</v>
      </c>
    </row>
    <row r="4" spans="1:15">
      <c r="A4" s="3" t="s">
        <v>22</v>
      </c>
      <c r="B4" s="16" t="s">
        <v>23</v>
      </c>
      <c r="C4" s="46" t="s">
        <v>15</v>
      </c>
      <c r="D4" s="47"/>
      <c r="E4" s="17" t="s">
        <v>16</v>
      </c>
      <c r="F4" s="14"/>
      <c r="G4" s="14"/>
      <c r="H4" s="14"/>
      <c r="I4" s="14"/>
      <c r="N4">
        <v>0.12</v>
      </c>
      <c r="O4">
        <v>2</v>
      </c>
    </row>
    <row r="5" spans="1:15" ht="15" customHeight="1">
      <c r="A5" s="48" t="s">
        <v>24</v>
      </c>
      <c r="B5" s="49" t="s">
        <v>25</v>
      </c>
      <c r="C5" s="50" t="s">
        <v>26</v>
      </c>
      <c r="D5" s="50" t="s">
        <v>27</v>
      </c>
      <c r="E5" s="50" t="s">
        <v>28</v>
      </c>
      <c r="F5" s="50" t="s">
        <v>29</v>
      </c>
      <c r="G5" s="50" t="s">
        <v>30</v>
      </c>
      <c r="H5" s="50" t="s">
        <v>31</v>
      </c>
      <c r="I5" s="50"/>
      <c r="N5">
        <v>0.21</v>
      </c>
    </row>
    <row r="6" spans="1:15">
      <c r="A6" s="48"/>
      <c r="B6" s="49"/>
      <c r="C6" s="50"/>
      <c r="D6" s="50"/>
      <c r="E6" s="50"/>
      <c r="F6" s="50"/>
      <c r="G6" s="50"/>
      <c r="H6" s="6" t="s">
        <v>32</v>
      </c>
      <c r="I6" s="6" t="s">
        <v>33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34</v>
      </c>
      <c r="B8" s="24"/>
      <c r="C8" s="25" t="s">
        <v>35</v>
      </c>
      <c r="D8" s="26"/>
      <c r="E8" s="23" t="s">
        <v>36</v>
      </c>
      <c r="F8" s="26"/>
      <c r="G8" s="26"/>
      <c r="H8" s="26"/>
      <c r="I8" s="27">
        <f>SUMIFS(I9:I11,A9:A11,"P")</f>
        <v>0</v>
      </c>
    </row>
    <row r="9" spans="1:15">
      <c r="A9" s="28" t="s">
        <v>37</v>
      </c>
      <c r="B9" s="28">
        <v>1</v>
      </c>
      <c r="C9" s="29" t="s">
        <v>63</v>
      </c>
      <c r="D9" s="28"/>
      <c r="E9" s="30" t="s">
        <v>64</v>
      </c>
      <c r="F9" s="31" t="s">
        <v>65</v>
      </c>
      <c r="G9" s="32">
        <v>600</v>
      </c>
      <c r="H9" s="33">
        <v>0</v>
      </c>
      <c r="I9" s="33">
        <f>ROUND(G9*H9,O4)</f>
        <v>0</v>
      </c>
      <c r="N9" s="34">
        <f>I9*0.21</f>
        <v>0</v>
      </c>
      <c r="O9">
        <v>3</v>
      </c>
    </row>
    <row r="10" spans="1:15" ht="30">
      <c r="A10" s="28" t="s">
        <v>42</v>
      </c>
      <c r="B10" s="35"/>
      <c r="C10" s="36"/>
      <c r="D10" s="36"/>
      <c r="E10" s="30" t="s">
        <v>261</v>
      </c>
      <c r="F10" s="36"/>
      <c r="G10" s="36"/>
      <c r="H10" s="36"/>
      <c r="I10" s="36"/>
    </row>
    <row r="11" spans="1:15">
      <c r="A11" s="28" t="s">
        <v>44</v>
      </c>
      <c r="B11" s="35"/>
      <c r="C11" s="36"/>
      <c r="D11" s="36"/>
      <c r="E11" s="41" t="s">
        <v>262</v>
      </c>
      <c r="F11" s="36"/>
      <c r="G11" s="36"/>
      <c r="H11" s="36"/>
      <c r="I11" s="36"/>
    </row>
    <row r="12" spans="1:15">
      <c r="A12" s="23" t="s">
        <v>34</v>
      </c>
      <c r="B12" s="24"/>
      <c r="C12" s="25" t="s">
        <v>81</v>
      </c>
      <c r="D12" s="26"/>
      <c r="E12" s="23" t="s">
        <v>82</v>
      </c>
      <c r="F12" s="26"/>
      <c r="G12" s="26"/>
      <c r="H12" s="26"/>
      <c r="I12" s="27">
        <f>SUMIFS(I13:I18,A13:A18,"P")</f>
        <v>0</v>
      </c>
    </row>
    <row r="13" spans="1:15">
      <c r="A13" s="28" t="s">
        <v>37</v>
      </c>
      <c r="B13" s="28">
        <v>2</v>
      </c>
      <c r="C13" s="29" t="s">
        <v>112</v>
      </c>
      <c r="D13" s="28"/>
      <c r="E13" s="30" t="s">
        <v>113</v>
      </c>
      <c r="F13" s="31" t="s">
        <v>65</v>
      </c>
      <c r="G13" s="32">
        <v>600</v>
      </c>
      <c r="H13" s="33">
        <v>0</v>
      </c>
      <c r="I13" s="33">
        <f>ROUND(G13*H13,O4)</f>
        <v>0</v>
      </c>
      <c r="N13" s="34">
        <f>I13*0.21</f>
        <v>0</v>
      </c>
      <c r="O13">
        <v>3</v>
      </c>
    </row>
    <row r="14" spans="1:15" ht="60">
      <c r="A14" s="28" t="s">
        <v>42</v>
      </c>
      <c r="B14" s="35"/>
      <c r="C14" s="36"/>
      <c r="D14" s="36"/>
      <c r="E14" s="30" t="s">
        <v>263</v>
      </c>
      <c r="F14" s="36"/>
      <c r="G14" s="36"/>
      <c r="H14" s="36"/>
      <c r="I14" s="36"/>
    </row>
    <row r="15" spans="1:15">
      <c r="A15" s="28" t="s">
        <v>44</v>
      </c>
      <c r="B15" s="35"/>
      <c r="C15" s="36"/>
      <c r="D15" s="36"/>
      <c r="E15" s="41" t="s">
        <v>264</v>
      </c>
      <c r="F15" s="36"/>
      <c r="G15" s="36"/>
      <c r="H15" s="36"/>
      <c r="I15" s="36"/>
    </row>
    <row r="16" spans="1:15">
      <c r="A16" s="28" t="s">
        <v>37</v>
      </c>
      <c r="B16" s="28">
        <v>3</v>
      </c>
      <c r="C16" s="29" t="s">
        <v>124</v>
      </c>
      <c r="D16" s="28"/>
      <c r="E16" s="30" t="s">
        <v>125</v>
      </c>
      <c r="F16" s="31" t="s">
        <v>65</v>
      </c>
      <c r="G16" s="32">
        <v>600</v>
      </c>
      <c r="H16" s="33">
        <v>0</v>
      </c>
      <c r="I16" s="33">
        <f>ROUND(G16*H16,O4)</f>
        <v>0</v>
      </c>
      <c r="N16" s="34">
        <f>I16*0.21</f>
        <v>0</v>
      </c>
      <c r="O16">
        <v>3</v>
      </c>
    </row>
    <row r="17" spans="1:15">
      <c r="A17" s="28" t="s">
        <v>42</v>
      </c>
      <c r="B17" s="35"/>
      <c r="C17" s="36"/>
      <c r="D17" s="36"/>
      <c r="E17" s="30" t="s">
        <v>265</v>
      </c>
      <c r="F17" s="36"/>
      <c r="G17" s="36"/>
      <c r="H17" s="36"/>
      <c r="I17" s="36"/>
    </row>
    <row r="18" spans="1:15">
      <c r="A18" s="28" t="s">
        <v>44</v>
      </c>
      <c r="B18" s="35"/>
      <c r="C18" s="36"/>
      <c r="D18" s="36"/>
      <c r="E18" s="41" t="s">
        <v>262</v>
      </c>
      <c r="F18" s="36"/>
      <c r="G18" s="36"/>
      <c r="H18" s="36"/>
      <c r="I18" s="36"/>
    </row>
    <row r="19" spans="1:15">
      <c r="A19" s="23" t="s">
        <v>34</v>
      </c>
      <c r="B19" s="24"/>
      <c r="C19" s="25" t="s">
        <v>144</v>
      </c>
      <c r="D19" s="26"/>
      <c r="E19" s="23" t="s">
        <v>145</v>
      </c>
      <c r="F19" s="26"/>
      <c r="G19" s="26"/>
      <c r="H19" s="26"/>
      <c r="I19" s="27">
        <f>SUMIFS(I20:I22,A20:A22,"P")</f>
        <v>0</v>
      </c>
    </row>
    <row r="20" spans="1:15">
      <c r="A20" s="28" t="s">
        <v>37</v>
      </c>
      <c r="B20" s="28">
        <v>4</v>
      </c>
      <c r="C20" s="29" t="s">
        <v>266</v>
      </c>
      <c r="D20" s="28" t="s">
        <v>39</v>
      </c>
      <c r="E20" s="30" t="s">
        <v>267</v>
      </c>
      <c r="F20" s="31" t="s">
        <v>65</v>
      </c>
      <c r="G20" s="32">
        <v>600</v>
      </c>
      <c r="H20" s="33">
        <v>0</v>
      </c>
      <c r="I20" s="33">
        <f>ROUND(G20*H20,O4)</f>
        <v>0</v>
      </c>
      <c r="N20" s="34">
        <f>I20*0.21</f>
        <v>0</v>
      </c>
      <c r="O20">
        <v>3</v>
      </c>
    </row>
    <row r="21" spans="1:15" ht="30">
      <c r="A21" s="28" t="s">
        <v>42</v>
      </c>
      <c r="B21" s="35"/>
      <c r="C21" s="36"/>
      <c r="D21" s="36"/>
      <c r="E21" s="30" t="s">
        <v>261</v>
      </c>
      <c r="F21" s="36"/>
      <c r="G21" s="36"/>
      <c r="H21" s="36"/>
      <c r="I21" s="36"/>
    </row>
    <row r="22" spans="1:15">
      <c r="A22" s="28" t="s">
        <v>44</v>
      </c>
      <c r="B22" s="38"/>
      <c r="C22" s="39"/>
      <c r="D22" s="39"/>
      <c r="E22" s="41" t="s">
        <v>264</v>
      </c>
      <c r="F22" s="39"/>
      <c r="G22" s="39"/>
      <c r="H22" s="39"/>
      <c r="I22" s="39"/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0866141732283472" right="0.70866141732283472" top="0.78740157480314965" bottom="0.78740157480314965" header="0.31496062992125984" footer="0.31496062992125984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000</vt:lpstr>
      <vt:lpstr>101</vt:lpstr>
      <vt:lpstr>101.1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Vasickova</dc:creator>
  <cp:lastModifiedBy>Katerina Vasickova</cp:lastModifiedBy>
  <dcterms:created xsi:type="dcterms:W3CDTF">2025-11-18T07:52:04Z</dcterms:created>
  <dcterms:modified xsi:type="dcterms:W3CDTF">2025-11-18T07:53:19Z</dcterms:modified>
</cp:coreProperties>
</file>